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etal_000\Desktop\Eliot\2019-2\Teoria\Risk_Makeham\Proyecto 2\"/>
    </mc:Choice>
  </mc:AlternateContent>
  <bookViews>
    <workbookView xWindow="0" yWindow="0" windowWidth="19200" windowHeight="11595" firstSheet="4" activeTab="8"/>
  </bookViews>
  <sheets>
    <sheet name="KOFL.MX" sheetId="5" r:id="rId1"/>
    <sheet name="Cetes" sheetId="1" r:id="rId2"/>
    <sheet name="BIMBOA.MX" sheetId="2" r:id="rId3"/>
    <sheet name="CEMEXCPO.MX" sheetId="4" r:id="rId4"/>
    <sheet name="GENTERA.MX" sheetId="3" r:id="rId5"/>
    <sheet name="Rendimientos" sheetId="6" r:id="rId6"/>
    <sheet name="Portafolio" sheetId="7" r:id="rId7"/>
    <sheet name="Portafolio de tangencia" sheetId="8" r:id="rId8"/>
    <sheet name="Port_fin" sheetId="9" r:id="rId9"/>
  </sheets>
  <externalReferences>
    <externalReference r:id="rId10"/>
    <externalReference r:id="rId11"/>
  </externalReferences>
  <definedNames>
    <definedName name="Bim">BIMBOA.MX!$F$1741</definedName>
    <definedName name="Cem">'CEMEXCPO.MX'!$F$1741</definedName>
    <definedName name="Gen">GENTERA.MX!$F$1741</definedName>
    <definedName name="LogBim">Rendimientos!$H$4:$H$1742</definedName>
    <definedName name="LogCem">Rendimientos!$G$4:$G$1742</definedName>
    <definedName name="LogGen">Rendimientos!$I$4:$I$1742</definedName>
    <definedName name="matriz_covarianza_anual">'Portafolio de tangencia'!$J$15:$L$17</definedName>
    <definedName name="Port_min">Portafolio!$E$13:$E$15</definedName>
    <definedName name="Port_sharpe">Portafolio!$E$22:$E$24</definedName>
    <definedName name="Port_tan">'Portafolio de tangencia'!$B$28:$B$30</definedName>
    <definedName name="rs_Port_m">Portafolio!$E$17:$E$18</definedName>
    <definedName name="rs_Port_Sharpe">Portafolio!$E$26:$E$27</definedName>
  </definedNames>
  <calcPr calcId="152511"/>
</workbook>
</file>

<file path=xl/calcChain.xml><?xml version="1.0" encoding="utf-8"?>
<calcChain xmlns="http://schemas.openxmlformats.org/spreadsheetml/2006/main">
  <c r="F24" i="9" l="1" a="1"/>
  <c r="F24" i="9"/>
  <c r="F25" i="9"/>
  <c r="F17" i="9" a="1"/>
  <c r="F17" i="9"/>
  <c r="F18" i="9"/>
  <c r="C24" i="9" a="1"/>
  <c r="C24" i="9"/>
  <c r="C25" i="9"/>
  <c r="C26" i="9"/>
  <c r="C17" i="9" a="1"/>
  <c r="C17" i="9"/>
  <c r="C18" i="9"/>
  <c r="C19" i="9"/>
  <c r="B10" i="9" a="1"/>
  <c r="B10" i="9"/>
  <c r="C10" i="9"/>
  <c r="D10" i="9"/>
  <c r="B11" i="9"/>
  <c r="C11" i="9"/>
  <c r="D11" i="9"/>
  <c r="B12" i="9"/>
  <c r="C12" i="9"/>
  <c r="D12" i="9"/>
  <c r="C6" i="9"/>
  <c r="C5" i="9"/>
  <c r="C4" i="9"/>
  <c r="F62" i="9"/>
  <c r="F61" i="9"/>
  <c r="F60" i="9"/>
  <c r="H46" i="9"/>
  <c r="A46" i="9"/>
  <c r="I41" i="9"/>
  <c r="N31" i="9"/>
  <c r="M31" i="9"/>
  <c r="L31" i="9"/>
  <c r="K31" i="9"/>
  <c r="I31" i="9"/>
  <c r="G31" i="9"/>
  <c r="F31" i="9"/>
  <c r="E31" i="9"/>
  <c r="D31" i="9"/>
  <c r="C31" i="9"/>
  <c r="B31" i="9"/>
  <c r="H16" i="8"/>
  <c r="G17" i="8"/>
  <c r="D16" i="8"/>
  <c r="C17" i="8"/>
  <c r="C16" i="8"/>
  <c r="C15" i="8"/>
  <c r="B17" i="8"/>
  <c r="B16" i="8"/>
  <c r="B15" i="8"/>
  <c r="D10" i="8"/>
  <c r="C7" i="8"/>
  <c r="F126" i="8"/>
  <c r="F125" i="8"/>
  <c r="F124" i="8"/>
  <c r="G25" i="8"/>
  <c r="G24" i="8"/>
  <c r="G23" i="8"/>
  <c r="H9" i="7"/>
  <c r="H17" i="8" s="1"/>
  <c r="H8" i="7"/>
  <c r="F7" i="7"/>
  <c r="F15" i="8" s="1"/>
  <c r="H35" i="6"/>
  <c r="H67" i="6"/>
  <c r="D9" i="7"/>
  <c r="D17" i="8" s="1"/>
  <c r="D8" i="7"/>
  <c r="D7" i="7"/>
  <c r="D15" i="8" s="1"/>
  <c r="H16" i="7"/>
  <c r="H24" i="7" s="1"/>
  <c r="H15" i="7"/>
  <c r="H23" i="7" s="1"/>
  <c r="H14" i="7"/>
  <c r="H22" i="7" s="1"/>
  <c r="G9" i="7"/>
  <c r="B4" i="6"/>
  <c r="C4" i="6"/>
  <c r="D4" i="6"/>
  <c r="B5" i="6"/>
  <c r="C5" i="6"/>
  <c r="D5" i="6"/>
  <c r="B6" i="6"/>
  <c r="C6" i="6"/>
  <c r="H6" i="6" s="1"/>
  <c r="D6" i="6"/>
  <c r="B7" i="6"/>
  <c r="C7" i="6"/>
  <c r="D7" i="6"/>
  <c r="B8" i="6"/>
  <c r="C8" i="6"/>
  <c r="H8" i="6" s="1"/>
  <c r="D8" i="6"/>
  <c r="B9" i="6"/>
  <c r="C9" i="6"/>
  <c r="D9" i="6"/>
  <c r="B10" i="6"/>
  <c r="C10" i="6"/>
  <c r="H10" i="6" s="1"/>
  <c r="D10" i="6"/>
  <c r="B11" i="6"/>
  <c r="C11" i="6"/>
  <c r="H11" i="6" s="1"/>
  <c r="D11" i="6"/>
  <c r="B12" i="6"/>
  <c r="C12" i="6"/>
  <c r="H12" i="6" s="1"/>
  <c r="D12" i="6"/>
  <c r="B13" i="6"/>
  <c r="C13" i="6"/>
  <c r="D13" i="6"/>
  <c r="B14" i="6"/>
  <c r="C14" i="6"/>
  <c r="H14" i="6" s="1"/>
  <c r="D14" i="6"/>
  <c r="B15" i="6"/>
  <c r="C15" i="6"/>
  <c r="D15" i="6"/>
  <c r="B16" i="6"/>
  <c r="C16" i="6"/>
  <c r="H16" i="6" s="1"/>
  <c r="D16" i="6"/>
  <c r="B17" i="6"/>
  <c r="C17" i="6"/>
  <c r="D17" i="6"/>
  <c r="B18" i="6"/>
  <c r="C18" i="6"/>
  <c r="H18" i="6" s="1"/>
  <c r="D18" i="6"/>
  <c r="B19" i="6"/>
  <c r="C19" i="6"/>
  <c r="D19" i="6"/>
  <c r="B20" i="6"/>
  <c r="C20" i="6"/>
  <c r="H20" i="6" s="1"/>
  <c r="D20" i="6"/>
  <c r="B21" i="6"/>
  <c r="C21" i="6"/>
  <c r="D21" i="6"/>
  <c r="B22" i="6"/>
  <c r="C22" i="6"/>
  <c r="H22" i="6" s="1"/>
  <c r="D22" i="6"/>
  <c r="B23" i="6"/>
  <c r="C23" i="6"/>
  <c r="D23" i="6"/>
  <c r="B24" i="6"/>
  <c r="C24" i="6"/>
  <c r="H24" i="6" s="1"/>
  <c r="D24" i="6"/>
  <c r="B25" i="6"/>
  <c r="C25" i="6"/>
  <c r="D25" i="6"/>
  <c r="B26" i="6"/>
  <c r="C26" i="6"/>
  <c r="H26" i="6" s="1"/>
  <c r="D26" i="6"/>
  <c r="B27" i="6"/>
  <c r="C27" i="6"/>
  <c r="H27" i="6" s="1"/>
  <c r="D27" i="6"/>
  <c r="B28" i="6"/>
  <c r="C28" i="6"/>
  <c r="H28" i="6" s="1"/>
  <c r="D28" i="6"/>
  <c r="B29" i="6"/>
  <c r="C29" i="6"/>
  <c r="D29" i="6"/>
  <c r="B30" i="6"/>
  <c r="C30" i="6"/>
  <c r="H30" i="6" s="1"/>
  <c r="D30" i="6"/>
  <c r="B31" i="6"/>
  <c r="C31" i="6"/>
  <c r="D31" i="6"/>
  <c r="B32" i="6"/>
  <c r="C32" i="6"/>
  <c r="H32" i="6" s="1"/>
  <c r="D32" i="6"/>
  <c r="B33" i="6"/>
  <c r="C33" i="6"/>
  <c r="D33" i="6"/>
  <c r="B34" i="6"/>
  <c r="C34" i="6"/>
  <c r="H34" i="6" s="1"/>
  <c r="D34" i="6"/>
  <c r="B35" i="6"/>
  <c r="C35" i="6"/>
  <c r="D35" i="6"/>
  <c r="B36" i="6"/>
  <c r="C36" i="6"/>
  <c r="H36" i="6" s="1"/>
  <c r="D36" i="6"/>
  <c r="B37" i="6"/>
  <c r="C37" i="6"/>
  <c r="D37" i="6"/>
  <c r="B38" i="6"/>
  <c r="C38" i="6"/>
  <c r="H38" i="6" s="1"/>
  <c r="D38" i="6"/>
  <c r="B39" i="6"/>
  <c r="C39" i="6"/>
  <c r="D39" i="6"/>
  <c r="B40" i="6"/>
  <c r="C40" i="6"/>
  <c r="H40" i="6" s="1"/>
  <c r="D40" i="6"/>
  <c r="B41" i="6"/>
  <c r="C41" i="6"/>
  <c r="D41" i="6"/>
  <c r="B42" i="6"/>
  <c r="C42" i="6"/>
  <c r="H42" i="6" s="1"/>
  <c r="D42" i="6"/>
  <c r="B43" i="6"/>
  <c r="C43" i="6"/>
  <c r="H43" i="6" s="1"/>
  <c r="D43" i="6"/>
  <c r="B44" i="6"/>
  <c r="C44" i="6"/>
  <c r="H44" i="6" s="1"/>
  <c r="D44" i="6"/>
  <c r="B45" i="6"/>
  <c r="C45" i="6"/>
  <c r="D45" i="6"/>
  <c r="B46" i="6"/>
  <c r="C46" i="6"/>
  <c r="H46" i="6" s="1"/>
  <c r="D46" i="6"/>
  <c r="B47" i="6"/>
  <c r="C47" i="6"/>
  <c r="D47" i="6"/>
  <c r="B48" i="6"/>
  <c r="C48" i="6"/>
  <c r="H48" i="6" s="1"/>
  <c r="D48" i="6"/>
  <c r="B49" i="6"/>
  <c r="C49" i="6"/>
  <c r="D49" i="6"/>
  <c r="B50" i="6"/>
  <c r="C50" i="6"/>
  <c r="H50" i="6" s="1"/>
  <c r="D50" i="6"/>
  <c r="B51" i="6"/>
  <c r="C51" i="6"/>
  <c r="D51" i="6"/>
  <c r="B52" i="6"/>
  <c r="C52" i="6"/>
  <c r="H52" i="6" s="1"/>
  <c r="D52" i="6"/>
  <c r="B53" i="6"/>
  <c r="C53" i="6"/>
  <c r="D53" i="6"/>
  <c r="B54" i="6"/>
  <c r="C54" i="6"/>
  <c r="H54" i="6" s="1"/>
  <c r="D54" i="6"/>
  <c r="B55" i="6"/>
  <c r="C55" i="6"/>
  <c r="D55" i="6"/>
  <c r="B56" i="6"/>
  <c r="C56" i="6"/>
  <c r="H56" i="6" s="1"/>
  <c r="D56" i="6"/>
  <c r="B57" i="6"/>
  <c r="C57" i="6"/>
  <c r="D57" i="6"/>
  <c r="B58" i="6"/>
  <c r="C58" i="6"/>
  <c r="H58" i="6" s="1"/>
  <c r="D58" i="6"/>
  <c r="B59" i="6"/>
  <c r="C59" i="6"/>
  <c r="H59" i="6" s="1"/>
  <c r="D59" i="6"/>
  <c r="B60" i="6"/>
  <c r="C60" i="6"/>
  <c r="H60" i="6" s="1"/>
  <c r="D60" i="6"/>
  <c r="B61" i="6"/>
  <c r="C61" i="6"/>
  <c r="D61" i="6"/>
  <c r="B62" i="6"/>
  <c r="C62" i="6"/>
  <c r="H62" i="6" s="1"/>
  <c r="D62" i="6"/>
  <c r="B63" i="6"/>
  <c r="C63" i="6"/>
  <c r="D63" i="6"/>
  <c r="B64" i="6"/>
  <c r="C64" i="6"/>
  <c r="H64" i="6" s="1"/>
  <c r="D64" i="6"/>
  <c r="B65" i="6"/>
  <c r="C65" i="6"/>
  <c r="D65" i="6"/>
  <c r="B66" i="6"/>
  <c r="C66" i="6"/>
  <c r="H66" i="6" s="1"/>
  <c r="D66" i="6"/>
  <c r="B67" i="6"/>
  <c r="C67" i="6"/>
  <c r="D67" i="6"/>
  <c r="B68" i="6"/>
  <c r="C68" i="6"/>
  <c r="H68" i="6" s="1"/>
  <c r="D68" i="6"/>
  <c r="B69" i="6"/>
  <c r="C69" i="6"/>
  <c r="D69" i="6"/>
  <c r="B70" i="6"/>
  <c r="C70" i="6"/>
  <c r="H70" i="6" s="1"/>
  <c r="D70" i="6"/>
  <c r="B71" i="6"/>
  <c r="C71" i="6"/>
  <c r="D71" i="6"/>
  <c r="B72" i="6"/>
  <c r="C72" i="6"/>
  <c r="H72" i="6" s="1"/>
  <c r="D72" i="6"/>
  <c r="B73" i="6"/>
  <c r="C73" i="6"/>
  <c r="D73" i="6"/>
  <c r="B74" i="6"/>
  <c r="C74" i="6"/>
  <c r="H74" i="6" s="1"/>
  <c r="D74" i="6"/>
  <c r="B75" i="6"/>
  <c r="C75" i="6"/>
  <c r="H75" i="6" s="1"/>
  <c r="D75" i="6"/>
  <c r="B76" i="6"/>
  <c r="C76" i="6"/>
  <c r="H76" i="6" s="1"/>
  <c r="D76" i="6"/>
  <c r="B77" i="6"/>
  <c r="C77" i="6"/>
  <c r="D77" i="6"/>
  <c r="B78" i="6"/>
  <c r="C78" i="6"/>
  <c r="H78" i="6" s="1"/>
  <c r="D78" i="6"/>
  <c r="B79" i="6"/>
  <c r="C79" i="6"/>
  <c r="D79" i="6"/>
  <c r="B80" i="6"/>
  <c r="C80" i="6"/>
  <c r="H80" i="6" s="1"/>
  <c r="D80" i="6"/>
  <c r="B81" i="6"/>
  <c r="C81" i="6"/>
  <c r="D81" i="6"/>
  <c r="B82" i="6"/>
  <c r="G82" i="6" s="1"/>
  <c r="C82" i="6"/>
  <c r="H82" i="6" s="1"/>
  <c r="D82" i="6"/>
  <c r="I82" i="6" s="1"/>
  <c r="B83" i="6"/>
  <c r="C83" i="6"/>
  <c r="H83" i="6" s="1"/>
  <c r="D83" i="6"/>
  <c r="B84" i="6"/>
  <c r="G84" i="6" s="1"/>
  <c r="C84" i="6"/>
  <c r="D84" i="6"/>
  <c r="I84" i="6" s="1"/>
  <c r="B85" i="6"/>
  <c r="C85" i="6"/>
  <c r="H85" i="6" s="1"/>
  <c r="D85" i="6"/>
  <c r="B86" i="6"/>
  <c r="G86" i="6" s="1"/>
  <c r="C86" i="6"/>
  <c r="D86" i="6"/>
  <c r="I86" i="6" s="1"/>
  <c r="B87" i="6"/>
  <c r="C87" i="6"/>
  <c r="H87" i="6" s="1"/>
  <c r="D87" i="6"/>
  <c r="B88" i="6"/>
  <c r="G88" i="6" s="1"/>
  <c r="C88" i="6"/>
  <c r="D88" i="6"/>
  <c r="I88" i="6" s="1"/>
  <c r="B89" i="6"/>
  <c r="C89" i="6"/>
  <c r="H89" i="6" s="1"/>
  <c r="D89" i="6"/>
  <c r="B90" i="6"/>
  <c r="G90" i="6" s="1"/>
  <c r="C90" i="6"/>
  <c r="D90" i="6"/>
  <c r="I90" i="6" s="1"/>
  <c r="B91" i="6"/>
  <c r="C91" i="6"/>
  <c r="H91" i="6" s="1"/>
  <c r="D91" i="6"/>
  <c r="B92" i="6"/>
  <c r="G92" i="6" s="1"/>
  <c r="C92" i="6"/>
  <c r="D92" i="6"/>
  <c r="I92" i="6" s="1"/>
  <c r="B93" i="6"/>
  <c r="C93" i="6"/>
  <c r="H93" i="6" s="1"/>
  <c r="D93" i="6"/>
  <c r="B94" i="6"/>
  <c r="G94" i="6" s="1"/>
  <c r="C94" i="6"/>
  <c r="D94" i="6"/>
  <c r="I94" i="6" s="1"/>
  <c r="B95" i="6"/>
  <c r="C95" i="6"/>
  <c r="H95" i="6" s="1"/>
  <c r="D95" i="6"/>
  <c r="B96" i="6"/>
  <c r="G96" i="6" s="1"/>
  <c r="C96" i="6"/>
  <c r="D96" i="6"/>
  <c r="I96" i="6" s="1"/>
  <c r="B97" i="6"/>
  <c r="C97" i="6"/>
  <c r="H97" i="6" s="1"/>
  <c r="D97" i="6"/>
  <c r="B98" i="6"/>
  <c r="G98" i="6" s="1"/>
  <c r="C98" i="6"/>
  <c r="D98" i="6"/>
  <c r="I98" i="6" s="1"/>
  <c r="B99" i="6"/>
  <c r="C99" i="6"/>
  <c r="H99" i="6" s="1"/>
  <c r="D99" i="6"/>
  <c r="B100" i="6"/>
  <c r="G100" i="6" s="1"/>
  <c r="C100" i="6"/>
  <c r="D100" i="6"/>
  <c r="I100" i="6" s="1"/>
  <c r="B101" i="6"/>
  <c r="C101" i="6"/>
  <c r="H101" i="6" s="1"/>
  <c r="D101" i="6"/>
  <c r="B102" i="6"/>
  <c r="G102" i="6" s="1"/>
  <c r="C102" i="6"/>
  <c r="D102" i="6"/>
  <c r="I102" i="6" s="1"/>
  <c r="B103" i="6"/>
  <c r="C103" i="6"/>
  <c r="H103" i="6" s="1"/>
  <c r="D103" i="6"/>
  <c r="B104" i="6"/>
  <c r="G104" i="6" s="1"/>
  <c r="C104" i="6"/>
  <c r="D104" i="6"/>
  <c r="I104" i="6" s="1"/>
  <c r="B105" i="6"/>
  <c r="C105" i="6"/>
  <c r="H105" i="6" s="1"/>
  <c r="D105" i="6"/>
  <c r="B106" i="6"/>
  <c r="G106" i="6" s="1"/>
  <c r="C106" i="6"/>
  <c r="D106" i="6"/>
  <c r="I106" i="6" s="1"/>
  <c r="B107" i="6"/>
  <c r="C107" i="6"/>
  <c r="H107" i="6" s="1"/>
  <c r="D107" i="6"/>
  <c r="B108" i="6"/>
  <c r="G108" i="6" s="1"/>
  <c r="C108" i="6"/>
  <c r="D108" i="6"/>
  <c r="I108" i="6" s="1"/>
  <c r="B109" i="6"/>
  <c r="C109" i="6"/>
  <c r="H109" i="6" s="1"/>
  <c r="D109" i="6"/>
  <c r="B110" i="6"/>
  <c r="G110" i="6" s="1"/>
  <c r="C110" i="6"/>
  <c r="D110" i="6"/>
  <c r="I110" i="6" s="1"/>
  <c r="B111" i="6"/>
  <c r="C111" i="6"/>
  <c r="H111" i="6" s="1"/>
  <c r="D111" i="6"/>
  <c r="B112" i="6"/>
  <c r="G112" i="6" s="1"/>
  <c r="C112" i="6"/>
  <c r="D112" i="6"/>
  <c r="I112" i="6" s="1"/>
  <c r="B113" i="6"/>
  <c r="C113" i="6"/>
  <c r="H113" i="6" s="1"/>
  <c r="D113" i="6"/>
  <c r="B114" i="6"/>
  <c r="G114" i="6" s="1"/>
  <c r="C114" i="6"/>
  <c r="D114" i="6"/>
  <c r="I114" i="6" s="1"/>
  <c r="B115" i="6"/>
  <c r="C115" i="6"/>
  <c r="H115" i="6" s="1"/>
  <c r="D115" i="6"/>
  <c r="B116" i="6"/>
  <c r="G116" i="6" s="1"/>
  <c r="C116" i="6"/>
  <c r="D116" i="6"/>
  <c r="I116" i="6" s="1"/>
  <c r="B117" i="6"/>
  <c r="C117" i="6"/>
  <c r="H117" i="6" s="1"/>
  <c r="D117" i="6"/>
  <c r="B118" i="6"/>
  <c r="G118" i="6" s="1"/>
  <c r="C118" i="6"/>
  <c r="D118" i="6"/>
  <c r="I118" i="6" s="1"/>
  <c r="B119" i="6"/>
  <c r="C119" i="6"/>
  <c r="H119" i="6" s="1"/>
  <c r="D119" i="6"/>
  <c r="B120" i="6"/>
  <c r="G120" i="6" s="1"/>
  <c r="C120" i="6"/>
  <c r="D120" i="6"/>
  <c r="I120" i="6" s="1"/>
  <c r="B121" i="6"/>
  <c r="C121" i="6"/>
  <c r="H121" i="6" s="1"/>
  <c r="D121" i="6"/>
  <c r="B122" i="6"/>
  <c r="G122" i="6" s="1"/>
  <c r="C122" i="6"/>
  <c r="D122" i="6"/>
  <c r="I122" i="6" s="1"/>
  <c r="B123" i="6"/>
  <c r="C123" i="6"/>
  <c r="H123" i="6" s="1"/>
  <c r="D123" i="6"/>
  <c r="B124" i="6"/>
  <c r="G124" i="6" s="1"/>
  <c r="C124" i="6"/>
  <c r="D124" i="6"/>
  <c r="I124" i="6" s="1"/>
  <c r="B125" i="6"/>
  <c r="C125" i="6"/>
  <c r="H125" i="6" s="1"/>
  <c r="D125" i="6"/>
  <c r="B126" i="6"/>
  <c r="G126" i="6" s="1"/>
  <c r="C126" i="6"/>
  <c r="D126" i="6"/>
  <c r="I126" i="6" s="1"/>
  <c r="B127" i="6"/>
  <c r="C127" i="6"/>
  <c r="H127" i="6" s="1"/>
  <c r="D127" i="6"/>
  <c r="B128" i="6"/>
  <c r="G128" i="6" s="1"/>
  <c r="C128" i="6"/>
  <c r="D128" i="6"/>
  <c r="I128" i="6" s="1"/>
  <c r="B129" i="6"/>
  <c r="C129" i="6"/>
  <c r="H129" i="6" s="1"/>
  <c r="D129" i="6"/>
  <c r="B130" i="6"/>
  <c r="G130" i="6" s="1"/>
  <c r="C130" i="6"/>
  <c r="D130" i="6"/>
  <c r="I130" i="6" s="1"/>
  <c r="B131" i="6"/>
  <c r="C131" i="6"/>
  <c r="H131" i="6" s="1"/>
  <c r="D131" i="6"/>
  <c r="B132" i="6"/>
  <c r="G132" i="6" s="1"/>
  <c r="C132" i="6"/>
  <c r="D132" i="6"/>
  <c r="I132" i="6" s="1"/>
  <c r="B133" i="6"/>
  <c r="C133" i="6"/>
  <c r="H133" i="6" s="1"/>
  <c r="D133" i="6"/>
  <c r="B134" i="6"/>
  <c r="G134" i="6" s="1"/>
  <c r="C134" i="6"/>
  <c r="D134" i="6"/>
  <c r="I134" i="6" s="1"/>
  <c r="B135" i="6"/>
  <c r="C135" i="6"/>
  <c r="H135" i="6" s="1"/>
  <c r="D135" i="6"/>
  <c r="B136" i="6"/>
  <c r="G136" i="6" s="1"/>
  <c r="C136" i="6"/>
  <c r="D136" i="6"/>
  <c r="I136" i="6" s="1"/>
  <c r="B137" i="6"/>
  <c r="C137" i="6"/>
  <c r="H137" i="6" s="1"/>
  <c r="D137" i="6"/>
  <c r="B138" i="6"/>
  <c r="G138" i="6" s="1"/>
  <c r="C138" i="6"/>
  <c r="D138" i="6"/>
  <c r="I138" i="6" s="1"/>
  <c r="B139" i="6"/>
  <c r="C139" i="6"/>
  <c r="H139" i="6" s="1"/>
  <c r="D139" i="6"/>
  <c r="B140" i="6"/>
  <c r="G140" i="6" s="1"/>
  <c r="C140" i="6"/>
  <c r="D140" i="6"/>
  <c r="I140" i="6" s="1"/>
  <c r="B141" i="6"/>
  <c r="C141" i="6"/>
  <c r="H141" i="6" s="1"/>
  <c r="D141" i="6"/>
  <c r="B142" i="6"/>
  <c r="G142" i="6" s="1"/>
  <c r="C142" i="6"/>
  <c r="D142" i="6"/>
  <c r="I142" i="6" s="1"/>
  <c r="B143" i="6"/>
  <c r="C143" i="6"/>
  <c r="H143" i="6" s="1"/>
  <c r="D143" i="6"/>
  <c r="B144" i="6"/>
  <c r="G144" i="6" s="1"/>
  <c r="C144" i="6"/>
  <c r="D144" i="6"/>
  <c r="I144" i="6" s="1"/>
  <c r="B145" i="6"/>
  <c r="C145" i="6"/>
  <c r="H145" i="6" s="1"/>
  <c r="D145" i="6"/>
  <c r="B146" i="6"/>
  <c r="G146" i="6" s="1"/>
  <c r="C146" i="6"/>
  <c r="D146" i="6"/>
  <c r="I146" i="6" s="1"/>
  <c r="B147" i="6"/>
  <c r="C147" i="6"/>
  <c r="H147" i="6" s="1"/>
  <c r="D147" i="6"/>
  <c r="B148" i="6"/>
  <c r="G148" i="6" s="1"/>
  <c r="C148" i="6"/>
  <c r="D148" i="6"/>
  <c r="I148" i="6" s="1"/>
  <c r="B149" i="6"/>
  <c r="C149" i="6"/>
  <c r="H149" i="6" s="1"/>
  <c r="D149" i="6"/>
  <c r="B150" i="6"/>
  <c r="G150" i="6" s="1"/>
  <c r="C150" i="6"/>
  <c r="D150" i="6"/>
  <c r="I150" i="6" s="1"/>
  <c r="B151" i="6"/>
  <c r="C151" i="6"/>
  <c r="H151" i="6" s="1"/>
  <c r="D151" i="6"/>
  <c r="B152" i="6"/>
  <c r="G152" i="6" s="1"/>
  <c r="C152" i="6"/>
  <c r="D152" i="6"/>
  <c r="I152" i="6" s="1"/>
  <c r="B153" i="6"/>
  <c r="C153" i="6"/>
  <c r="H153" i="6" s="1"/>
  <c r="D153" i="6"/>
  <c r="B154" i="6"/>
  <c r="G154" i="6" s="1"/>
  <c r="C154" i="6"/>
  <c r="D154" i="6"/>
  <c r="I154" i="6" s="1"/>
  <c r="B155" i="6"/>
  <c r="C155" i="6"/>
  <c r="H155" i="6" s="1"/>
  <c r="D155" i="6"/>
  <c r="B156" i="6"/>
  <c r="G156" i="6" s="1"/>
  <c r="C156" i="6"/>
  <c r="D156" i="6"/>
  <c r="I156" i="6" s="1"/>
  <c r="B157" i="6"/>
  <c r="C157" i="6"/>
  <c r="H157" i="6" s="1"/>
  <c r="D157" i="6"/>
  <c r="B158" i="6"/>
  <c r="G158" i="6" s="1"/>
  <c r="C158" i="6"/>
  <c r="D158" i="6"/>
  <c r="I158" i="6" s="1"/>
  <c r="B159" i="6"/>
  <c r="C159" i="6"/>
  <c r="H159" i="6" s="1"/>
  <c r="D159" i="6"/>
  <c r="B160" i="6"/>
  <c r="G160" i="6" s="1"/>
  <c r="C160" i="6"/>
  <c r="D160" i="6"/>
  <c r="I160" i="6" s="1"/>
  <c r="B161" i="6"/>
  <c r="C161" i="6"/>
  <c r="H161" i="6" s="1"/>
  <c r="D161" i="6"/>
  <c r="B162" i="6"/>
  <c r="C162" i="6"/>
  <c r="D162" i="6"/>
  <c r="B163" i="6"/>
  <c r="C163" i="6"/>
  <c r="H163" i="6" s="1"/>
  <c r="D163" i="6"/>
  <c r="B164" i="6"/>
  <c r="C164" i="6"/>
  <c r="D164" i="6"/>
  <c r="B165" i="6"/>
  <c r="C165" i="6"/>
  <c r="H165" i="6" s="1"/>
  <c r="D165" i="6"/>
  <c r="B166" i="6"/>
  <c r="C166" i="6"/>
  <c r="D166" i="6"/>
  <c r="B167" i="6"/>
  <c r="C167" i="6"/>
  <c r="H167" i="6" s="1"/>
  <c r="D167" i="6"/>
  <c r="B168" i="6"/>
  <c r="C168" i="6"/>
  <c r="D168" i="6"/>
  <c r="B169" i="6"/>
  <c r="C169" i="6"/>
  <c r="H169" i="6" s="1"/>
  <c r="D169" i="6"/>
  <c r="B170" i="6"/>
  <c r="C170" i="6"/>
  <c r="D170" i="6"/>
  <c r="B171" i="6"/>
  <c r="C171" i="6"/>
  <c r="H171" i="6" s="1"/>
  <c r="D171" i="6"/>
  <c r="B172" i="6"/>
  <c r="C172" i="6"/>
  <c r="D172" i="6"/>
  <c r="B173" i="6"/>
  <c r="C173" i="6"/>
  <c r="H173" i="6" s="1"/>
  <c r="D173" i="6"/>
  <c r="B174" i="6"/>
  <c r="C174" i="6"/>
  <c r="D174" i="6"/>
  <c r="B175" i="6"/>
  <c r="C175" i="6"/>
  <c r="H175" i="6" s="1"/>
  <c r="D175" i="6"/>
  <c r="B176" i="6"/>
  <c r="C176" i="6"/>
  <c r="D176" i="6"/>
  <c r="B177" i="6"/>
  <c r="C177" i="6"/>
  <c r="H177" i="6" s="1"/>
  <c r="D177" i="6"/>
  <c r="B178" i="6"/>
  <c r="C178" i="6"/>
  <c r="D178" i="6"/>
  <c r="B179" i="6"/>
  <c r="C179" i="6"/>
  <c r="H179" i="6" s="1"/>
  <c r="D179" i="6"/>
  <c r="B180" i="6"/>
  <c r="C180" i="6"/>
  <c r="D180" i="6"/>
  <c r="B181" i="6"/>
  <c r="C181" i="6"/>
  <c r="H181" i="6" s="1"/>
  <c r="D181" i="6"/>
  <c r="B182" i="6"/>
  <c r="C182" i="6"/>
  <c r="D182" i="6"/>
  <c r="B183" i="6"/>
  <c r="C183" i="6"/>
  <c r="D183" i="6"/>
  <c r="B184" i="6"/>
  <c r="C184" i="6"/>
  <c r="D184" i="6"/>
  <c r="B185" i="6"/>
  <c r="C185" i="6"/>
  <c r="H185" i="6" s="1"/>
  <c r="D185" i="6"/>
  <c r="B186" i="6"/>
  <c r="C186" i="6"/>
  <c r="D186" i="6"/>
  <c r="B187" i="6"/>
  <c r="C187" i="6"/>
  <c r="H187" i="6" s="1"/>
  <c r="D187" i="6"/>
  <c r="B188" i="6"/>
  <c r="C188" i="6"/>
  <c r="D188" i="6"/>
  <c r="B189" i="6"/>
  <c r="C189" i="6"/>
  <c r="H189" i="6" s="1"/>
  <c r="D189" i="6"/>
  <c r="B190" i="6"/>
  <c r="C190" i="6"/>
  <c r="D190" i="6"/>
  <c r="B191" i="6"/>
  <c r="C191" i="6"/>
  <c r="H191" i="6" s="1"/>
  <c r="D191" i="6"/>
  <c r="B192" i="6"/>
  <c r="C192" i="6"/>
  <c r="D192" i="6"/>
  <c r="B193" i="6"/>
  <c r="C193" i="6"/>
  <c r="H193" i="6" s="1"/>
  <c r="D193" i="6"/>
  <c r="B194" i="6"/>
  <c r="C194" i="6"/>
  <c r="D194" i="6"/>
  <c r="B195" i="6"/>
  <c r="C195" i="6"/>
  <c r="H195" i="6" s="1"/>
  <c r="D195" i="6"/>
  <c r="B196" i="6"/>
  <c r="C196" i="6"/>
  <c r="D196" i="6"/>
  <c r="B197" i="6"/>
  <c r="C197" i="6"/>
  <c r="H197" i="6" s="1"/>
  <c r="D197" i="6"/>
  <c r="B198" i="6"/>
  <c r="C198" i="6"/>
  <c r="D198" i="6"/>
  <c r="B199" i="6"/>
  <c r="C199" i="6"/>
  <c r="D199" i="6"/>
  <c r="B200" i="6"/>
  <c r="C200" i="6"/>
  <c r="D200" i="6"/>
  <c r="B201" i="6"/>
  <c r="C201" i="6"/>
  <c r="H201" i="6" s="1"/>
  <c r="D201" i="6"/>
  <c r="B202" i="6"/>
  <c r="C202" i="6"/>
  <c r="D202" i="6"/>
  <c r="B203" i="6"/>
  <c r="C203" i="6"/>
  <c r="H203" i="6" s="1"/>
  <c r="D203" i="6"/>
  <c r="B204" i="6"/>
  <c r="C204" i="6"/>
  <c r="D204" i="6"/>
  <c r="B205" i="6"/>
  <c r="C205" i="6"/>
  <c r="H205" i="6" s="1"/>
  <c r="D205" i="6"/>
  <c r="B206" i="6"/>
  <c r="C206" i="6"/>
  <c r="D206" i="6"/>
  <c r="B207" i="6"/>
  <c r="C207" i="6"/>
  <c r="H207" i="6" s="1"/>
  <c r="D207" i="6"/>
  <c r="B208" i="6"/>
  <c r="C208" i="6"/>
  <c r="D208" i="6"/>
  <c r="B209" i="6"/>
  <c r="C209" i="6"/>
  <c r="H209" i="6" s="1"/>
  <c r="D209" i="6"/>
  <c r="B210" i="6"/>
  <c r="C210" i="6"/>
  <c r="D210" i="6"/>
  <c r="B211" i="6"/>
  <c r="C211" i="6"/>
  <c r="H211" i="6" s="1"/>
  <c r="D211" i="6"/>
  <c r="B212" i="6"/>
  <c r="C212" i="6"/>
  <c r="D212" i="6"/>
  <c r="B213" i="6"/>
  <c r="C213" i="6"/>
  <c r="H213" i="6" s="1"/>
  <c r="D213" i="6"/>
  <c r="B214" i="6"/>
  <c r="C214" i="6"/>
  <c r="D214" i="6"/>
  <c r="B215" i="6"/>
  <c r="C215" i="6"/>
  <c r="D215" i="6"/>
  <c r="B216" i="6"/>
  <c r="C216" i="6"/>
  <c r="D216" i="6"/>
  <c r="B217" i="6"/>
  <c r="C217" i="6"/>
  <c r="H217" i="6" s="1"/>
  <c r="D217" i="6"/>
  <c r="B218" i="6"/>
  <c r="C218" i="6"/>
  <c r="D218" i="6"/>
  <c r="B219" i="6"/>
  <c r="C219" i="6"/>
  <c r="H219" i="6" s="1"/>
  <c r="D219" i="6"/>
  <c r="B220" i="6"/>
  <c r="C220" i="6"/>
  <c r="D220" i="6"/>
  <c r="B221" i="6"/>
  <c r="C221" i="6"/>
  <c r="H221" i="6" s="1"/>
  <c r="D221" i="6"/>
  <c r="B222" i="6"/>
  <c r="C222" i="6"/>
  <c r="D222" i="6"/>
  <c r="B223" i="6"/>
  <c r="C223" i="6"/>
  <c r="H223" i="6" s="1"/>
  <c r="D223" i="6"/>
  <c r="B224" i="6"/>
  <c r="C224" i="6"/>
  <c r="D224" i="6"/>
  <c r="B225" i="6"/>
  <c r="C225" i="6"/>
  <c r="H225" i="6" s="1"/>
  <c r="D225" i="6"/>
  <c r="B226" i="6"/>
  <c r="C226" i="6"/>
  <c r="D226" i="6"/>
  <c r="B227" i="6"/>
  <c r="C227" i="6"/>
  <c r="H227" i="6" s="1"/>
  <c r="D227" i="6"/>
  <c r="B228" i="6"/>
  <c r="C228" i="6"/>
  <c r="D228" i="6"/>
  <c r="B229" i="6"/>
  <c r="C229" i="6"/>
  <c r="H229" i="6" s="1"/>
  <c r="D229" i="6"/>
  <c r="B230" i="6"/>
  <c r="C230" i="6"/>
  <c r="D230" i="6"/>
  <c r="B231" i="6"/>
  <c r="C231" i="6"/>
  <c r="D231" i="6"/>
  <c r="B232" i="6"/>
  <c r="C232" i="6"/>
  <c r="D232" i="6"/>
  <c r="I232" i="6" s="1"/>
  <c r="B233" i="6"/>
  <c r="C233" i="6"/>
  <c r="H233" i="6" s="1"/>
  <c r="D233" i="6"/>
  <c r="B234" i="6"/>
  <c r="G234" i="6" s="1"/>
  <c r="C234" i="6"/>
  <c r="D234" i="6"/>
  <c r="I234" i="6" s="1"/>
  <c r="B235" i="6"/>
  <c r="C235" i="6"/>
  <c r="H235" i="6" s="1"/>
  <c r="D235" i="6"/>
  <c r="B236" i="6"/>
  <c r="G236" i="6" s="1"/>
  <c r="C236" i="6"/>
  <c r="D236" i="6"/>
  <c r="I236" i="6" s="1"/>
  <c r="B237" i="6"/>
  <c r="C237" i="6"/>
  <c r="H237" i="6" s="1"/>
  <c r="D237" i="6"/>
  <c r="B238" i="6"/>
  <c r="G238" i="6" s="1"/>
  <c r="C238" i="6"/>
  <c r="D238" i="6"/>
  <c r="I238" i="6" s="1"/>
  <c r="B239" i="6"/>
  <c r="C239" i="6"/>
  <c r="H239" i="6" s="1"/>
  <c r="D239" i="6"/>
  <c r="B240" i="6"/>
  <c r="G240" i="6" s="1"/>
  <c r="C240" i="6"/>
  <c r="D240" i="6"/>
  <c r="I240" i="6" s="1"/>
  <c r="B241" i="6"/>
  <c r="C241" i="6"/>
  <c r="H241" i="6" s="1"/>
  <c r="D241" i="6"/>
  <c r="B242" i="6"/>
  <c r="G242" i="6" s="1"/>
  <c r="C242" i="6"/>
  <c r="D242" i="6"/>
  <c r="I242" i="6" s="1"/>
  <c r="B243" i="6"/>
  <c r="C243" i="6"/>
  <c r="H243" i="6" s="1"/>
  <c r="D243" i="6"/>
  <c r="B244" i="6"/>
  <c r="G244" i="6" s="1"/>
  <c r="C244" i="6"/>
  <c r="D244" i="6"/>
  <c r="I244" i="6" s="1"/>
  <c r="B245" i="6"/>
  <c r="C245" i="6"/>
  <c r="H245" i="6" s="1"/>
  <c r="D245" i="6"/>
  <c r="B246" i="6"/>
  <c r="G246" i="6" s="1"/>
  <c r="C246" i="6"/>
  <c r="D246" i="6"/>
  <c r="I246" i="6" s="1"/>
  <c r="B247" i="6"/>
  <c r="C247" i="6"/>
  <c r="D247" i="6"/>
  <c r="B248" i="6"/>
  <c r="G248" i="6" s="1"/>
  <c r="C248" i="6"/>
  <c r="D248" i="6"/>
  <c r="I248" i="6" s="1"/>
  <c r="B249" i="6"/>
  <c r="C249" i="6"/>
  <c r="H249" i="6" s="1"/>
  <c r="D249" i="6"/>
  <c r="B250" i="6"/>
  <c r="G250" i="6" s="1"/>
  <c r="C250" i="6"/>
  <c r="D250" i="6"/>
  <c r="I250" i="6" s="1"/>
  <c r="B251" i="6"/>
  <c r="C251" i="6"/>
  <c r="H251" i="6" s="1"/>
  <c r="D251" i="6"/>
  <c r="B252" i="6"/>
  <c r="G252" i="6" s="1"/>
  <c r="C252" i="6"/>
  <c r="D252" i="6"/>
  <c r="I252" i="6" s="1"/>
  <c r="B253" i="6"/>
  <c r="C253" i="6"/>
  <c r="H253" i="6" s="1"/>
  <c r="D253" i="6"/>
  <c r="B254" i="6"/>
  <c r="G254" i="6" s="1"/>
  <c r="C254" i="6"/>
  <c r="D254" i="6"/>
  <c r="I254" i="6" s="1"/>
  <c r="B255" i="6"/>
  <c r="C255" i="6"/>
  <c r="H255" i="6" s="1"/>
  <c r="D255" i="6"/>
  <c r="B256" i="6"/>
  <c r="G256" i="6" s="1"/>
  <c r="C256" i="6"/>
  <c r="D256" i="6"/>
  <c r="I256" i="6" s="1"/>
  <c r="B257" i="6"/>
  <c r="C257" i="6"/>
  <c r="H257" i="6" s="1"/>
  <c r="D257" i="6"/>
  <c r="B258" i="6"/>
  <c r="G258" i="6" s="1"/>
  <c r="C258" i="6"/>
  <c r="D258" i="6"/>
  <c r="I258" i="6" s="1"/>
  <c r="B259" i="6"/>
  <c r="C259" i="6"/>
  <c r="H259" i="6" s="1"/>
  <c r="D259" i="6"/>
  <c r="B260" i="6"/>
  <c r="G260" i="6" s="1"/>
  <c r="C260" i="6"/>
  <c r="D260" i="6"/>
  <c r="I260" i="6" s="1"/>
  <c r="B261" i="6"/>
  <c r="C261" i="6"/>
  <c r="H261" i="6" s="1"/>
  <c r="D261" i="6"/>
  <c r="B262" i="6"/>
  <c r="G262" i="6" s="1"/>
  <c r="C262" i="6"/>
  <c r="D262" i="6"/>
  <c r="I262" i="6" s="1"/>
  <c r="B263" i="6"/>
  <c r="C263" i="6"/>
  <c r="D263" i="6"/>
  <c r="B264" i="6"/>
  <c r="G264" i="6" s="1"/>
  <c r="C264" i="6"/>
  <c r="D264" i="6"/>
  <c r="I264" i="6" s="1"/>
  <c r="B265" i="6"/>
  <c r="C265" i="6"/>
  <c r="H265" i="6" s="1"/>
  <c r="D265" i="6"/>
  <c r="B266" i="6"/>
  <c r="G266" i="6" s="1"/>
  <c r="C266" i="6"/>
  <c r="D266" i="6"/>
  <c r="I266" i="6" s="1"/>
  <c r="B267" i="6"/>
  <c r="C267" i="6"/>
  <c r="H267" i="6" s="1"/>
  <c r="D267" i="6"/>
  <c r="B268" i="6"/>
  <c r="G268" i="6" s="1"/>
  <c r="C268" i="6"/>
  <c r="D268" i="6"/>
  <c r="I268" i="6" s="1"/>
  <c r="B269" i="6"/>
  <c r="C269" i="6"/>
  <c r="H269" i="6" s="1"/>
  <c r="D269" i="6"/>
  <c r="B270" i="6"/>
  <c r="G270" i="6" s="1"/>
  <c r="C270" i="6"/>
  <c r="D270" i="6"/>
  <c r="I270" i="6" s="1"/>
  <c r="B271" i="6"/>
  <c r="C271" i="6"/>
  <c r="H271" i="6" s="1"/>
  <c r="D271" i="6"/>
  <c r="B272" i="6"/>
  <c r="G272" i="6" s="1"/>
  <c r="C272" i="6"/>
  <c r="D272" i="6"/>
  <c r="I272" i="6" s="1"/>
  <c r="B273" i="6"/>
  <c r="C273" i="6"/>
  <c r="H273" i="6" s="1"/>
  <c r="D273" i="6"/>
  <c r="B274" i="6"/>
  <c r="G274" i="6" s="1"/>
  <c r="C274" i="6"/>
  <c r="D274" i="6"/>
  <c r="I274" i="6" s="1"/>
  <c r="B275" i="6"/>
  <c r="C275" i="6"/>
  <c r="H275" i="6" s="1"/>
  <c r="D275" i="6"/>
  <c r="B276" i="6"/>
  <c r="G276" i="6" s="1"/>
  <c r="C276" i="6"/>
  <c r="D276" i="6"/>
  <c r="I276" i="6" s="1"/>
  <c r="B277" i="6"/>
  <c r="C277" i="6"/>
  <c r="H277" i="6" s="1"/>
  <c r="D277" i="6"/>
  <c r="B278" i="6"/>
  <c r="G278" i="6" s="1"/>
  <c r="C278" i="6"/>
  <c r="D278" i="6"/>
  <c r="I278" i="6" s="1"/>
  <c r="B279" i="6"/>
  <c r="C279" i="6"/>
  <c r="D279" i="6"/>
  <c r="B280" i="6"/>
  <c r="G280" i="6" s="1"/>
  <c r="C280" i="6"/>
  <c r="D280" i="6"/>
  <c r="I280" i="6" s="1"/>
  <c r="B281" i="6"/>
  <c r="C281" i="6"/>
  <c r="H281" i="6" s="1"/>
  <c r="D281" i="6"/>
  <c r="B282" i="6"/>
  <c r="G282" i="6" s="1"/>
  <c r="C282" i="6"/>
  <c r="D282" i="6"/>
  <c r="I282" i="6" s="1"/>
  <c r="B283" i="6"/>
  <c r="C283" i="6"/>
  <c r="H283" i="6" s="1"/>
  <c r="D283" i="6"/>
  <c r="B284" i="6"/>
  <c r="G284" i="6" s="1"/>
  <c r="C284" i="6"/>
  <c r="D284" i="6"/>
  <c r="I284" i="6" s="1"/>
  <c r="B285" i="6"/>
  <c r="C285" i="6"/>
  <c r="H285" i="6" s="1"/>
  <c r="D285" i="6"/>
  <c r="B286" i="6"/>
  <c r="G286" i="6" s="1"/>
  <c r="C286" i="6"/>
  <c r="D286" i="6"/>
  <c r="I286" i="6" s="1"/>
  <c r="B287" i="6"/>
  <c r="C287" i="6"/>
  <c r="H287" i="6" s="1"/>
  <c r="D287" i="6"/>
  <c r="B288" i="6"/>
  <c r="G288" i="6" s="1"/>
  <c r="C288" i="6"/>
  <c r="D288" i="6"/>
  <c r="I288" i="6" s="1"/>
  <c r="B289" i="6"/>
  <c r="C289" i="6"/>
  <c r="H289" i="6" s="1"/>
  <c r="D289" i="6"/>
  <c r="B290" i="6"/>
  <c r="G290" i="6" s="1"/>
  <c r="C290" i="6"/>
  <c r="D290" i="6"/>
  <c r="I290" i="6" s="1"/>
  <c r="B291" i="6"/>
  <c r="C291" i="6"/>
  <c r="H291" i="6" s="1"/>
  <c r="D291" i="6"/>
  <c r="B292" i="6"/>
  <c r="G292" i="6" s="1"/>
  <c r="C292" i="6"/>
  <c r="D292" i="6"/>
  <c r="I292" i="6" s="1"/>
  <c r="B293" i="6"/>
  <c r="C293" i="6"/>
  <c r="H293" i="6" s="1"/>
  <c r="D293" i="6"/>
  <c r="B294" i="6"/>
  <c r="G294" i="6" s="1"/>
  <c r="C294" i="6"/>
  <c r="D294" i="6"/>
  <c r="I294" i="6" s="1"/>
  <c r="B295" i="6"/>
  <c r="C295" i="6"/>
  <c r="D295" i="6"/>
  <c r="B296" i="6"/>
  <c r="G296" i="6" s="1"/>
  <c r="C296" i="6"/>
  <c r="D296" i="6"/>
  <c r="I296" i="6" s="1"/>
  <c r="B297" i="6"/>
  <c r="C297" i="6"/>
  <c r="H297" i="6" s="1"/>
  <c r="D297" i="6"/>
  <c r="B298" i="6"/>
  <c r="G298" i="6" s="1"/>
  <c r="C298" i="6"/>
  <c r="D298" i="6"/>
  <c r="I298" i="6" s="1"/>
  <c r="B299" i="6"/>
  <c r="C299" i="6"/>
  <c r="H299" i="6" s="1"/>
  <c r="D299" i="6"/>
  <c r="B300" i="6"/>
  <c r="G300" i="6" s="1"/>
  <c r="C300" i="6"/>
  <c r="D300" i="6"/>
  <c r="I300" i="6" s="1"/>
  <c r="B301" i="6"/>
  <c r="C301" i="6"/>
  <c r="H301" i="6" s="1"/>
  <c r="D301" i="6"/>
  <c r="B302" i="6"/>
  <c r="G302" i="6" s="1"/>
  <c r="C302" i="6"/>
  <c r="D302" i="6"/>
  <c r="I302" i="6" s="1"/>
  <c r="B303" i="6"/>
  <c r="C303" i="6"/>
  <c r="H303" i="6" s="1"/>
  <c r="D303" i="6"/>
  <c r="B304" i="6"/>
  <c r="G304" i="6" s="1"/>
  <c r="C304" i="6"/>
  <c r="D304" i="6"/>
  <c r="I304" i="6" s="1"/>
  <c r="B305" i="6"/>
  <c r="C305" i="6"/>
  <c r="H305" i="6" s="1"/>
  <c r="D305" i="6"/>
  <c r="B306" i="6"/>
  <c r="G306" i="6" s="1"/>
  <c r="C306" i="6"/>
  <c r="D306" i="6"/>
  <c r="I306" i="6" s="1"/>
  <c r="B307" i="6"/>
  <c r="C307" i="6"/>
  <c r="H307" i="6" s="1"/>
  <c r="D307" i="6"/>
  <c r="B308" i="6"/>
  <c r="G308" i="6" s="1"/>
  <c r="C308" i="6"/>
  <c r="D308" i="6"/>
  <c r="I308" i="6" s="1"/>
  <c r="B309" i="6"/>
  <c r="C309" i="6"/>
  <c r="H309" i="6" s="1"/>
  <c r="D309" i="6"/>
  <c r="B310" i="6"/>
  <c r="G310" i="6" s="1"/>
  <c r="C310" i="6"/>
  <c r="D310" i="6"/>
  <c r="I310" i="6" s="1"/>
  <c r="B311" i="6"/>
  <c r="C311" i="6"/>
  <c r="D311" i="6"/>
  <c r="B312" i="6"/>
  <c r="G312" i="6" s="1"/>
  <c r="C312" i="6"/>
  <c r="D312" i="6"/>
  <c r="I312" i="6" s="1"/>
  <c r="B313" i="6"/>
  <c r="C313" i="6"/>
  <c r="H313" i="6" s="1"/>
  <c r="D313" i="6"/>
  <c r="B314" i="6"/>
  <c r="G314" i="6" s="1"/>
  <c r="C314" i="6"/>
  <c r="D314" i="6"/>
  <c r="I314" i="6" s="1"/>
  <c r="B315" i="6"/>
  <c r="C315" i="6"/>
  <c r="H315" i="6" s="1"/>
  <c r="D315" i="6"/>
  <c r="B316" i="6"/>
  <c r="G316" i="6" s="1"/>
  <c r="C316" i="6"/>
  <c r="D316" i="6"/>
  <c r="I316" i="6" s="1"/>
  <c r="B317" i="6"/>
  <c r="C317" i="6"/>
  <c r="H317" i="6" s="1"/>
  <c r="D317" i="6"/>
  <c r="B318" i="6"/>
  <c r="G318" i="6" s="1"/>
  <c r="C318" i="6"/>
  <c r="D318" i="6"/>
  <c r="I318" i="6" s="1"/>
  <c r="B319" i="6"/>
  <c r="C319" i="6"/>
  <c r="H319" i="6" s="1"/>
  <c r="D319" i="6"/>
  <c r="B320" i="6"/>
  <c r="G320" i="6" s="1"/>
  <c r="C320" i="6"/>
  <c r="D320" i="6"/>
  <c r="I320" i="6" s="1"/>
  <c r="B321" i="6"/>
  <c r="C321" i="6"/>
  <c r="H321" i="6" s="1"/>
  <c r="D321" i="6"/>
  <c r="B322" i="6"/>
  <c r="G322" i="6" s="1"/>
  <c r="C322" i="6"/>
  <c r="D322" i="6"/>
  <c r="I322" i="6" s="1"/>
  <c r="B323" i="6"/>
  <c r="C323" i="6"/>
  <c r="H323" i="6" s="1"/>
  <c r="D323" i="6"/>
  <c r="B324" i="6"/>
  <c r="G324" i="6" s="1"/>
  <c r="C324" i="6"/>
  <c r="D324" i="6"/>
  <c r="I324" i="6" s="1"/>
  <c r="B325" i="6"/>
  <c r="C325" i="6"/>
  <c r="H325" i="6" s="1"/>
  <c r="D325" i="6"/>
  <c r="B326" i="6"/>
  <c r="G326" i="6" s="1"/>
  <c r="C326" i="6"/>
  <c r="D326" i="6"/>
  <c r="I326" i="6" s="1"/>
  <c r="B327" i="6"/>
  <c r="C327" i="6"/>
  <c r="D327" i="6"/>
  <c r="B328" i="6"/>
  <c r="G328" i="6" s="1"/>
  <c r="C328" i="6"/>
  <c r="D328" i="6"/>
  <c r="I328" i="6" s="1"/>
  <c r="B329" i="6"/>
  <c r="C329" i="6"/>
  <c r="H329" i="6" s="1"/>
  <c r="D329" i="6"/>
  <c r="B330" i="6"/>
  <c r="G330" i="6" s="1"/>
  <c r="C330" i="6"/>
  <c r="D330" i="6"/>
  <c r="I330" i="6" s="1"/>
  <c r="B331" i="6"/>
  <c r="C331" i="6"/>
  <c r="H331" i="6" s="1"/>
  <c r="D331" i="6"/>
  <c r="B332" i="6"/>
  <c r="G332" i="6" s="1"/>
  <c r="C332" i="6"/>
  <c r="D332" i="6"/>
  <c r="I332" i="6" s="1"/>
  <c r="B333" i="6"/>
  <c r="C333" i="6"/>
  <c r="H333" i="6" s="1"/>
  <c r="D333" i="6"/>
  <c r="B334" i="6"/>
  <c r="G334" i="6" s="1"/>
  <c r="C334" i="6"/>
  <c r="D334" i="6"/>
  <c r="I334" i="6" s="1"/>
  <c r="B335" i="6"/>
  <c r="C335" i="6"/>
  <c r="H335" i="6" s="1"/>
  <c r="D335" i="6"/>
  <c r="B336" i="6"/>
  <c r="G336" i="6" s="1"/>
  <c r="C336" i="6"/>
  <c r="D336" i="6"/>
  <c r="I336" i="6" s="1"/>
  <c r="B337" i="6"/>
  <c r="C337" i="6"/>
  <c r="H337" i="6" s="1"/>
  <c r="D337" i="6"/>
  <c r="B338" i="6"/>
  <c r="G338" i="6" s="1"/>
  <c r="C338" i="6"/>
  <c r="D338" i="6"/>
  <c r="I338" i="6" s="1"/>
  <c r="B339" i="6"/>
  <c r="C339" i="6"/>
  <c r="H339" i="6" s="1"/>
  <c r="D339" i="6"/>
  <c r="B340" i="6"/>
  <c r="G340" i="6" s="1"/>
  <c r="C340" i="6"/>
  <c r="D340" i="6"/>
  <c r="I340" i="6" s="1"/>
  <c r="B341" i="6"/>
  <c r="C341" i="6"/>
  <c r="H341" i="6" s="1"/>
  <c r="D341" i="6"/>
  <c r="B342" i="6"/>
  <c r="G342" i="6" s="1"/>
  <c r="C342" i="6"/>
  <c r="D342" i="6"/>
  <c r="I342" i="6" s="1"/>
  <c r="B343" i="6"/>
  <c r="C343" i="6"/>
  <c r="D343" i="6"/>
  <c r="B344" i="6"/>
  <c r="G344" i="6" s="1"/>
  <c r="C344" i="6"/>
  <c r="D344" i="6"/>
  <c r="I344" i="6" s="1"/>
  <c r="B345" i="6"/>
  <c r="C345" i="6"/>
  <c r="H345" i="6" s="1"/>
  <c r="D345" i="6"/>
  <c r="B346" i="6"/>
  <c r="G346" i="6" s="1"/>
  <c r="C346" i="6"/>
  <c r="D346" i="6"/>
  <c r="I346" i="6" s="1"/>
  <c r="B347" i="6"/>
  <c r="C347" i="6"/>
  <c r="H347" i="6" s="1"/>
  <c r="D347" i="6"/>
  <c r="B348" i="6"/>
  <c r="G348" i="6" s="1"/>
  <c r="C348" i="6"/>
  <c r="D348" i="6"/>
  <c r="I348" i="6" s="1"/>
  <c r="B349" i="6"/>
  <c r="C349" i="6"/>
  <c r="H349" i="6" s="1"/>
  <c r="D349" i="6"/>
  <c r="B350" i="6"/>
  <c r="G350" i="6" s="1"/>
  <c r="C350" i="6"/>
  <c r="D350" i="6"/>
  <c r="I350" i="6" s="1"/>
  <c r="B351" i="6"/>
  <c r="C351" i="6"/>
  <c r="H351" i="6" s="1"/>
  <c r="D351" i="6"/>
  <c r="B352" i="6"/>
  <c r="G352" i="6" s="1"/>
  <c r="C352" i="6"/>
  <c r="D352" i="6"/>
  <c r="I352" i="6" s="1"/>
  <c r="B353" i="6"/>
  <c r="C353" i="6"/>
  <c r="H353" i="6" s="1"/>
  <c r="D353" i="6"/>
  <c r="B354" i="6"/>
  <c r="G354" i="6" s="1"/>
  <c r="C354" i="6"/>
  <c r="D354" i="6"/>
  <c r="I354" i="6" s="1"/>
  <c r="B355" i="6"/>
  <c r="C355" i="6"/>
  <c r="H355" i="6" s="1"/>
  <c r="D355" i="6"/>
  <c r="B356" i="6"/>
  <c r="G356" i="6" s="1"/>
  <c r="C356" i="6"/>
  <c r="D356" i="6"/>
  <c r="I356" i="6" s="1"/>
  <c r="B357" i="6"/>
  <c r="C357" i="6"/>
  <c r="H357" i="6" s="1"/>
  <c r="D357" i="6"/>
  <c r="B358" i="6"/>
  <c r="G358" i="6" s="1"/>
  <c r="C358" i="6"/>
  <c r="D358" i="6"/>
  <c r="I358" i="6" s="1"/>
  <c r="B359" i="6"/>
  <c r="C359" i="6"/>
  <c r="D359" i="6"/>
  <c r="B360" i="6"/>
  <c r="G360" i="6" s="1"/>
  <c r="C360" i="6"/>
  <c r="D360" i="6"/>
  <c r="I360" i="6" s="1"/>
  <c r="B361" i="6"/>
  <c r="C361" i="6"/>
  <c r="H361" i="6" s="1"/>
  <c r="D361" i="6"/>
  <c r="B362" i="6"/>
  <c r="G362" i="6" s="1"/>
  <c r="C362" i="6"/>
  <c r="D362" i="6"/>
  <c r="I362" i="6" s="1"/>
  <c r="B363" i="6"/>
  <c r="C363" i="6"/>
  <c r="H363" i="6" s="1"/>
  <c r="D363" i="6"/>
  <c r="B364" i="6"/>
  <c r="G364" i="6" s="1"/>
  <c r="C364" i="6"/>
  <c r="D364" i="6"/>
  <c r="I364" i="6" s="1"/>
  <c r="B365" i="6"/>
  <c r="C365" i="6"/>
  <c r="H365" i="6" s="1"/>
  <c r="D365" i="6"/>
  <c r="B366" i="6"/>
  <c r="G366" i="6" s="1"/>
  <c r="C366" i="6"/>
  <c r="D366" i="6"/>
  <c r="I366" i="6" s="1"/>
  <c r="B367" i="6"/>
  <c r="C367" i="6"/>
  <c r="H367" i="6" s="1"/>
  <c r="D367" i="6"/>
  <c r="B368" i="6"/>
  <c r="G368" i="6" s="1"/>
  <c r="C368" i="6"/>
  <c r="D368" i="6"/>
  <c r="I368" i="6" s="1"/>
  <c r="B369" i="6"/>
  <c r="C369" i="6"/>
  <c r="H369" i="6" s="1"/>
  <c r="D369" i="6"/>
  <c r="B370" i="6"/>
  <c r="G370" i="6" s="1"/>
  <c r="C370" i="6"/>
  <c r="D370" i="6"/>
  <c r="I370" i="6" s="1"/>
  <c r="B371" i="6"/>
  <c r="C371" i="6"/>
  <c r="H371" i="6" s="1"/>
  <c r="D371" i="6"/>
  <c r="B372" i="6"/>
  <c r="G372" i="6" s="1"/>
  <c r="C372" i="6"/>
  <c r="D372" i="6"/>
  <c r="I372" i="6" s="1"/>
  <c r="B373" i="6"/>
  <c r="C373" i="6"/>
  <c r="H373" i="6" s="1"/>
  <c r="D373" i="6"/>
  <c r="B374" i="6"/>
  <c r="G374" i="6" s="1"/>
  <c r="C374" i="6"/>
  <c r="D374" i="6"/>
  <c r="I374" i="6" s="1"/>
  <c r="B375" i="6"/>
  <c r="C375" i="6"/>
  <c r="D375" i="6"/>
  <c r="B376" i="6"/>
  <c r="G376" i="6" s="1"/>
  <c r="C376" i="6"/>
  <c r="D376" i="6"/>
  <c r="I376" i="6" s="1"/>
  <c r="B377" i="6"/>
  <c r="C377" i="6"/>
  <c r="H377" i="6" s="1"/>
  <c r="D377" i="6"/>
  <c r="B378" i="6"/>
  <c r="G378" i="6" s="1"/>
  <c r="C378" i="6"/>
  <c r="D378" i="6"/>
  <c r="I378" i="6" s="1"/>
  <c r="B379" i="6"/>
  <c r="C379" i="6"/>
  <c r="H379" i="6" s="1"/>
  <c r="D379" i="6"/>
  <c r="B380" i="6"/>
  <c r="G380" i="6" s="1"/>
  <c r="C380" i="6"/>
  <c r="D380" i="6"/>
  <c r="I380" i="6" s="1"/>
  <c r="B381" i="6"/>
  <c r="C381" i="6"/>
  <c r="H381" i="6" s="1"/>
  <c r="D381" i="6"/>
  <c r="B382" i="6"/>
  <c r="G382" i="6" s="1"/>
  <c r="C382" i="6"/>
  <c r="D382" i="6"/>
  <c r="I382" i="6" s="1"/>
  <c r="B383" i="6"/>
  <c r="C383" i="6"/>
  <c r="H383" i="6" s="1"/>
  <c r="D383" i="6"/>
  <c r="B384" i="6"/>
  <c r="G384" i="6" s="1"/>
  <c r="C384" i="6"/>
  <c r="D384" i="6"/>
  <c r="I384" i="6" s="1"/>
  <c r="B385" i="6"/>
  <c r="C385" i="6"/>
  <c r="H385" i="6" s="1"/>
  <c r="D385" i="6"/>
  <c r="B386" i="6"/>
  <c r="G386" i="6" s="1"/>
  <c r="C386" i="6"/>
  <c r="D386" i="6"/>
  <c r="I386" i="6" s="1"/>
  <c r="B387" i="6"/>
  <c r="C387" i="6"/>
  <c r="H387" i="6" s="1"/>
  <c r="D387" i="6"/>
  <c r="B388" i="6"/>
  <c r="G388" i="6" s="1"/>
  <c r="C388" i="6"/>
  <c r="D388" i="6"/>
  <c r="I388" i="6" s="1"/>
  <c r="B389" i="6"/>
  <c r="C389" i="6"/>
  <c r="H389" i="6" s="1"/>
  <c r="D389" i="6"/>
  <c r="B390" i="6"/>
  <c r="G390" i="6" s="1"/>
  <c r="C390" i="6"/>
  <c r="D390" i="6"/>
  <c r="I390" i="6" s="1"/>
  <c r="B391" i="6"/>
  <c r="C391" i="6"/>
  <c r="D391" i="6"/>
  <c r="B392" i="6"/>
  <c r="G392" i="6" s="1"/>
  <c r="C392" i="6"/>
  <c r="D392" i="6"/>
  <c r="I392" i="6" s="1"/>
  <c r="B393" i="6"/>
  <c r="C393" i="6"/>
  <c r="H393" i="6" s="1"/>
  <c r="D393" i="6"/>
  <c r="B394" i="6"/>
  <c r="G394" i="6" s="1"/>
  <c r="C394" i="6"/>
  <c r="D394" i="6"/>
  <c r="I394" i="6" s="1"/>
  <c r="B395" i="6"/>
  <c r="C395" i="6"/>
  <c r="H395" i="6" s="1"/>
  <c r="D395" i="6"/>
  <c r="B396" i="6"/>
  <c r="G396" i="6" s="1"/>
  <c r="C396" i="6"/>
  <c r="D396" i="6"/>
  <c r="I396" i="6" s="1"/>
  <c r="B397" i="6"/>
  <c r="C397" i="6"/>
  <c r="H397" i="6" s="1"/>
  <c r="D397" i="6"/>
  <c r="B398" i="6"/>
  <c r="G398" i="6" s="1"/>
  <c r="C398" i="6"/>
  <c r="D398" i="6"/>
  <c r="I398" i="6" s="1"/>
  <c r="B399" i="6"/>
  <c r="C399" i="6"/>
  <c r="H399" i="6" s="1"/>
  <c r="D399" i="6"/>
  <c r="B400" i="6"/>
  <c r="G400" i="6" s="1"/>
  <c r="C400" i="6"/>
  <c r="D400" i="6"/>
  <c r="I400" i="6" s="1"/>
  <c r="B401" i="6"/>
  <c r="C401" i="6"/>
  <c r="H401" i="6" s="1"/>
  <c r="D401" i="6"/>
  <c r="B402" i="6"/>
  <c r="G402" i="6" s="1"/>
  <c r="C402" i="6"/>
  <c r="D402" i="6"/>
  <c r="I402" i="6" s="1"/>
  <c r="B403" i="6"/>
  <c r="C403" i="6"/>
  <c r="H403" i="6" s="1"/>
  <c r="D403" i="6"/>
  <c r="B404" i="6"/>
  <c r="G404" i="6" s="1"/>
  <c r="C404" i="6"/>
  <c r="D404" i="6"/>
  <c r="I404" i="6" s="1"/>
  <c r="B405" i="6"/>
  <c r="C405" i="6"/>
  <c r="H405" i="6" s="1"/>
  <c r="D405" i="6"/>
  <c r="B406" i="6"/>
  <c r="G406" i="6" s="1"/>
  <c r="C406" i="6"/>
  <c r="D406" i="6"/>
  <c r="I406" i="6" s="1"/>
  <c r="B407" i="6"/>
  <c r="C407" i="6"/>
  <c r="D407" i="6"/>
  <c r="B408" i="6"/>
  <c r="G408" i="6" s="1"/>
  <c r="C408" i="6"/>
  <c r="D408" i="6"/>
  <c r="I408" i="6" s="1"/>
  <c r="B409" i="6"/>
  <c r="C409" i="6"/>
  <c r="H409" i="6" s="1"/>
  <c r="D409" i="6"/>
  <c r="B410" i="6"/>
  <c r="G410" i="6" s="1"/>
  <c r="C410" i="6"/>
  <c r="D410" i="6"/>
  <c r="I410" i="6" s="1"/>
  <c r="B411" i="6"/>
  <c r="C411" i="6"/>
  <c r="H411" i="6" s="1"/>
  <c r="D411" i="6"/>
  <c r="B412" i="6"/>
  <c r="G412" i="6" s="1"/>
  <c r="C412" i="6"/>
  <c r="D412" i="6"/>
  <c r="I412" i="6" s="1"/>
  <c r="B413" i="6"/>
  <c r="C413" i="6"/>
  <c r="H413" i="6" s="1"/>
  <c r="D413" i="6"/>
  <c r="B414" i="6"/>
  <c r="G414" i="6" s="1"/>
  <c r="C414" i="6"/>
  <c r="D414" i="6"/>
  <c r="I414" i="6" s="1"/>
  <c r="B415" i="6"/>
  <c r="C415" i="6"/>
  <c r="H415" i="6" s="1"/>
  <c r="D415" i="6"/>
  <c r="B416" i="6"/>
  <c r="G416" i="6" s="1"/>
  <c r="C416" i="6"/>
  <c r="D416" i="6"/>
  <c r="I416" i="6" s="1"/>
  <c r="B417" i="6"/>
  <c r="C417" i="6"/>
  <c r="H417" i="6" s="1"/>
  <c r="D417" i="6"/>
  <c r="B418" i="6"/>
  <c r="G418" i="6" s="1"/>
  <c r="C418" i="6"/>
  <c r="D418" i="6"/>
  <c r="I418" i="6" s="1"/>
  <c r="B419" i="6"/>
  <c r="C419" i="6"/>
  <c r="H419" i="6" s="1"/>
  <c r="D419" i="6"/>
  <c r="B420" i="6"/>
  <c r="G420" i="6" s="1"/>
  <c r="C420" i="6"/>
  <c r="D420" i="6"/>
  <c r="I420" i="6" s="1"/>
  <c r="B421" i="6"/>
  <c r="C421" i="6"/>
  <c r="H421" i="6" s="1"/>
  <c r="D421" i="6"/>
  <c r="B422" i="6"/>
  <c r="G422" i="6" s="1"/>
  <c r="C422" i="6"/>
  <c r="D422" i="6"/>
  <c r="I422" i="6" s="1"/>
  <c r="B423" i="6"/>
  <c r="C423" i="6"/>
  <c r="D423" i="6"/>
  <c r="B424" i="6"/>
  <c r="G424" i="6" s="1"/>
  <c r="C424" i="6"/>
  <c r="D424" i="6"/>
  <c r="I424" i="6" s="1"/>
  <c r="B425" i="6"/>
  <c r="C425" i="6"/>
  <c r="H425" i="6" s="1"/>
  <c r="D425" i="6"/>
  <c r="B426" i="6"/>
  <c r="G426" i="6" s="1"/>
  <c r="C426" i="6"/>
  <c r="D426" i="6"/>
  <c r="I426" i="6" s="1"/>
  <c r="B427" i="6"/>
  <c r="C427" i="6"/>
  <c r="H427" i="6" s="1"/>
  <c r="D427" i="6"/>
  <c r="B428" i="6"/>
  <c r="G428" i="6" s="1"/>
  <c r="C428" i="6"/>
  <c r="D428" i="6"/>
  <c r="I428" i="6" s="1"/>
  <c r="B429" i="6"/>
  <c r="C429" i="6"/>
  <c r="H429" i="6" s="1"/>
  <c r="D429" i="6"/>
  <c r="B430" i="6"/>
  <c r="G430" i="6" s="1"/>
  <c r="C430" i="6"/>
  <c r="D430" i="6"/>
  <c r="I430" i="6" s="1"/>
  <c r="B431" i="6"/>
  <c r="C431" i="6"/>
  <c r="H431" i="6" s="1"/>
  <c r="D431" i="6"/>
  <c r="B432" i="6"/>
  <c r="G432" i="6" s="1"/>
  <c r="C432" i="6"/>
  <c r="D432" i="6"/>
  <c r="I432" i="6" s="1"/>
  <c r="B433" i="6"/>
  <c r="C433" i="6"/>
  <c r="D433" i="6"/>
  <c r="B434" i="6"/>
  <c r="G434" i="6" s="1"/>
  <c r="C434" i="6"/>
  <c r="D434" i="6"/>
  <c r="I434" i="6" s="1"/>
  <c r="B435" i="6"/>
  <c r="C435" i="6"/>
  <c r="H435" i="6" s="1"/>
  <c r="D435" i="6"/>
  <c r="B436" i="6"/>
  <c r="G436" i="6" s="1"/>
  <c r="C436" i="6"/>
  <c r="D436" i="6"/>
  <c r="I436" i="6" s="1"/>
  <c r="B437" i="6"/>
  <c r="C437" i="6"/>
  <c r="H437" i="6" s="1"/>
  <c r="D437" i="6"/>
  <c r="B438" i="6"/>
  <c r="G438" i="6" s="1"/>
  <c r="C438" i="6"/>
  <c r="D438" i="6"/>
  <c r="I438" i="6" s="1"/>
  <c r="B439" i="6"/>
  <c r="C439" i="6"/>
  <c r="H439" i="6" s="1"/>
  <c r="D439" i="6"/>
  <c r="B440" i="6"/>
  <c r="G440" i="6" s="1"/>
  <c r="C440" i="6"/>
  <c r="D440" i="6"/>
  <c r="I440" i="6" s="1"/>
  <c r="B441" i="6"/>
  <c r="C441" i="6"/>
  <c r="D441" i="6"/>
  <c r="B442" i="6"/>
  <c r="G442" i="6" s="1"/>
  <c r="C442" i="6"/>
  <c r="D442" i="6"/>
  <c r="I442" i="6" s="1"/>
  <c r="B443" i="6"/>
  <c r="C443" i="6"/>
  <c r="H443" i="6" s="1"/>
  <c r="D443" i="6"/>
  <c r="B444" i="6"/>
  <c r="G444" i="6" s="1"/>
  <c r="C444" i="6"/>
  <c r="D444" i="6"/>
  <c r="I444" i="6" s="1"/>
  <c r="B445" i="6"/>
  <c r="C445" i="6"/>
  <c r="H445" i="6" s="1"/>
  <c r="D445" i="6"/>
  <c r="B446" i="6"/>
  <c r="G446" i="6" s="1"/>
  <c r="C446" i="6"/>
  <c r="D446" i="6"/>
  <c r="I446" i="6" s="1"/>
  <c r="B447" i="6"/>
  <c r="C447" i="6"/>
  <c r="H447" i="6" s="1"/>
  <c r="D447" i="6"/>
  <c r="B448" i="6"/>
  <c r="G448" i="6" s="1"/>
  <c r="C448" i="6"/>
  <c r="D448" i="6"/>
  <c r="I448" i="6" s="1"/>
  <c r="B449" i="6"/>
  <c r="C449" i="6"/>
  <c r="D449" i="6"/>
  <c r="B450" i="6"/>
  <c r="G450" i="6" s="1"/>
  <c r="C450" i="6"/>
  <c r="D450" i="6"/>
  <c r="I450" i="6" s="1"/>
  <c r="B451" i="6"/>
  <c r="C451" i="6"/>
  <c r="H451" i="6" s="1"/>
  <c r="D451" i="6"/>
  <c r="B452" i="6"/>
  <c r="G452" i="6" s="1"/>
  <c r="C452" i="6"/>
  <c r="D452" i="6"/>
  <c r="I452" i="6" s="1"/>
  <c r="B453" i="6"/>
  <c r="C453" i="6"/>
  <c r="H453" i="6" s="1"/>
  <c r="D453" i="6"/>
  <c r="B454" i="6"/>
  <c r="G454" i="6" s="1"/>
  <c r="C454" i="6"/>
  <c r="D454" i="6"/>
  <c r="I454" i="6" s="1"/>
  <c r="B455" i="6"/>
  <c r="C455" i="6"/>
  <c r="H455" i="6" s="1"/>
  <c r="D455" i="6"/>
  <c r="B456" i="6"/>
  <c r="G456" i="6" s="1"/>
  <c r="C456" i="6"/>
  <c r="D456" i="6"/>
  <c r="I456" i="6" s="1"/>
  <c r="B457" i="6"/>
  <c r="C457" i="6"/>
  <c r="D457" i="6"/>
  <c r="B458" i="6"/>
  <c r="G458" i="6" s="1"/>
  <c r="C458" i="6"/>
  <c r="D458" i="6"/>
  <c r="I458" i="6" s="1"/>
  <c r="B459" i="6"/>
  <c r="C459" i="6"/>
  <c r="H459" i="6" s="1"/>
  <c r="D459" i="6"/>
  <c r="B460" i="6"/>
  <c r="G460" i="6" s="1"/>
  <c r="C460" i="6"/>
  <c r="D460" i="6"/>
  <c r="I460" i="6" s="1"/>
  <c r="B461" i="6"/>
  <c r="C461" i="6"/>
  <c r="H461" i="6" s="1"/>
  <c r="D461" i="6"/>
  <c r="B462" i="6"/>
  <c r="G462" i="6" s="1"/>
  <c r="C462" i="6"/>
  <c r="D462" i="6"/>
  <c r="I462" i="6" s="1"/>
  <c r="B463" i="6"/>
  <c r="C463" i="6"/>
  <c r="H463" i="6" s="1"/>
  <c r="D463" i="6"/>
  <c r="B464" i="6"/>
  <c r="G464" i="6" s="1"/>
  <c r="C464" i="6"/>
  <c r="D464" i="6"/>
  <c r="I464" i="6" s="1"/>
  <c r="B465" i="6"/>
  <c r="C465" i="6"/>
  <c r="D465" i="6"/>
  <c r="B466" i="6"/>
  <c r="G466" i="6" s="1"/>
  <c r="C466" i="6"/>
  <c r="D466" i="6"/>
  <c r="I466" i="6" s="1"/>
  <c r="B467" i="6"/>
  <c r="C467" i="6"/>
  <c r="H467" i="6" s="1"/>
  <c r="D467" i="6"/>
  <c r="B468" i="6"/>
  <c r="G468" i="6" s="1"/>
  <c r="C468" i="6"/>
  <c r="D468" i="6"/>
  <c r="I468" i="6" s="1"/>
  <c r="B469" i="6"/>
  <c r="C469" i="6"/>
  <c r="H469" i="6" s="1"/>
  <c r="D469" i="6"/>
  <c r="B470" i="6"/>
  <c r="G470" i="6" s="1"/>
  <c r="C470" i="6"/>
  <c r="D470" i="6"/>
  <c r="I470" i="6" s="1"/>
  <c r="B471" i="6"/>
  <c r="C471" i="6"/>
  <c r="H471" i="6" s="1"/>
  <c r="D471" i="6"/>
  <c r="B472" i="6"/>
  <c r="G472" i="6" s="1"/>
  <c r="C472" i="6"/>
  <c r="D472" i="6"/>
  <c r="I472" i="6" s="1"/>
  <c r="B473" i="6"/>
  <c r="C473" i="6"/>
  <c r="D473" i="6"/>
  <c r="B474" i="6"/>
  <c r="G474" i="6" s="1"/>
  <c r="C474" i="6"/>
  <c r="D474" i="6"/>
  <c r="I474" i="6" s="1"/>
  <c r="B475" i="6"/>
  <c r="C475" i="6"/>
  <c r="H475" i="6" s="1"/>
  <c r="D475" i="6"/>
  <c r="B476" i="6"/>
  <c r="G476" i="6" s="1"/>
  <c r="C476" i="6"/>
  <c r="D476" i="6"/>
  <c r="I476" i="6" s="1"/>
  <c r="B477" i="6"/>
  <c r="C477" i="6"/>
  <c r="H477" i="6" s="1"/>
  <c r="D477" i="6"/>
  <c r="B478" i="6"/>
  <c r="G478" i="6" s="1"/>
  <c r="C478" i="6"/>
  <c r="D478" i="6"/>
  <c r="I478" i="6" s="1"/>
  <c r="B479" i="6"/>
  <c r="C479" i="6"/>
  <c r="H479" i="6" s="1"/>
  <c r="D479" i="6"/>
  <c r="B480" i="6"/>
  <c r="G480" i="6" s="1"/>
  <c r="C480" i="6"/>
  <c r="D480" i="6"/>
  <c r="I480" i="6" s="1"/>
  <c r="B481" i="6"/>
  <c r="C481" i="6"/>
  <c r="D481" i="6"/>
  <c r="B482" i="6"/>
  <c r="G482" i="6" s="1"/>
  <c r="C482" i="6"/>
  <c r="D482" i="6"/>
  <c r="I482" i="6" s="1"/>
  <c r="B483" i="6"/>
  <c r="C483" i="6"/>
  <c r="H483" i="6" s="1"/>
  <c r="D483" i="6"/>
  <c r="B484" i="6"/>
  <c r="G484" i="6" s="1"/>
  <c r="C484" i="6"/>
  <c r="D484" i="6"/>
  <c r="I484" i="6" s="1"/>
  <c r="B485" i="6"/>
  <c r="C485" i="6"/>
  <c r="H485" i="6" s="1"/>
  <c r="D485" i="6"/>
  <c r="B486" i="6"/>
  <c r="G486" i="6" s="1"/>
  <c r="C486" i="6"/>
  <c r="D486" i="6"/>
  <c r="I486" i="6" s="1"/>
  <c r="B487" i="6"/>
  <c r="C487" i="6"/>
  <c r="H487" i="6" s="1"/>
  <c r="D487" i="6"/>
  <c r="B488" i="6"/>
  <c r="G488" i="6" s="1"/>
  <c r="C488" i="6"/>
  <c r="D488" i="6"/>
  <c r="I488" i="6" s="1"/>
  <c r="B489" i="6"/>
  <c r="C489" i="6"/>
  <c r="D489" i="6"/>
  <c r="B490" i="6"/>
  <c r="G490" i="6" s="1"/>
  <c r="C490" i="6"/>
  <c r="D490" i="6"/>
  <c r="I490" i="6" s="1"/>
  <c r="B491" i="6"/>
  <c r="C491" i="6"/>
  <c r="H491" i="6" s="1"/>
  <c r="D491" i="6"/>
  <c r="B492" i="6"/>
  <c r="G492" i="6" s="1"/>
  <c r="C492" i="6"/>
  <c r="D492" i="6"/>
  <c r="I492" i="6" s="1"/>
  <c r="B493" i="6"/>
  <c r="C493" i="6"/>
  <c r="H493" i="6" s="1"/>
  <c r="D493" i="6"/>
  <c r="B494" i="6"/>
  <c r="G494" i="6" s="1"/>
  <c r="C494" i="6"/>
  <c r="D494" i="6"/>
  <c r="I494" i="6" s="1"/>
  <c r="B495" i="6"/>
  <c r="C495" i="6"/>
  <c r="H495" i="6" s="1"/>
  <c r="D495" i="6"/>
  <c r="B496" i="6"/>
  <c r="G496" i="6" s="1"/>
  <c r="C496" i="6"/>
  <c r="D496" i="6"/>
  <c r="I496" i="6" s="1"/>
  <c r="B497" i="6"/>
  <c r="C497" i="6"/>
  <c r="D497" i="6"/>
  <c r="B498" i="6"/>
  <c r="G498" i="6" s="1"/>
  <c r="C498" i="6"/>
  <c r="D498" i="6"/>
  <c r="I498" i="6" s="1"/>
  <c r="B499" i="6"/>
  <c r="C499" i="6"/>
  <c r="H499" i="6" s="1"/>
  <c r="D499" i="6"/>
  <c r="B500" i="6"/>
  <c r="G500" i="6" s="1"/>
  <c r="C500" i="6"/>
  <c r="D500" i="6"/>
  <c r="I500" i="6" s="1"/>
  <c r="B501" i="6"/>
  <c r="C501" i="6"/>
  <c r="H501" i="6" s="1"/>
  <c r="D501" i="6"/>
  <c r="B502" i="6"/>
  <c r="G502" i="6" s="1"/>
  <c r="C502" i="6"/>
  <c r="D502" i="6"/>
  <c r="I502" i="6" s="1"/>
  <c r="B503" i="6"/>
  <c r="C503" i="6"/>
  <c r="H503" i="6" s="1"/>
  <c r="D503" i="6"/>
  <c r="B504" i="6"/>
  <c r="G504" i="6" s="1"/>
  <c r="C504" i="6"/>
  <c r="D504" i="6"/>
  <c r="I504" i="6" s="1"/>
  <c r="B505" i="6"/>
  <c r="C505" i="6"/>
  <c r="D505" i="6"/>
  <c r="B506" i="6"/>
  <c r="G506" i="6" s="1"/>
  <c r="C506" i="6"/>
  <c r="D506" i="6"/>
  <c r="I506" i="6" s="1"/>
  <c r="B507" i="6"/>
  <c r="C507" i="6"/>
  <c r="H507" i="6" s="1"/>
  <c r="D507" i="6"/>
  <c r="B508" i="6"/>
  <c r="G508" i="6" s="1"/>
  <c r="C508" i="6"/>
  <c r="D508" i="6"/>
  <c r="I508" i="6" s="1"/>
  <c r="B509" i="6"/>
  <c r="C509" i="6"/>
  <c r="H509" i="6" s="1"/>
  <c r="D509" i="6"/>
  <c r="B510" i="6"/>
  <c r="G510" i="6" s="1"/>
  <c r="C510" i="6"/>
  <c r="D510" i="6"/>
  <c r="I510" i="6" s="1"/>
  <c r="B511" i="6"/>
  <c r="C511" i="6"/>
  <c r="H511" i="6" s="1"/>
  <c r="D511" i="6"/>
  <c r="B512" i="6"/>
  <c r="G512" i="6" s="1"/>
  <c r="C512" i="6"/>
  <c r="D512" i="6"/>
  <c r="I512" i="6" s="1"/>
  <c r="B513" i="6"/>
  <c r="C513" i="6"/>
  <c r="D513" i="6"/>
  <c r="B514" i="6"/>
  <c r="G514" i="6" s="1"/>
  <c r="C514" i="6"/>
  <c r="D514" i="6"/>
  <c r="I514" i="6" s="1"/>
  <c r="B515" i="6"/>
  <c r="C515" i="6"/>
  <c r="H515" i="6" s="1"/>
  <c r="D515" i="6"/>
  <c r="B516" i="6"/>
  <c r="G516" i="6" s="1"/>
  <c r="C516" i="6"/>
  <c r="D516" i="6"/>
  <c r="I516" i="6" s="1"/>
  <c r="B517" i="6"/>
  <c r="C517" i="6"/>
  <c r="H517" i="6" s="1"/>
  <c r="D517" i="6"/>
  <c r="B518" i="6"/>
  <c r="G518" i="6" s="1"/>
  <c r="C518" i="6"/>
  <c r="D518" i="6"/>
  <c r="I518" i="6" s="1"/>
  <c r="B519" i="6"/>
  <c r="C519" i="6"/>
  <c r="H519" i="6" s="1"/>
  <c r="D519" i="6"/>
  <c r="B520" i="6"/>
  <c r="G520" i="6" s="1"/>
  <c r="C520" i="6"/>
  <c r="D520" i="6"/>
  <c r="I520" i="6" s="1"/>
  <c r="B521" i="6"/>
  <c r="C521" i="6"/>
  <c r="D521" i="6"/>
  <c r="B522" i="6"/>
  <c r="G522" i="6" s="1"/>
  <c r="C522" i="6"/>
  <c r="D522" i="6"/>
  <c r="I522" i="6" s="1"/>
  <c r="B523" i="6"/>
  <c r="C523" i="6"/>
  <c r="H523" i="6" s="1"/>
  <c r="D523" i="6"/>
  <c r="B524" i="6"/>
  <c r="G524" i="6" s="1"/>
  <c r="C524" i="6"/>
  <c r="D524" i="6"/>
  <c r="I524" i="6" s="1"/>
  <c r="B525" i="6"/>
  <c r="C525" i="6"/>
  <c r="H525" i="6" s="1"/>
  <c r="D525" i="6"/>
  <c r="B526" i="6"/>
  <c r="G526" i="6" s="1"/>
  <c r="C526" i="6"/>
  <c r="D526" i="6"/>
  <c r="I526" i="6" s="1"/>
  <c r="B527" i="6"/>
  <c r="C527" i="6"/>
  <c r="H527" i="6" s="1"/>
  <c r="D527" i="6"/>
  <c r="B528" i="6"/>
  <c r="G528" i="6" s="1"/>
  <c r="C528" i="6"/>
  <c r="D528" i="6"/>
  <c r="I528" i="6" s="1"/>
  <c r="B529" i="6"/>
  <c r="C529" i="6"/>
  <c r="D529" i="6"/>
  <c r="B530" i="6"/>
  <c r="G530" i="6" s="1"/>
  <c r="C530" i="6"/>
  <c r="D530" i="6"/>
  <c r="I530" i="6" s="1"/>
  <c r="B531" i="6"/>
  <c r="C531" i="6"/>
  <c r="H531" i="6" s="1"/>
  <c r="D531" i="6"/>
  <c r="B532" i="6"/>
  <c r="G532" i="6" s="1"/>
  <c r="C532" i="6"/>
  <c r="D532" i="6"/>
  <c r="I532" i="6" s="1"/>
  <c r="B533" i="6"/>
  <c r="C533" i="6"/>
  <c r="H533" i="6" s="1"/>
  <c r="D533" i="6"/>
  <c r="B534" i="6"/>
  <c r="G534" i="6" s="1"/>
  <c r="C534" i="6"/>
  <c r="D534" i="6"/>
  <c r="I534" i="6" s="1"/>
  <c r="B535" i="6"/>
  <c r="C535" i="6"/>
  <c r="H535" i="6" s="1"/>
  <c r="D535" i="6"/>
  <c r="B536" i="6"/>
  <c r="G536" i="6" s="1"/>
  <c r="C536" i="6"/>
  <c r="D536" i="6"/>
  <c r="I536" i="6" s="1"/>
  <c r="B537" i="6"/>
  <c r="C537" i="6"/>
  <c r="D537" i="6"/>
  <c r="B538" i="6"/>
  <c r="G538" i="6" s="1"/>
  <c r="C538" i="6"/>
  <c r="D538" i="6"/>
  <c r="I538" i="6" s="1"/>
  <c r="B539" i="6"/>
  <c r="C539" i="6"/>
  <c r="H539" i="6" s="1"/>
  <c r="D539" i="6"/>
  <c r="B540" i="6"/>
  <c r="G540" i="6" s="1"/>
  <c r="C540" i="6"/>
  <c r="D540" i="6"/>
  <c r="I540" i="6" s="1"/>
  <c r="B541" i="6"/>
  <c r="C541" i="6"/>
  <c r="H541" i="6" s="1"/>
  <c r="D541" i="6"/>
  <c r="B542" i="6"/>
  <c r="G542" i="6" s="1"/>
  <c r="C542" i="6"/>
  <c r="D542" i="6"/>
  <c r="I542" i="6" s="1"/>
  <c r="B543" i="6"/>
  <c r="C543" i="6"/>
  <c r="H543" i="6" s="1"/>
  <c r="D543" i="6"/>
  <c r="B544" i="6"/>
  <c r="G544" i="6" s="1"/>
  <c r="C544" i="6"/>
  <c r="D544" i="6"/>
  <c r="I544" i="6" s="1"/>
  <c r="B545" i="6"/>
  <c r="C545" i="6"/>
  <c r="D545" i="6"/>
  <c r="B546" i="6"/>
  <c r="G546" i="6" s="1"/>
  <c r="C546" i="6"/>
  <c r="D546" i="6"/>
  <c r="I546" i="6" s="1"/>
  <c r="B547" i="6"/>
  <c r="C547" i="6"/>
  <c r="H547" i="6" s="1"/>
  <c r="D547" i="6"/>
  <c r="B548" i="6"/>
  <c r="G548" i="6" s="1"/>
  <c r="C548" i="6"/>
  <c r="D548" i="6"/>
  <c r="I548" i="6" s="1"/>
  <c r="B549" i="6"/>
  <c r="C549" i="6"/>
  <c r="H549" i="6" s="1"/>
  <c r="D549" i="6"/>
  <c r="B550" i="6"/>
  <c r="G550" i="6" s="1"/>
  <c r="C550" i="6"/>
  <c r="D550" i="6"/>
  <c r="I550" i="6" s="1"/>
  <c r="B551" i="6"/>
  <c r="C551" i="6"/>
  <c r="H551" i="6" s="1"/>
  <c r="D551" i="6"/>
  <c r="B552" i="6"/>
  <c r="G552" i="6" s="1"/>
  <c r="C552" i="6"/>
  <c r="D552" i="6"/>
  <c r="I552" i="6" s="1"/>
  <c r="B553" i="6"/>
  <c r="C553" i="6"/>
  <c r="D553" i="6"/>
  <c r="B554" i="6"/>
  <c r="G554" i="6" s="1"/>
  <c r="C554" i="6"/>
  <c r="D554" i="6"/>
  <c r="I554" i="6" s="1"/>
  <c r="B555" i="6"/>
  <c r="C555" i="6"/>
  <c r="H555" i="6" s="1"/>
  <c r="D555" i="6"/>
  <c r="B556" i="6"/>
  <c r="G556" i="6" s="1"/>
  <c r="C556" i="6"/>
  <c r="D556" i="6"/>
  <c r="I556" i="6" s="1"/>
  <c r="B557" i="6"/>
  <c r="C557" i="6"/>
  <c r="H557" i="6" s="1"/>
  <c r="D557" i="6"/>
  <c r="B558" i="6"/>
  <c r="G558" i="6" s="1"/>
  <c r="C558" i="6"/>
  <c r="D558" i="6"/>
  <c r="I558" i="6" s="1"/>
  <c r="B559" i="6"/>
  <c r="C559" i="6"/>
  <c r="H559" i="6" s="1"/>
  <c r="D559" i="6"/>
  <c r="B560" i="6"/>
  <c r="G560" i="6" s="1"/>
  <c r="C560" i="6"/>
  <c r="D560" i="6"/>
  <c r="I560" i="6" s="1"/>
  <c r="B561" i="6"/>
  <c r="C561" i="6"/>
  <c r="D561" i="6"/>
  <c r="B562" i="6"/>
  <c r="G562" i="6" s="1"/>
  <c r="C562" i="6"/>
  <c r="D562" i="6"/>
  <c r="I562" i="6" s="1"/>
  <c r="B563" i="6"/>
  <c r="C563" i="6"/>
  <c r="H563" i="6" s="1"/>
  <c r="D563" i="6"/>
  <c r="B564" i="6"/>
  <c r="G564" i="6" s="1"/>
  <c r="C564" i="6"/>
  <c r="D564" i="6"/>
  <c r="I564" i="6" s="1"/>
  <c r="B565" i="6"/>
  <c r="C565" i="6"/>
  <c r="H565" i="6" s="1"/>
  <c r="D565" i="6"/>
  <c r="B566" i="6"/>
  <c r="G566" i="6" s="1"/>
  <c r="C566" i="6"/>
  <c r="D566" i="6"/>
  <c r="I566" i="6" s="1"/>
  <c r="B567" i="6"/>
  <c r="C567" i="6"/>
  <c r="H567" i="6" s="1"/>
  <c r="D567" i="6"/>
  <c r="B568" i="6"/>
  <c r="G568" i="6" s="1"/>
  <c r="C568" i="6"/>
  <c r="D568" i="6"/>
  <c r="I568" i="6" s="1"/>
  <c r="B569" i="6"/>
  <c r="C569" i="6"/>
  <c r="D569" i="6"/>
  <c r="B570" i="6"/>
  <c r="G570" i="6" s="1"/>
  <c r="C570" i="6"/>
  <c r="D570" i="6"/>
  <c r="I570" i="6" s="1"/>
  <c r="B571" i="6"/>
  <c r="C571" i="6"/>
  <c r="H571" i="6" s="1"/>
  <c r="D571" i="6"/>
  <c r="B572" i="6"/>
  <c r="G572" i="6" s="1"/>
  <c r="C572" i="6"/>
  <c r="D572" i="6"/>
  <c r="I572" i="6" s="1"/>
  <c r="B573" i="6"/>
  <c r="C573" i="6"/>
  <c r="H573" i="6" s="1"/>
  <c r="D573" i="6"/>
  <c r="B574" i="6"/>
  <c r="G574" i="6" s="1"/>
  <c r="C574" i="6"/>
  <c r="D574" i="6"/>
  <c r="I574" i="6" s="1"/>
  <c r="B575" i="6"/>
  <c r="C575" i="6"/>
  <c r="H575" i="6" s="1"/>
  <c r="D575" i="6"/>
  <c r="B576" i="6"/>
  <c r="G576" i="6" s="1"/>
  <c r="C576" i="6"/>
  <c r="D576" i="6"/>
  <c r="I576" i="6" s="1"/>
  <c r="B577" i="6"/>
  <c r="C577" i="6"/>
  <c r="D577" i="6"/>
  <c r="B578" i="6"/>
  <c r="G578" i="6" s="1"/>
  <c r="C578" i="6"/>
  <c r="D578" i="6"/>
  <c r="I578" i="6" s="1"/>
  <c r="B579" i="6"/>
  <c r="C579" i="6"/>
  <c r="H579" i="6" s="1"/>
  <c r="D579" i="6"/>
  <c r="B580" i="6"/>
  <c r="G580" i="6" s="1"/>
  <c r="C580" i="6"/>
  <c r="D580" i="6"/>
  <c r="I580" i="6" s="1"/>
  <c r="B581" i="6"/>
  <c r="C581" i="6"/>
  <c r="H581" i="6" s="1"/>
  <c r="D581" i="6"/>
  <c r="B582" i="6"/>
  <c r="G582" i="6" s="1"/>
  <c r="C582" i="6"/>
  <c r="D582" i="6"/>
  <c r="I582" i="6" s="1"/>
  <c r="B583" i="6"/>
  <c r="C583" i="6"/>
  <c r="H583" i="6" s="1"/>
  <c r="D583" i="6"/>
  <c r="B584" i="6"/>
  <c r="G584" i="6" s="1"/>
  <c r="C584" i="6"/>
  <c r="D584" i="6"/>
  <c r="I584" i="6" s="1"/>
  <c r="B585" i="6"/>
  <c r="C585" i="6"/>
  <c r="H585" i="6" s="1"/>
  <c r="D585" i="6"/>
  <c r="B586" i="6"/>
  <c r="G586" i="6" s="1"/>
  <c r="C586" i="6"/>
  <c r="D586" i="6"/>
  <c r="I586" i="6" s="1"/>
  <c r="B587" i="6"/>
  <c r="C587" i="6"/>
  <c r="H587" i="6" s="1"/>
  <c r="D587" i="6"/>
  <c r="B588" i="6"/>
  <c r="G588" i="6" s="1"/>
  <c r="C588" i="6"/>
  <c r="D588" i="6"/>
  <c r="I588" i="6" s="1"/>
  <c r="B589" i="6"/>
  <c r="C589" i="6"/>
  <c r="H589" i="6" s="1"/>
  <c r="D589" i="6"/>
  <c r="B590" i="6"/>
  <c r="G590" i="6" s="1"/>
  <c r="C590" i="6"/>
  <c r="D590" i="6"/>
  <c r="I590" i="6" s="1"/>
  <c r="B591" i="6"/>
  <c r="C591" i="6"/>
  <c r="H591" i="6" s="1"/>
  <c r="D591" i="6"/>
  <c r="B592" i="6"/>
  <c r="G592" i="6" s="1"/>
  <c r="C592" i="6"/>
  <c r="D592" i="6"/>
  <c r="I592" i="6" s="1"/>
  <c r="B593" i="6"/>
  <c r="C593" i="6"/>
  <c r="H593" i="6" s="1"/>
  <c r="D593" i="6"/>
  <c r="B594" i="6"/>
  <c r="G594" i="6" s="1"/>
  <c r="C594" i="6"/>
  <c r="D594" i="6"/>
  <c r="I594" i="6" s="1"/>
  <c r="B595" i="6"/>
  <c r="C595" i="6"/>
  <c r="H595" i="6" s="1"/>
  <c r="D595" i="6"/>
  <c r="B596" i="6"/>
  <c r="G596" i="6" s="1"/>
  <c r="C596" i="6"/>
  <c r="D596" i="6"/>
  <c r="I596" i="6" s="1"/>
  <c r="B597" i="6"/>
  <c r="C597" i="6"/>
  <c r="H597" i="6" s="1"/>
  <c r="D597" i="6"/>
  <c r="B598" i="6"/>
  <c r="G598" i="6" s="1"/>
  <c r="C598" i="6"/>
  <c r="D598" i="6"/>
  <c r="I598" i="6" s="1"/>
  <c r="B599" i="6"/>
  <c r="C599" i="6"/>
  <c r="H599" i="6" s="1"/>
  <c r="D599" i="6"/>
  <c r="B600" i="6"/>
  <c r="G600" i="6" s="1"/>
  <c r="C600" i="6"/>
  <c r="D600" i="6"/>
  <c r="I600" i="6" s="1"/>
  <c r="B601" i="6"/>
  <c r="C601" i="6"/>
  <c r="H601" i="6" s="1"/>
  <c r="D601" i="6"/>
  <c r="B602" i="6"/>
  <c r="G602" i="6" s="1"/>
  <c r="C602" i="6"/>
  <c r="D602" i="6"/>
  <c r="I602" i="6" s="1"/>
  <c r="B603" i="6"/>
  <c r="C603" i="6"/>
  <c r="H603" i="6" s="1"/>
  <c r="D603" i="6"/>
  <c r="B604" i="6"/>
  <c r="G604" i="6" s="1"/>
  <c r="C604" i="6"/>
  <c r="D604" i="6"/>
  <c r="I604" i="6" s="1"/>
  <c r="B605" i="6"/>
  <c r="C605" i="6"/>
  <c r="H605" i="6" s="1"/>
  <c r="D605" i="6"/>
  <c r="B606" i="6"/>
  <c r="G606" i="6" s="1"/>
  <c r="C606" i="6"/>
  <c r="D606" i="6"/>
  <c r="I606" i="6" s="1"/>
  <c r="B607" i="6"/>
  <c r="C607" i="6"/>
  <c r="H607" i="6" s="1"/>
  <c r="D607" i="6"/>
  <c r="B608" i="6"/>
  <c r="G608" i="6" s="1"/>
  <c r="C608" i="6"/>
  <c r="D608" i="6"/>
  <c r="I608" i="6" s="1"/>
  <c r="B609" i="6"/>
  <c r="C609" i="6"/>
  <c r="H609" i="6" s="1"/>
  <c r="D609" i="6"/>
  <c r="B610" i="6"/>
  <c r="G610" i="6" s="1"/>
  <c r="C610" i="6"/>
  <c r="D610" i="6"/>
  <c r="I610" i="6" s="1"/>
  <c r="B611" i="6"/>
  <c r="C611" i="6"/>
  <c r="H611" i="6" s="1"/>
  <c r="D611" i="6"/>
  <c r="B612" i="6"/>
  <c r="G612" i="6" s="1"/>
  <c r="C612" i="6"/>
  <c r="D612" i="6"/>
  <c r="I612" i="6" s="1"/>
  <c r="B613" i="6"/>
  <c r="C613" i="6"/>
  <c r="H613" i="6" s="1"/>
  <c r="D613" i="6"/>
  <c r="B614" i="6"/>
  <c r="G614" i="6" s="1"/>
  <c r="C614" i="6"/>
  <c r="D614" i="6"/>
  <c r="I614" i="6" s="1"/>
  <c r="B615" i="6"/>
  <c r="C615" i="6"/>
  <c r="H615" i="6" s="1"/>
  <c r="D615" i="6"/>
  <c r="B616" i="6"/>
  <c r="G616" i="6" s="1"/>
  <c r="C616" i="6"/>
  <c r="D616" i="6"/>
  <c r="I616" i="6" s="1"/>
  <c r="B617" i="6"/>
  <c r="C617" i="6"/>
  <c r="H617" i="6" s="1"/>
  <c r="D617" i="6"/>
  <c r="B618" i="6"/>
  <c r="G618" i="6" s="1"/>
  <c r="C618" i="6"/>
  <c r="D618" i="6"/>
  <c r="I618" i="6" s="1"/>
  <c r="B619" i="6"/>
  <c r="C619" i="6"/>
  <c r="H619" i="6" s="1"/>
  <c r="D619" i="6"/>
  <c r="B620" i="6"/>
  <c r="G620" i="6" s="1"/>
  <c r="C620" i="6"/>
  <c r="D620" i="6"/>
  <c r="I620" i="6" s="1"/>
  <c r="B621" i="6"/>
  <c r="C621" i="6"/>
  <c r="H621" i="6" s="1"/>
  <c r="D621" i="6"/>
  <c r="B622" i="6"/>
  <c r="G622" i="6" s="1"/>
  <c r="C622" i="6"/>
  <c r="D622" i="6"/>
  <c r="I622" i="6" s="1"/>
  <c r="B623" i="6"/>
  <c r="C623" i="6"/>
  <c r="H623" i="6" s="1"/>
  <c r="D623" i="6"/>
  <c r="B624" i="6"/>
  <c r="G624" i="6" s="1"/>
  <c r="C624" i="6"/>
  <c r="D624" i="6"/>
  <c r="I624" i="6" s="1"/>
  <c r="B625" i="6"/>
  <c r="C625" i="6"/>
  <c r="H625" i="6" s="1"/>
  <c r="D625" i="6"/>
  <c r="B626" i="6"/>
  <c r="G626" i="6" s="1"/>
  <c r="C626" i="6"/>
  <c r="D626" i="6"/>
  <c r="I626" i="6" s="1"/>
  <c r="B627" i="6"/>
  <c r="C627" i="6"/>
  <c r="H627" i="6" s="1"/>
  <c r="D627" i="6"/>
  <c r="B628" i="6"/>
  <c r="G628" i="6" s="1"/>
  <c r="C628" i="6"/>
  <c r="D628" i="6"/>
  <c r="I628" i="6" s="1"/>
  <c r="B629" i="6"/>
  <c r="C629" i="6"/>
  <c r="H629" i="6" s="1"/>
  <c r="D629" i="6"/>
  <c r="B630" i="6"/>
  <c r="G630" i="6" s="1"/>
  <c r="C630" i="6"/>
  <c r="D630" i="6"/>
  <c r="I630" i="6" s="1"/>
  <c r="B631" i="6"/>
  <c r="C631" i="6"/>
  <c r="H631" i="6" s="1"/>
  <c r="D631" i="6"/>
  <c r="B632" i="6"/>
  <c r="G632" i="6" s="1"/>
  <c r="C632" i="6"/>
  <c r="D632" i="6"/>
  <c r="I632" i="6" s="1"/>
  <c r="B633" i="6"/>
  <c r="C633" i="6"/>
  <c r="H633" i="6" s="1"/>
  <c r="D633" i="6"/>
  <c r="B634" i="6"/>
  <c r="G634" i="6" s="1"/>
  <c r="C634" i="6"/>
  <c r="D634" i="6"/>
  <c r="I634" i="6" s="1"/>
  <c r="B635" i="6"/>
  <c r="C635" i="6"/>
  <c r="H635" i="6" s="1"/>
  <c r="D635" i="6"/>
  <c r="B636" i="6"/>
  <c r="G636" i="6" s="1"/>
  <c r="C636" i="6"/>
  <c r="D636" i="6"/>
  <c r="I636" i="6" s="1"/>
  <c r="B637" i="6"/>
  <c r="C637" i="6"/>
  <c r="H637" i="6" s="1"/>
  <c r="D637" i="6"/>
  <c r="B638" i="6"/>
  <c r="G638" i="6" s="1"/>
  <c r="C638" i="6"/>
  <c r="D638" i="6"/>
  <c r="I638" i="6" s="1"/>
  <c r="B639" i="6"/>
  <c r="C639" i="6"/>
  <c r="H639" i="6" s="1"/>
  <c r="D639" i="6"/>
  <c r="B640" i="6"/>
  <c r="G640" i="6" s="1"/>
  <c r="C640" i="6"/>
  <c r="D640" i="6"/>
  <c r="I640" i="6" s="1"/>
  <c r="B641" i="6"/>
  <c r="C641" i="6"/>
  <c r="H641" i="6" s="1"/>
  <c r="D641" i="6"/>
  <c r="B642" i="6"/>
  <c r="G642" i="6" s="1"/>
  <c r="C642" i="6"/>
  <c r="D642" i="6"/>
  <c r="I642" i="6" s="1"/>
  <c r="B643" i="6"/>
  <c r="C643" i="6"/>
  <c r="H643" i="6" s="1"/>
  <c r="D643" i="6"/>
  <c r="B644" i="6"/>
  <c r="G644" i="6" s="1"/>
  <c r="C644" i="6"/>
  <c r="D644" i="6"/>
  <c r="I644" i="6" s="1"/>
  <c r="B645" i="6"/>
  <c r="C645" i="6"/>
  <c r="H645" i="6" s="1"/>
  <c r="D645" i="6"/>
  <c r="B646" i="6"/>
  <c r="G646" i="6" s="1"/>
  <c r="C646" i="6"/>
  <c r="D646" i="6"/>
  <c r="I646" i="6" s="1"/>
  <c r="B647" i="6"/>
  <c r="C647" i="6"/>
  <c r="H647" i="6" s="1"/>
  <c r="D647" i="6"/>
  <c r="B648" i="6"/>
  <c r="G648" i="6" s="1"/>
  <c r="C648" i="6"/>
  <c r="D648" i="6"/>
  <c r="I648" i="6" s="1"/>
  <c r="B649" i="6"/>
  <c r="C649" i="6"/>
  <c r="H649" i="6" s="1"/>
  <c r="D649" i="6"/>
  <c r="B650" i="6"/>
  <c r="G650" i="6" s="1"/>
  <c r="C650" i="6"/>
  <c r="D650" i="6"/>
  <c r="I650" i="6" s="1"/>
  <c r="B651" i="6"/>
  <c r="C651" i="6"/>
  <c r="H651" i="6" s="1"/>
  <c r="D651" i="6"/>
  <c r="B652" i="6"/>
  <c r="G652" i="6" s="1"/>
  <c r="C652" i="6"/>
  <c r="D652" i="6"/>
  <c r="I652" i="6" s="1"/>
  <c r="B653" i="6"/>
  <c r="C653" i="6"/>
  <c r="H653" i="6" s="1"/>
  <c r="D653" i="6"/>
  <c r="B654" i="6"/>
  <c r="G654" i="6" s="1"/>
  <c r="C654" i="6"/>
  <c r="D654" i="6"/>
  <c r="I654" i="6" s="1"/>
  <c r="B655" i="6"/>
  <c r="C655" i="6"/>
  <c r="H655" i="6" s="1"/>
  <c r="D655" i="6"/>
  <c r="B656" i="6"/>
  <c r="G656" i="6" s="1"/>
  <c r="C656" i="6"/>
  <c r="D656" i="6"/>
  <c r="I656" i="6" s="1"/>
  <c r="B657" i="6"/>
  <c r="C657" i="6"/>
  <c r="H657" i="6" s="1"/>
  <c r="D657" i="6"/>
  <c r="B658" i="6"/>
  <c r="G658" i="6" s="1"/>
  <c r="C658" i="6"/>
  <c r="D658" i="6"/>
  <c r="I658" i="6" s="1"/>
  <c r="B659" i="6"/>
  <c r="C659" i="6"/>
  <c r="H659" i="6" s="1"/>
  <c r="D659" i="6"/>
  <c r="B660" i="6"/>
  <c r="G660" i="6" s="1"/>
  <c r="C660" i="6"/>
  <c r="D660" i="6"/>
  <c r="I660" i="6" s="1"/>
  <c r="B661" i="6"/>
  <c r="C661" i="6"/>
  <c r="H661" i="6" s="1"/>
  <c r="D661" i="6"/>
  <c r="B662" i="6"/>
  <c r="G662" i="6" s="1"/>
  <c r="C662" i="6"/>
  <c r="D662" i="6"/>
  <c r="I662" i="6" s="1"/>
  <c r="B663" i="6"/>
  <c r="C663" i="6"/>
  <c r="H663" i="6" s="1"/>
  <c r="D663" i="6"/>
  <c r="B664" i="6"/>
  <c r="G664" i="6" s="1"/>
  <c r="C664" i="6"/>
  <c r="D664" i="6"/>
  <c r="I664" i="6" s="1"/>
  <c r="B665" i="6"/>
  <c r="C665" i="6"/>
  <c r="H665" i="6" s="1"/>
  <c r="D665" i="6"/>
  <c r="B666" i="6"/>
  <c r="G666" i="6" s="1"/>
  <c r="C666" i="6"/>
  <c r="D666" i="6"/>
  <c r="I666" i="6" s="1"/>
  <c r="B667" i="6"/>
  <c r="C667" i="6"/>
  <c r="H667" i="6" s="1"/>
  <c r="D667" i="6"/>
  <c r="B668" i="6"/>
  <c r="G668" i="6" s="1"/>
  <c r="C668" i="6"/>
  <c r="D668" i="6"/>
  <c r="I668" i="6" s="1"/>
  <c r="B669" i="6"/>
  <c r="C669" i="6"/>
  <c r="H669" i="6" s="1"/>
  <c r="D669" i="6"/>
  <c r="B670" i="6"/>
  <c r="G670" i="6" s="1"/>
  <c r="C670" i="6"/>
  <c r="D670" i="6"/>
  <c r="I670" i="6" s="1"/>
  <c r="B671" i="6"/>
  <c r="C671" i="6"/>
  <c r="H671" i="6" s="1"/>
  <c r="D671" i="6"/>
  <c r="B672" i="6"/>
  <c r="G672" i="6" s="1"/>
  <c r="C672" i="6"/>
  <c r="D672" i="6"/>
  <c r="I672" i="6" s="1"/>
  <c r="B673" i="6"/>
  <c r="C673" i="6"/>
  <c r="H673" i="6" s="1"/>
  <c r="D673" i="6"/>
  <c r="B674" i="6"/>
  <c r="G674" i="6" s="1"/>
  <c r="C674" i="6"/>
  <c r="D674" i="6"/>
  <c r="I674" i="6" s="1"/>
  <c r="B675" i="6"/>
  <c r="C675" i="6"/>
  <c r="H675" i="6" s="1"/>
  <c r="D675" i="6"/>
  <c r="B676" i="6"/>
  <c r="G676" i="6" s="1"/>
  <c r="C676" i="6"/>
  <c r="D676" i="6"/>
  <c r="I676" i="6" s="1"/>
  <c r="B677" i="6"/>
  <c r="C677" i="6"/>
  <c r="H677" i="6" s="1"/>
  <c r="D677" i="6"/>
  <c r="B678" i="6"/>
  <c r="G678" i="6" s="1"/>
  <c r="C678" i="6"/>
  <c r="D678" i="6"/>
  <c r="I678" i="6" s="1"/>
  <c r="B679" i="6"/>
  <c r="C679" i="6"/>
  <c r="H679" i="6" s="1"/>
  <c r="D679" i="6"/>
  <c r="B680" i="6"/>
  <c r="G680" i="6" s="1"/>
  <c r="C680" i="6"/>
  <c r="D680" i="6"/>
  <c r="I680" i="6" s="1"/>
  <c r="B681" i="6"/>
  <c r="C681" i="6"/>
  <c r="H681" i="6" s="1"/>
  <c r="D681" i="6"/>
  <c r="B682" i="6"/>
  <c r="G682" i="6" s="1"/>
  <c r="C682" i="6"/>
  <c r="D682" i="6"/>
  <c r="I682" i="6" s="1"/>
  <c r="B683" i="6"/>
  <c r="C683" i="6"/>
  <c r="H683" i="6" s="1"/>
  <c r="D683" i="6"/>
  <c r="B684" i="6"/>
  <c r="G684" i="6" s="1"/>
  <c r="C684" i="6"/>
  <c r="D684" i="6"/>
  <c r="I684" i="6" s="1"/>
  <c r="B685" i="6"/>
  <c r="C685" i="6"/>
  <c r="H685" i="6" s="1"/>
  <c r="D685" i="6"/>
  <c r="B686" i="6"/>
  <c r="G686" i="6" s="1"/>
  <c r="C686" i="6"/>
  <c r="D686" i="6"/>
  <c r="I686" i="6" s="1"/>
  <c r="B687" i="6"/>
  <c r="C687" i="6"/>
  <c r="H687" i="6" s="1"/>
  <c r="D687" i="6"/>
  <c r="B688" i="6"/>
  <c r="G688" i="6" s="1"/>
  <c r="C688" i="6"/>
  <c r="D688" i="6"/>
  <c r="I688" i="6" s="1"/>
  <c r="B689" i="6"/>
  <c r="C689" i="6"/>
  <c r="H689" i="6" s="1"/>
  <c r="D689" i="6"/>
  <c r="B690" i="6"/>
  <c r="G690" i="6" s="1"/>
  <c r="C690" i="6"/>
  <c r="D690" i="6"/>
  <c r="I690" i="6" s="1"/>
  <c r="B691" i="6"/>
  <c r="C691" i="6"/>
  <c r="H691" i="6" s="1"/>
  <c r="D691" i="6"/>
  <c r="B692" i="6"/>
  <c r="G692" i="6" s="1"/>
  <c r="C692" i="6"/>
  <c r="D692" i="6"/>
  <c r="I692" i="6" s="1"/>
  <c r="B693" i="6"/>
  <c r="C693" i="6"/>
  <c r="H693" i="6" s="1"/>
  <c r="D693" i="6"/>
  <c r="B694" i="6"/>
  <c r="G694" i="6" s="1"/>
  <c r="C694" i="6"/>
  <c r="D694" i="6"/>
  <c r="I694" i="6" s="1"/>
  <c r="B695" i="6"/>
  <c r="C695" i="6"/>
  <c r="H695" i="6" s="1"/>
  <c r="D695" i="6"/>
  <c r="B696" i="6"/>
  <c r="G696" i="6" s="1"/>
  <c r="C696" i="6"/>
  <c r="D696" i="6"/>
  <c r="I696" i="6" s="1"/>
  <c r="B697" i="6"/>
  <c r="C697" i="6"/>
  <c r="H697" i="6" s="1"/>
  <c r="D697" i="6"/>
  <c r="B698" i="6"/>
  <c r="G698" i="6" s="1"/>
  <c r="C698" i="6"/>
  <c r="D698" i="6"/>
  <c r="I698" i="6" s="1"/>
  <c r="B699" i="6"/>
  <c r="C699" i="6"/>
  <c r="H699" i="6" s="1"/>
  <c r="D699" i="6"/>
  <c r="B700" i="6"/>
  <c r="G700" i="6" s="1"/>
  <c r="C700" i="6"/>
  <c r="D700" i="6"/>
  <c r="I700" i="6" s="1"/>
  <c r="B701" i="6"/>
  <c r="C701" i="6"/>
  <c r="H701" i="6" s="1"/>
  <c r="D701" i="6"/>
  <c r="B702" i="6"/>
  <c r="G702" i="6" s="1"/>
  <c r="C702" i="6"/>
  <c r="D702" i="6"/>
  <c r="I702" i="6" s="1"/>
  <c r="B703" i="6"/>
  <c r="C703" i="6"/>
  <c r="H703" i="6" s="1"/>
  <c r="D703" i="6"/>
  <c r="B704" i="6"/>
  <c r="G704" i="6" s="1"/>
  <c r="C704" i="6"/>
  <c r="D704" i="6"/>
  <c r="I704" i="6" s="1"/>
  <c r="B705" i="6"/>
  <c r="C705" i="6"/>
  <c r="H705" i="6" s="1"/>
  <c r="D705" i="6"/>
  <c r="B706" i="6"/>
  <c r="G706" i="6" s="1"/>
  <c r="C706" i="6"/>
  <c r="D706" i="6"/>
  <c r="I706" i="6" s="1"/>
  <c r="B707" i="6"/>
  <c r="C707" i="6"/>
  <c r="H707" i="6" s="1"/>
  <c r="D707" i="6"/>
  <c r="B708" i="6"/>
  <c r="G708" i="6" s="1"/>
  <c r="C708" i="6"/>
  <c r="D708" i="6"/>
  <c r="I708" i="6" s="1"/>
  <c r="B709" i="6"/>
  <c r="C709" i="6"/>
  <c r="H709" i="6" s="1"/>
  <c r="D709" i="6"/>
  <c r="B710" i="6"/>
  <c r="G710" i="6" s="1"/>
  <c r="C710" i="6"/>
  <c r="D710" i="6"/>
  <c r="I710" i="6" s="1"/>
  <c r="B711" i="6"/>
  <c r="C711" i="6"/>
  <c r="H711" i="6" s="1"/>
  <c r="D711" i="6"/>
  <c r="B712" i="6"/>
  <c r="G712" i="6" s="1"/>
  <c r="C712" i="6"/>
  <c r="D712" i="6"/>
  <c r="I712" i="6" s="1"/>
  <c r="B713" i="6"/>
  <c r="C713" i="6"/>
  <c r="H713" i="6" s="1"/>
  <c r="D713" i="6"/>
  <c r="B714" i="6"/>
  <c r="G714" i="6" s="1"/>
  <c r="C714" i="6"/>
  <c r="D714" i="6"/>
  <c r="I714" i="6" s="1"/>
  <c r="B715" i="6"/>
  <c r="C715" i="6"/>
  <c r="H715" i="6" s="1"/>
  <c r="D715" i="6"/>
  <c r="B716" i="6"/>
  <c r="G716" i="6" s="1"/>
  <c r="C716" i="6"/>
  <c r="D716" i="6"/>
  <c r="I716" i="6" s="1"/>
  <c r="B717" i="6"/>
  <c r="C717" i="6"/>
  <c r="H717" i="6" s="1"/>
  <c r="D717" i="6"/>
  <c r="B718" i="6"/>
  <c r="G718" i="6" s="1"/>
  <c r="C718" i="6"/>
  <c r="D718" i="6"/>
  <c r="I718" i="6" s="1"/>
  <c r="B719" i="6"/>
  <c r="C719" i="6"/>
  <c r="H719" i="6" s="1"/>
  <c r="D719" i="6"/>
  <c r="B720" i="6"/>
  <c r="G720" i="6" s="1"/>
  <c r="C720" i="6"/>
  <c r="D720" i="6"/>
  <c r="I720" i="6" s="1"/>
  <c r="B721" i="6"/>
  <c r="C721" i="6"/>
  <c r="H721" i="6" s="1"/>
  <c r="D721" i="6"/>
  <c r="B722" i="6"/>
  <c r="G722" i="6" s="1"/>
  <c r="C722" i="6"/>
  <c r="D722" i="6"/>
  <c r="I722" i="6" s="1"/>
  <c r="B723" i="6"/>
  <c r="C723" i="6"/>
  <c r="H723" i="6" s="1"/>
  <c r="D723" i="6"/>
  <c r="B724" i="6"/>
  <c r="G724" i="6" s="1"/>
  <c r="C724" i="6"/>
  <c r="D724" i="6"/>
  <c r="I724" i="6" s="1"/>
  <c r="B725" i="6"/>
  <c r="C725" i="6"/>
  <c r="H725" i="6" s="1"/>
  <c r="D725" i="6"/>
  <c r="B726" i="6"/>
  <c r="G726" i="6" s="1"/>
  <c r="C726" i="6"/>
  <c r="D726" i="6"/>
  <c r="I726" i="6" s="1"/>
  <c r="B727" i="6"/>
  <c r="C727" i="6"/>
  <c r="H727" i="6" s="1"/>
  <c r="D727" i="6"/>
  <c r="B728" i="6"/>
  <c r="G728" i="6" s="1"/>
  <c r="C728" i="6"/>
  <c r="D728" i="6"/>
  <c r="I728" i="6" s="1"/>
  <c r="B729" i="6"/>
  <c r="C729" i="6"/>
  <c r="H729" i="6" s="1"/>
  <c r="D729" i="6"/>
  <c r="B730" i="6"/>
  <c r="G730" i="6" s="1"/>
  <c r="C730" i="6"/>
  <c r="D730" i="6"/>
  <c r="I730" i="6" s="1"/>
  <c r="B731" i="6"/>
  <c r="C731" i="6"/>
  <c r="H731" i="6" s="1"/>
  <c r="D731" i="6"/>
  <c r="B732" i="6"/>
  <c r="G732" i="6" s="1"/>
  <c r="C732" i="6"/>
  <c r="D732" i="6"/>
  <c r="I732" i="6" s="1"/>
  <c r="B733" i="6"/>
  <c r="C733" i="6"/>
  <c r="H733" i="6" s="1"/>
  <c r="D733" i="6"/>
  <c r="B734" i="6"/>
  <c r="G734" i="6" s="1"/>
  <c r="C734" i="6"/>
  <c r="D734" i="6"/>
  <c r="I734" i="6" s="1"/>
  <c r="B735" i="6"/>
  <c r="C735" i="6"/>
  <c r="H735" i="6" s="1"/>
  <c r="D735" i="6"/>
  <c r="B736" i="6"/>
  <c r="G736" i="6" s="1"/>
  <c r="C736" i="6"/>
  <c r="D736" i="6"/>
  <c r="I736" i="6" s="1"/>
  <c r="B737" i="6"/>
  <c r="C737" i="6"/>
  <c r="H737" i="6" s="1"/>
  <c r="D737" i="6"/>
  <c r="B738" i="6"/>
  <c r="G738" i="6" s="1"/>
  <c r="C738" i="6"/>
  <c r="D738" i="6"/>
  <c r="I738" i="6" s="1"/>
  <c r="B739" i="6"/>
  <c r="C739" i="6"/>
  <c r="H739" i="6" s="1"/>
  <c r="D739" i="6"/>
  <c r="B740" i="6"/>
  <c r="G740" i="6" s="1"/>
  <c r="C740" i="6"/>
  <c r="D740" i="6"/>
  <c r="I740" i="6" s="1"/>
  <c r="B741" i="6"/>
  <c r="C741" i="6"/>
  <c r="H741" i="6" s="1"/>
  <c r="D741" i="6"/>
  <c r="B742" i="6"/>
  <c r="G742" i="6" s="1"/>
  <c r="C742" i="6"/>
  <c r="D742" i="6"/>
  <c r="I742" i="6" s="1"/>
  <c r="B743" i="6"/>
  <c r="C743" i="6"/>
  <c r="H743" i="6" s="1"/>
  <c r="D743" i="6"/>
  <c r="B744" i="6"/>
  <c r="G744" i="6" s="1"/>
  <c r="C744" i="6"/>
  <c r="D744" i="6"/>
  <c r="I744" i="6" s="1"/>
  <c r="B745" i="6"/>
  <c r="C745" i="6"/>
  <c r="H745" i="6" s="1"/>
  <c r="D745" i="6"/>
  <c r="B746" i="6"/>
  <c r="G746" i="6" s="1"/>
  <c r="C746" i="6"/>
  <c r="D746" i="6"/>
  <c r="I746" i="6" s="1"/>
  <c r="B747" i="6"/>
  <c r="C747" i="6"/>
  <c r="H747" i="6" s="1"/>
  <c r="D747" i="6"/>
  <c r="B748" i="6"/>
  <c r="G748" i="6" s="1"/>
  <c r="C748" i="6"/>
  <c r="D748" i="6"/>
  <c r="I748" i="6" s="1"/>
  <c r="B749" i="6"/>
  <c r="C749" i="6"/>
  <c r="H749" i="6" s="1"/>
  <c r="D749" i="6"/>
  <c r="B750" i="6"/>
  <c r="G750" i="6" s="1"/>
  <c r="C750" i="6"/>
  <c r="D750" i="6"/>
  <c r="I750" i="6" s="1"/>
  <c r="B751" i="6"/>
  <c r="C751" i="6"/>
  <c r="H751" i="6" s="1"/>
  <c r="D751" i="6"/>
  <c r="B752" i="6"/>
  <c r="G752" i="6" s="1"/>
  <c r="C752" i="6"/>
  <c r="D752" i="6"/>
  <c r="I752" i="6" s="1"/>
  <c r="B753" i="6"/>
  <c r="C753" i="6"/>
  <c r="H753" i="6" s="1"/>
  <c r="D753" i="6"/>
  <c r="B754" i="6"/>
  <c r="G754" i="6" s="1"/>
  <c r="C754" i="6"/>
  <c r="D754" i="6"/>
  <c r="I754" i="6" s="1"/>
  <c r="B755" i="6"/>
  <c r="C755" i="6"/>
  <c r="H755" i="6" s="1"/>
  <c r="D755" i="6"/>
  <c r="B756" i="6"/>
  <c r="G756" i="6" s="1"/>
  <c r="C756" i="6"/>
  <c r="D756" i="6"/>
  <c r="I756" i="6" s="1"/>
  <c r="B757" i="6"/>
  <c r="C757" i="6"/>
  <c r="H757" i="6" s="1"/>
  <c r="D757" i="6"/>
  <c r="B758" i="6"/>
  <c r="G758" i="6" s="1"/>
  <c r="C758" i="6"/>
  <c r="D758" i="6"/>
  <c r="I758" i="6" s="1"/>
  <c r="B759" i="6"/>
  <c r="C759" i="6"/>
  <c r="H759" i="6" s="1"/>
  <c r="D759" i="6"/>
  <c r="B760" i="6"/>
  <c r="G760" i="6" s="1"/>
  <c r="C760" i="6"/>
  <c r="D760" i="6"/>
  <c r="I760" i="6" s="1"/>
  <c r="B761" i="6"/>
  <c r="C761" i="6"/>
  <c r="H761" i="6" s="1"/>
  <c r="D761" i="6"/>
  <c r="B762" i="6"/>
  <c r="G762" i="6" s="1"/>
  <c r="C762" i="6"/>
  <c r="D762" i="6"/>
  <c r="I762" i="6" s="1"/>
  <c r="B763" i="6"/>
  <c r="C763" i="6"/>
  <c r="H763" i="6" s="1"/>
  <c r="D763" i="6"/>
  <c r="B764" i="6"/>
  <c r="G764" i="6" s="1"/>
  <c r="C764" i="6"/>
  <c r="D764" i="6"/>
  <c r="I764" i="6" s="1"/>
  <c r="B765" i="6"/>
  <c r="C765" i="6"/>
  <c r="H765" i="6" s="1"/>
  <c r="D765" i="6"/>
  <c r="B766" i="6"/>
  <c r="G766" i="6" s="1"/>
  <c r="C766" i="6"/>
  <c r="D766" i="6"/>
  <c r="I766" i="6" s="1"/>
  <c r="B767" i="6"/>
  <c r="C767" i="6"/>
  <c r="H767" i="6" s="1"/>
  <c r="D767" i="6"/>
  <c r="B768" i="6"/>
  <c r="G768" i="6" s="1"/>
  <c r="C768" i="6"/>
  <c r="D768" i="6"/>
  <c r="I768" i="6" s="1"/>
  <c r="B769" i="6"/>
  <c r="C769" i="6"/>
  <c r="H769" i="6" s="1"/>
  <c r="D769" i="6"/>
  <c r="B770" i="6"/>
  <c r="G770" i="6" s="1"/>
  <c r="C770" i="6"/>
  <c r="D770" i="6"/>
  <c r="I770" i="6" s="1"/>
  <c r="B771" i="6"/>
  <c r="C771" i="6"/>
  <c r="H771" i="6" s="1"/>
  <c r="D771" i="6"/>
  <c r="B772" i="6"/>
  <c r="G772" i="6" s="1"/>
  <c r="C772" i="6"/>
  <c r="D772" i="6"/>
  <c r="I772" i="6" s="1"/>
  <c r="B773" i="6"/>
  <c r="C773" i="6"/>
  <c r="H773" i="6" s="1"/>
  <c r="D773" i="6"/>
  <c r="B774" i="6"/>
  <c r="G774" i="6" s="1"/>
  <c r="C774" i="6"/>
  <c r="D774" i="6"/>
  <c r="I774" i="6" s="1"/>
  <c r="B775" i="6"/>
  <c r="C775" i="6"/>
  <c r="H775" i="6" s="1"/>
  <c r="D775" i="6"/>
  <c r="B776" i="6"/>
  <c r="G776" i="6" s="1"/>
  <c r="C776" i="6"/>
  <c r="D776" i="6"/>
  <c r="I776" i="6" s="1"/>
  <c r="B777" i="6"/>
  <c r="C777" i="6"/>
  <c r="H777" i="6" s="1"/>
  <c r="D777" i="6"/>
  <c r="B778" i="6"/>
  <c r="G778" i="6" s="1"/>
  <c r="C778" i="6"/>
  <c r="D778" i="6"/>
  <c r="I778" i="6" s="1"/>
  <c r="B779" i="6"/>
  <c r="C779" i="6"/>
  <c r="H779" i="6" s="1"/>
  <c r="D779" i="6"/>
  <c r="B780" i="6"/>
  <c r="G780" i="6" s="1"/>
  <c r="C780" i="6"/>
  <c r="D780" i="6"/>
  <c r="I780" i="6" s="1"/>
  <c r="B781" i="6"/>
  <c r="C781" i="6"/>
  <c r="H781" i="6" s="1"/>
  <c r="D781" i="6"/>
  <c r="B782" i="6"/>
  <c r="G782" i="6" s="1"/>
  <c r="C782" i="6"/>
  <c r="D782" i="6"/>
  <c r="I782" i="6" s="1"/>
  <c r="B783" i="6"/>
  <c r="C783" i="6"/>
  <c r="H783" i="6" s="1"/>
  <c r="D783" i="6"/>
  <c r="B784" i="6"/>
  <c r="G784" i="6" s="1"/>
  <c r="C784" i="6"/>
  <c r="D784" i="6"/>
  <c r="I784" i="6" s="1"/>
  <c r="B785" i="6"/>
  <c r="C785" i="6"/>
  <c r="H785" i="6" s="1"/>
  <c r="D785" i="6"/>
  <c r="B786" i="6"/>
  <c r="G786" i="6" s="1"/>
  <c r="C786" i="6"/>
  <c r="D786" i="6"/>
  <c r="I786" i="6" s="1"/>
  <c r="B787" i="6"/>
  <c r="C787" i="6"/>
  <c r="H787" i="6" s="1"/>
  <c r="D787" i="6"/>
  <c r="B788" i="6"/>
  <c r="G788" i="6" s="1"/>
  <c r="C788" i="6"/>
  <c r="D788" i="6"/>
  <c r="I788" i="6" s="1"/>
  <c r="B789" i="6"/>
  <c r="C789" i="6"/>
  <c r="H789" i="6" s="1"/>
  <c r="D789" i="6"/>
  <c r="B790" i="6"/>
  <c r="G790" i="6" s="1"/>
  <c r="C790" i="6"/>
  <c r="D790" i="6"/>
  <c r="I790" i="6" s="1"/>
  <c r="B791" i="6"/>
  <c r="C791" i="6"/>
  <c r="H791" i="6" s="1"/>
  <c r="D791" i="6"/>
  <c r="B792" i="6"/>
  <c r="G792" i="6" s="1"/>
  <c r="C792" i="6"/>
  <c r="D792" i="6"/>
  <c r="I792" i="6" s="1"/>
  <c r="B793" i="6"/>
  <c r="C793" i="6"/>
  <c r="H793" i="6" s="1"/>
  <c r="D793" i="6"/>
  <c r="B794" i="6"/>
  <c r="G794" i="6" s="1"/>
  <c r="C794" i="6"/>
  <c r="D794" i="6"/>
  <c r="I794" i="6" s="1"/>
  <c r="B795" i="6"/>
  <c r="C795" i="6"/>
  <c r="H795" i="6" s="1"/>
  <c r="D795" i="6"/>
  <c r="B796" i="6"/>
  <c r="G796" i="6" s="1"/>
  <c r="C796" i="6"/>
  <c r="D796" i="6"/>
  <c r="I796" i="6" s="1"/>
  <c r="B797" i="6"/>
  <c r="C797" i="6"/>
  <c r="H797" i="6" s="1"/>
  <c r="D797" i="6"/>
  <c r="B798" i="6"/>
  <c r="G798" i="6" s="1"/>
  <c r="C798" i="6"/>
  <c r="D798" i="6"/>
  <c r="I798" i="6" s="1"/>
  <c r="B799" i="6"/>
  <c r="C799" i="6"/>
  <c r="H799" i="6" s="1"/>
  <c r="D799" i="6"/>
  <c r="B800" i="6"/>
  <c r="G800" i="6" s="1"/>
  <c r="C800" i="6"/>
  <c r="D800" i="6"/>
  <c r="I800" i="6" s="1"/>
  <c r="B801" i="6"/>
  <c r="C801" i="6"/>
  <c r="H801" i="6" s="1"/>
  <c r="D801" i="6"/>
  <c r="B802" i="6"/>
  <c r="G802" i="6" s="1"/>
  <c r="C802" i="6"/>
  <c r="D802" i="6"/>
  <c r="I802" i="6" s="1"/>
  <c r="B803" i="6"/>
  <c r="C803" i="6"/>
  <c r="H803" i="6" s="1"/>
  <c r="D803" i="6"/>
  <c r="B804" i="6"/>
  <c r="G804" i="6" s="1"/>
  <c r="C804" i="6"/>
  <c r="D804" i="6"/>
  <c r="I804" i="6" s="1"/>
  <c r="B805" i="6"/>
  <c r="C805" i="6"/>
  <c r="H805" i="6" s="1"/>
  <c r="D805" i="6"/>
  <c r="B806" i="6"/>
  <c r="G806" i="6" s="1"/>
  <c r="C806" i="6"/>
  <c r="D806" i="6"/>
  <c r="I806" i="6" s="1"/>
  <c r="B807" i="6"/>
  <c r="C807" i="6"/>
  <c r="H807" i="6" s="1"/>
  <c r="D807" i="6"/>
  <c r="B808" i="6"/>
  <c r="G808" i="6" s="1"/>
  <c r="C808" i="6"/>
  <c r="D808" i="6"/>
  <c r="I808" i="6" s="1"/>
  <c r="B809" i="6"/>
  <c r="C809" i="6"/>
  <c r="H809" i="6" s="1"/>
  <c r="D809" i="6"/>
  <c r="B810" i="6"/>
  <c r="G810" i="6" s="1"/>
  <c r="C810" i="6"/>
  <c r="D810" i="6"/>
  <c r="I810" i="6" s="1"/>
  <c r="B811" i="6"/>
  <c r="C811" i="6"/>
  <c r="H811" i="6" s="1"/>
  <c r="D811" i="6"/>
  <c r="B812" i="6"/>
  <c r="G812" i="6" s="1"/>
  <c r="C812" i="6"/>
  <c r="D812" i="6"/>
  <c r="I812" i="6" s="1"/>
  <c r="B813" i="6"/>
  <c r="C813" i="6"/>
  <c r="H813" i="6" s="1"/>
  <c r="D813" i="6"/>
  <c r="B814" i="6"/>
  <c r="G814" i="6" s="1"/>
  <c r="C814" i="6"/>
  <c r="D814" i="6"/>
  <c r="I814" i="6" s="1"/>
  <c r="B815" i="6"/>
  <c r="C815" i="6"/>
  <c r="H815" i="6" s="1"/>
  <c r="D815" i="6"/>
  <c r="B816" i="6"/>
  <c r="G816" i="6" s="1"/>
  <c r="C816" i="6"/>
  <c r="D816" i="6"/>
  <c r="I816" i="6" s="1"/>
  <c r="B817" i="6"/>
  <c r="C817" i="6"/>
  <c r="H817" i="6" s="1"/>
  <c r="D817" i="6"/>
  <c r="B818" i="6"/>
  <c r="G818" i="6" s="1"/>
  <c r="C818" i="6"/>
  <c r="D818" i="6"/>
  <c r="I818" i="6" s="1"/>
  <c r="B819" i="6"/>
  <c r="C819" i="6"/>
  <c r="H819" i="6" s="1"/>
  <c r="D819" i="6"/>
  <c r="B820" i="6"/>
  <c r="G820" i="6" s="1"/>
  <c r="C820" i="6"/>
  <c r="D820" i="6"/>
  <c r="I820" i="6" s="1"/>
  <c r="B821" i="6"/>
  <c r="C821" i="6"/>
  <c r="H821" i="6" s="1"/>
  <c r="D821" i="6"/>
  <c r="B822" i="6"/>
  <c r="G822" i="6" s="1"/>
  <c r="C822" i="6"/>
  <c r="D822" i="6"/>
  <c r="I822" i="6" s="1"/>
  <c r="B823" i="6"/>
  <c r="C823" i="6"/>
  <c r="H823" i="6" s="1"/>
  <c r="D823" i="6"/>
  <c r="B824" i="6"/>
  <c r="G824" i="6" s="1"/>
  <c r="C824" i="6"/>
  <c r="D824" i="6"/>
  <c r="I824" i="6" s="1"/>
  <c r="B825" i="6"/>
  <c r="C825" i="6"/>
  <c r="H825" i="6" s="1"/>
  <c r="D825" i="6"/>
  <c r="B826" i="6"/>
  <c r="G826" i="6" s="1"/>
  <c r="C826" i="6"/>
  <c r="D826" i="6"/>
  <c r="I826" i="6" s="1"/>
  <c r="B827" i="6"/>
  <c r="C827" i="6"/>
  <c r="H827" i="6" s="1"/>
  <c r="D827" i="6"/>
  <c r="B828" i="6"/>
  <c r="G828" i="6" s="1"/>
  <c r="C828" i="6"/>
  <c r="D828" i="6"/>
  <c r="I828" i="6" s="1"/>
  <c r="B829" i="6"/>
  <c r="C829" i="6"/>
  <c r="H829" i="6" s="1"/>
  <c r="D829" i="6"/>
  <c r="B830" i="6"/>
  <c r="G830" i="6" s="1"/>
  <c r="C830" i="6"/>
  <c r="D830" i="6"/>
  <c r="I830" i="6" s="1"/>
  <c r="B831" i="6"/>
  <c r="C831" i="6"/>
  <c r="H831" i="6" s="1"/>
  <c r="D831" i="6"/>
  <c r="B832" i="6"/>
  <c r="G832" i="6" s="1"/>
  <c r="C832" i="6"/>
  <c r="D832" i="6"/>
  <c r="I832" i="6" s="1"/>
  <c r="B833" i="6"/>
  <c r="C833" i="6"/>
  <c r="H833" i="6" s="1"/>
  <c r="D833" i="6"/>
  <c r="B834" i="6"/>
  <c r="G834" i="6" s="1"/>
  <c r="C834" i="6"/>
  <c r="D834" i="6"/>
  <c r="I834" i="6" s="1"/>
  <c r="B835" i="6"/>
  <c r="C835" i="6"/>
  <c r="H835" i="6" s="1"/>
  <c r="D835" i="6"/>
  <c r="B836" i="6"/>
  <c r="G836" i="6" s="1"/>
  <c r="C836" i="6"/>
  <c r="D836" i="6"/>
  <c r="I836" i="6" s="1"/>
  <c r="B837" i="6"/>
  <c r="C837" i="6"/>
  <c r="H837" i="6" s="1"/>
  <c r="D837" i="6"/>
  <c r="B838" i="6"/>
  <c r="G838" i="6" s="1"/>
  <c r="C838" i="6"/>
  <c r="D838" i="6"/>
  <c r="I838" i="6" s="1"/>
  <c r="B839" i="6"/>
  <c r="C839" i="6"/>
  <c r="H839" i="6" s="1"/>
  <c r="D839" i="6"/>
  <c r="B840" i="6"/>
  <c r="G840" i="6" s="1"/>
  <c r="C840" i="6"/>
  <c r="D840" i="6"/>
  <c r="I840" i="6" s="1"/>
  <c r="B841" i="6"/>
  <c r="C841" i="6"/>
  <c r="H841" i="6" s="1"/>
  <c r="D841" i="6"/>
  <c r="B842" i="6"/>
  <c r="G842" i="6" s="1"/>
  <c r="C842" i="6"/>
  <c r="D842" i="6"/>
  <c r="I842" i="6" s="1"/>
  <c r="B843" i="6"/>
  <c r="C843" i="6"/>
  <c r="H843" i="6" s="1"/>
  <c r="D843" i="6"/>
  <c r="B844" i="6"/>
  <c r="G844" i="6" s="1"/>
  <c r="C844" i="6"/>
  <c r="D844" i="6"/>
  <c r="I844" i="6" s="1"/>
  <c r="B845" i="6"/>
  <c r="C845" i="6"/>
  <c r="H845" i="6" s="1"/>
  <c r="D845" i="6"/>
  <c r="B846" i="6"/>
  <c r="G846" i="6" s="1"/>
  <c r="C846" i="6"/>
  <c r="D846" i="6"/>
  <c r="I846" i="6" s="1"/>
  <c r="B847" i="6"/>
  <c r="C847" i="6"/>
  <c r="H847" i="6" s="1"/>
  <c r="D847" i="6"/>
  <c r="B848" i="6"/>
  <c r="G848" i="6" s="1"/>
  <c r="C848" i="6"/>
  <c r="D848" i="6"/>
  <c r="I848" i="6" s="1"/>
  <c r="B849" i="6"/>
  <c r="C849" i="6"/>
  <c r="H849" i="6" s="1"/>
  <c r="D849" i="6"/>
  <c r="B850" i="6"/>
  <c r="G850" i="6" s="1"/>
  <c r="C850" i="6"/>
  <c r="D850" i="6"/>
  <c r="I850" i="6" s="1"/>
  <c r="B851" i="6"/>
  <c r="C851" i="6"/>
  <c r="H851" i="6" s="1"/>
  <c r="D851" i="6"/>
  <c r="B852" i="6"/>
  <c r="G852" i="6" s="1"/>
  <c r="C852" i="6"/>
  <c r="D852" i="6"/>
  <c r="I852" i="6" s="1"/>
  <c r="B853" i="6"/>
  <c r="C853" i="6"/>
  <c r="H853" i="6" s="1"/>
  <c r="D853" i="6"/>
  <c r="B854" i="6"/>
  <c r="G854" i="6" s="1"/>
  <c r="C854" i="6"/>
  <c r="D854" i="6"/>
  <c r="I854" i="6" s="1"/>
  <c r="B855" i="6"/>
  <c r="C855" i="6"/>
  <c r="H855" i="6" s="1"/>
  <c r="D855" i="6"/>
  <c r="B856" i="6"/>
  <c r="G856" i="6" s="1"/>
  <c r="C856" i="6"/>
  <c r="D856" i="6"/>
  <c r="I856" i="6" s="1"/>
  <c r="B857" i="6"/>
  <c r="C857" i="6"/>
  <c r="H857" i="6" s="1"/>
  <c r="D857" i="6"/>
  <c r="B858" i="6"/>
  <c r="G858" i="6" s="1"/>
  <c r="C858" i="6"/>
  <c r="D858" i="6"/>
  <c r="I858" i="6" s="1"/>
  <c r="B859" i="6"/>
  <c r="C859" i="6"/>
  <c r="H859" i="6" s="1"/>
  <c r="D859" i="6"/>
  <c r="B860" i="6"/>
  <c r="G860" i="6" s="1"/>
  <c r="C860" i="6"/>
  <c r="D860" i="6"/>
  <c r="I860" i="6" s="1"/>
  <c r="B861" i="6"/>
  <c r="C861" i="6"/>
  <c r="H861" i="6" s="1"/>
  <c r="D861" i="6"/>
  <c r="B862" i="6"/>
  <c r="G862" i="6" s="1"/>
  <c r="C862" i="6"/>
  <c r="D862" i="6"/>
  <c r="I862" i="6" s="1"/>
  <c r="B863" i="6"/>
  <c r="C863" i="6"/>
  <c r="H863" i="6" s="1"/>
  <c r="D863" i="6"/>
  <c r="B864" i="6"/>
  <c r="G864" i="6" s="1"/>
  <c r="C864" i="6"/>
  <c r="D864" i="6"/>
  <c r="I864" i="6" s="1"/>
  <c r="B865" i="6"/>
  <c r="C865" i="6"/>
  <c r="H865" i="6" s="1"/>
  <c r="D865" i="6"/>
  <c r="B866" i="6"/>
  <c r="G866" i="6" s="1"/>
  <c r="C866" i="6"/>
  <c r="D866" i="6"/>
  <c r="I866" i="6" s="1"/>
  <c r="B867" i="6"/>
  <c r="C867" i="6"/>
  <c r="H867" i="6" s="1"/>
  <c r="D867" i="6"/>
  <c r="B868" i="6"/>
  <c r="G868" i="6" s="1"/>
  <c r="C868" i="6"/>
  <c r="D868" i="6"/>
  <c r="I868" i="6" s="1"/>
  <c r="B869" i="6"/>
  <c r="C869" i="6"/>
  <c r="H869" i="6" s="1"/>
  <c r="D869" i="6"/>
  <c r="B870" i="6"/>
  <c r="G870" i="6" s="1"/>
  <c r="C870" i="6"/>
  <c r="D870" i="6"/>
  <c r="I870" i="6" s="1"/>
  <c r="B871" i="6"/>
  <c r="C871" i="6"/>
  <c r="H871" i="6" s="1"/>
  <c r="D871" i="6"/>
  <c r="B872" i="6"/>
  <c r="G872" i="6" s="1"/>
  <c r="C872" i="6"/>
  <c r="D872" i="6"/>
  <c r="I872" i="6" s="1"/>
  <c r="B873" i="6"/>
  <c r="C873" i="6"/>
  <c r="H873" i="6" s="1"/>
  <c r="D873" i="6"/>
  <c r="B874" i="6"/>
  <c r="G874" i="6" s="1"/>
  <c r="C874" i="6"/>
  <c r="D874" i="6"/>
  <c r="I874" i="6" s="1"/>
  <c r="B875" i="6"/>
  <c r="C875" i="6"/>
  <c r="H875" i="6" s="1"/>
  <c r="D875" i="6"/>
  <c r="B876" i="6"/>
  <c r="G876" i="6" s="1"/>
  <c r="C876" i="6"/>
  <c r="D876" i="6"/>
  <c r="I876" i="6" s="1"/>
  <c r="B877" i="6"/>
  <c r="C877" i="6"/>
  <c r="H877" i="6" s="1"/>
  <c r="D877" i="6"/>
  <c r="B878" i="6"/>
  <c r="G878" i="6" s="1"/>
  <c r="C878" i="6"/>
  <c r="D878" i="6"/>
  <c r="I878" i="6" s="1"/>
  <c r="B879" i="6"/>
  <c r="C879" i="6"/>
  <c r="H879" i="6" s="1"/>
  <c r="D879" i="6"/>
  <c r="B880" i="6"/>
  <c r="G880" i="6" s="1"/>
  <c r="C880" i="6"/>
  <c r="D880" i="6"/>
  <c r="I880" i="6" s="1"/>
  <c r="B881" i="6"/>
  <c r="C881" i="6"/>
  <c r="H881" i="6" s="1"/>
  <c r="D881" i="6"/>
  <c r="B882" i="6"/>
  <c r="G882" i="6" s="1"/>
  <c r="C882" i="6"/>
  <c r="D882" i="6"/>
  <c r="I882" i="6" s="1"/>
  <c r="B883" i="6"/>
  <c r="C883" i="6"/>
  <c r="H883" i="6" s="1"/>
  <c r="D883" i="6"/>
  <c r="B884" i="6"/>
  <c r="G884" i="6" s="1"/>
  <c r="C884" i="6"/>
  <c r="D884" i="6"/>
  <c r="I884" i="6" s="1"/>
  <c r="B885" i="6"/>
  <c r="C885" i="6"/>
  <c r="H885" i="6" s="1"/>
  <c r="D885" i="6"/>
  <c r="B886" i="6"/>
  <c r="G886" i="6" s="1"/>
  <c r="C886" i="6"/>
  <c r="D886" i="6"/>
  <c r="I886" i="6" s="1"/>
  <c r="B887" i="6"/>
  <c r="C887" i="6"/>
  <c r="H887" i="6" s="1"/>
  <c r="D887" i="6"/>
  <c r="B888" i="6"/>
  <c r="G888" i="6" s="1"/>
  <c r="C888" i="6"/>
  <c r="D888" i="6"/>
  <c r="I888" i="6" s="1"/>
  <c r="B889" i="6"/>
  <c r="C889" i="6"/>
  <c r="H889" i="6" s="1"/>
  <c r="D889" i="6"/>
  <c r="B890" i="6"/>
  <c r="G890" i="6" s="1"/>
  <c r="C890" i="6"/>
  <c r="D890" i="6"/>
  <c r="I890" i="6" s="1"/>
  <c r="B891" i="6"/>
  <c r="C891" i="6"/>
  <c r="H891" i="6" s="1"/>
  <c r="D891" i="6"/>
  <c r="B892" i="6"/>
  <c r="G892" i="6" s="1"/>
  <c r="C892" i="6"/>
  <c r="D892" i="6"/>
  <c r="I892" i="6" s="1"/>
  <c r="B893" i="6"/>
  <c r="C893" i="6"/>
  <c r="H893" i="6" s="1"/>
  <c r="D893" i="6"/>
  <c r="B894" i="6"/>
  <c r="G894" i="6" s="1"/>
  <c r="C894" i="6"/>
  <c r="D894" i="6"/>
  <c r="I894" i="6" s="1"/>
  <c r="B895" i="6"/>
  <c r="C895" i="6"/>
  <c r="H895" i="6" s="1"/>
  <c r="D895" i="6"/>
  <c r="B896" i="6"/>
  <c r="G896" i="6" s="1"/>
  <c r="C896" i="6"/>
  <c r="D896" i="6"/>
  <c r="I896" i="6" s="1"/>
  <c r="B897" i="6"/>
  <c r="C897" i="6"/>
  <c r="H897" i="6" s="1"/>
  <c r="D897" i="6"/>
  <c r="B898" i="6"/>
  <c r="G898" i="6" s="1"/>
  <c r="C898" i="6"/>
  <c r="D898" i="6"/>
  <c r="I898" i="6" s="1"/>
  <c r="B899" i="6"/>
  <c r="C899" i="6"/>
  <c r="H899" i="6" s="1"/>
  <c r="D899" i="6"/>
  <c r="B900" i="6"/>
  <c r="G900" i="6" s="1"/>
  <c r="C900" i="6"/>
  <c r="D900" i="6"/>
  <c r="I900" i="6" s="1"/>
  <c r="B901" i="6"/>
  <c r="C901" i="6"/>
  <c r="H901" i="6" s="1"/>
  <c r="D901" i="6"/>
  <c r="B902" i="6"/>
  <c r="G902" i="6" s="1"/>
  <c r="C902" i="6"/>
  <c r="D902" i="6"/>
  <c r="I902" i="6" s="1"/>
  <c r="B903" i="6"/>
  <c r="C903" i="6"/>
  <c r="H903" i="6" s="1"/>
  <c r="D903" i="6"/>
  <c r="B904" i="6"/>
  <c r="G904" i="6" s="1"/>
  <c r="C904" i="6"/>
  <c r="D904" i="6"/>
  <c r="I904" i="6" s="1"/>
  <c r="B905" i="6"/>
  <c r="C905" i="6"/>
  <c r="H905" i="6" s="1"/>
  <c r="D905" i="6"/>
  <c r="B906" i="6"/>
  <c r="G906" i="6" s="1"/>
  <c r="C906" i="6"/>
  <c r="D906" i="6"/>
  <c r="I906" i="6" s="1"/>
  <c r="B907" i="6"/>
  <c r="C907" i="6"/>
  <c r="H907" i="6" s="1"/>
  <c r="D907" i="6"/>
  <c r="B908" i="6"/>
  <c r="G908" i="6" s="1"/>
  <c r="C908" i="6"/>
  <c r="D908" i="6"/>
  <c r="I908" i="6" s="1"/>
  <c r="B909" i="6"/>
  <c r="C909" i="6"/>
  <c r="H909" i="6" s="1"/>
  <c r="D909" i="6"/>
  <c r="B910" i="6"/>
  <c r="G910" i="6" s="1"/>
  <c r="C910" i="6"/>
  <c r="D910" i="6"/>
  <c r="I910" i="6" s="1"/>
  <c r="B911" i="6"/>
  <c r="C911" i="6"/>
  <c r="H911" i="6" s="1"/>
  <c r="D911" i="6"/>
  <c r="B912" i="6"/>
  <c r="G912" i="6" s="1"/>
  <c r="C912" i="6"/>
  <c r="D912" i="6"/>
  <c r="I912" i="6" s="1"/>
  <c r="B913" i="6"/>
  <c r="C913" i="6"/>
  <c r="H913" i="6" s="1"/>
  <c r="D913" i="6"/>
  <c r="B914" i="6"/>
  <c r="G914" i="6" s="1"/>
  <c r="C914" i="6"/>
  <c r="D914" i="6"/>
  <c r="I914" i="6" s="1"/>
  <c r="B915" i="6"/>
  <c r="C915" i="6"/>
  <c r="H915" i="6" s="1"/>
  <c r="D915" i="6"/>
  <c r="B916" i="6"/>
  <c r="G916" i="6" s="1"/>
  <c r="C916" i="6"/>
  <c r="D916" i="6"/>
  <c r="I916" i="6" s="1"/>
  <c r="B917" i="6"/>
  <c r="C917" i="6"/>
  <c r="H917" i="6" s="1"/>
  <c r="D917" i="6"/>
  <c r="B918" i="6"/>
  <c r="G918" i="6" s="1"/>
  <c r="C918" i="6"/>
  <c r="D918" i="6"/>
  <c r="I918" i="6" s="1"/>
  <c r="B919" i="6"/>
  <c r="C919" i="6"/>
  <c r="H919" i="6" s="1"/>
  <c r="D919" i="6"/>
  <c r="B920" i="6"/>
  <c r="G920" i="6" s="1"/>
  <c r="C920" i="6"/>
  <c r="D920" i="6"/>
  <c r="I920" i="6" s="1"/>
  <c r="B921" i="6"/>
  <c r="C921" i="6"/>
  <c r="H921" i="6" s="1"/>
  <c r="D921" i="6"/>
  <c r="B922" i="6"/>
  <c r="G922" i="6" s="1"/>
  <c r="C922" i="6"/>
  <c r="D922" i="6"/>
  <c r="I922" i="6" s="1"/>
  <c r="B923" i="6"/>
  <c r="C923" i="6"/>
  <c r="H923" i="6" s="1"/>
  <c r="D923" i="6"/>
  <c r="B924" i="6"/>
  <c r="G924" i="6" s="1"/>
  <c r="C924" i="6"/>
  <c r="D924" i="6"/>
  <c r="I924" i="6" s="1"/>
  <c r="B925" i="6"/>
  <c r="C925" i="6"/>
  <c r="H925" i="6" s="1"/>
  <c r="D925" i="6"/>
  <c r="B926" i="6"/>
  <c r="G926" i="6" s="1"/>
  <c r="C926" i="6"/>
  <c r="D926" i="6"/>
  <c r="I926" i="6" s="1"/>
  <c r="B927" i="6"/>
  <c r="C927" i="6"/>
  <c r="H927" i="6" s="1"/>
  <c r="D927" i="6"/>
  <c r="B928" i="6"/>
  <c r="G928" i="6" s="1"/>
  <c r="C928" i="6"/>
  <c r="D928" i="6"/>
  <c r="I928" i="6" s="1"/>
  <c r="B929" i="6"/>
  <c r="C929" i="6"/>
  <c r="H929" i="6" s="1"/>
  <c r="D929" i="6"/>
  <c r="B930" i="6"/>
  <c r="G930" i="6" s="1"/>
  <c r="C930" i="6"/>
  <c r="D930" i="6"/>
  <c r="I930" i="6" s="1"/>
  <c r="B931" i="6"/>
  <c r="C931" i="6"/>
  <c r="H931" i="6" s="1"/>
  <c r="D931" i="6"/>
  <c r="B932" i="6"/>
  <c r="G932" i="6" s="1"/>
  <c r="C932" i="6"/>
  <c r="D932" i="6"/>
  <c r="I932" i="6" s="1"/>
  <c r="B933" i="6"/>
  <c r="C933" i="6"/>
  <c r="H933" i="6" s="1"/>
  <c r="D933" i="6"/>
  <c r="B934" i="6"/>
  <c r="G934" i="6" s="1"/>
  <c r="C934" i="6"/>
  <c r="D934" i="6"/>
  <c r="I934" i="6" s="1"/>
  <c r="B935" i="6"/>
  <c r="C935" i="6"/>
  <c r="H935" i="6" s="1"/>
  <c r="D935" i="6"/>
  <c r="B936" i="6"/>
  <c r="G936" i="6" s="1"/>
  <c r="C936" i="6"/>
  <c r="D936" i="6"/>
  <c r="I936" i="6" s="1"/>
  <c r="B937" i="6"/>
  <c r="C937" i="6"/>
  <c r="H937" i="6" s="1"/>
  <c r="D937" i="6"/>
  <c r="B938" i="6"/>
  <c r="G938" i="6" s="1"/>
  <c r="C938" i="6"/>
  <c r="D938" i="6"/>
  <c r="I938" i="6" s="1"/>
  <c r="B939" i="6"/>
  <c r="C939" i="6"/>
  <c r="H939" i="6" s="1"/>
  <c r="D939" i="6"/>
  <c r="B940" i="6"/>
  <c r="G940" i="6" s="1"/>
  <c r="C940" i="6"/>
  <c r="D940" i="6"/>
  <c r="I940" i="6" s="1"/>
  <c r="B941" i="6"/>
  <c r="C941" i="6"/>
  <c r="H941" i="6" s="1"/>
  <c r="D941" i="6"/>
  <c r="B942" i="6"/>
  <c r="G942" i="6" s="1"/>
  <c r="C942" i="6"/>
  <c r="D942" i="6"/>
  <c r="I942" i="6" s="1"/>
  <c r="B943" i="6"/>
  <c r="C943" i="6"/>
  <c r="H943" i="6" s="1"/>
  <c r="D943" i="6"/>
  <c r="B944" i="6"/>
  <c r="G944" i="6" s="1"/>
  <c r="C944" i="6"/>
  <c r="D944" i="6"/>
  <c r="I944" i="6" s="1"/>
  <c r="B945" i="6"/>
  <c r="C945" i="6"/>
  <c r="H945" i="6" s="1"/>
  <c r="D945" i="6"/>
  <c r="B946" i="6"/>
  <c r="G946" i="6" s="1"/>
  <c r="C946" i="6"/>
  <c r="D946" i="6"/>
  <c r="I946" i="6" s="1"/>
  <c r="B947" i="6"/>
  <c r="C947" i="6"/>
  <c r="H947" i="6" s="1"/>
  <c r="D947" i="6"/>
  <c r="B948" i="6"/>
  <c r="G948" i="6" s="1"/>
  <c r="C948" i="6"/>
  <c r="D948" i="6"/>
  <c r="I948" i="6" s="1"/>
  <c r="B949" i="6"/>
  <c r="C949" i="6"/>
  <c r="H949" i="6" s="1"/>
  <c r="D949" i="6"/>
  <c r="B950" i="6"/>
  <c r="G950" i="6" s="1"/>
  <c r="C950" i="6"/>
  <c r="D950" i="6"/>
  <c r="I950" i="6" s="1"/>
  <c r="B951" i="6"/>
  <c r="C951" i="6"/>
  <c r="H951" i="6" s="1"/>
  <c r="D951" i="6"/>
  <c r="B952" i="6"/>
  <c r="G952" i="6" s="1"/>
  <c r="C952" i="6"/>
  <c r="D952" i="6"/>
  <c r="I952" i="6" s="1"/>
  <c r="B953" i="6"/>
  <c r="C953" i="6"/>
  <c r="H953" i="6" s="1"/>
  <c r="D953" i="6"/>
  <c r="B954" i="6"/>
  <c r="G954" i="6" s="1"/>
  <c r="C954" i="6"/>
  <c r="D954" i="6"/>
  <c r="I954" i="6" s="1"/>
  <c r="B955" i="6"/>
  <c r="C955" i="6"/>
  <c r="H955" i="6" s="1"/>
  <c r="D955" i="6"/>
  <c r="B956" i="6"/>
  <c r="G956" i="6" s="1"/>
  <c r="C956" i="6"/>
  <c r="D956" i="6"/>
  <c r="I956" i="6" s="1"/>
  <c r="B957" i="6"/>
  <c r="C957" i="6"/>
  <c r="H957" i="6" s="1"/>
  <c r="D957" i="6"/>
  <c r="B958" i="6"/>
  <c r="G958" i="6" s="1"/>
  <c r="C958" i="6"/>
  <c r="D958" i="6"/>
  <c r="I958" i="6" s="1"/>
  <c r="B959" i="6"/>
  <c r="C959" i="6"/>
  <c r="H959" i="6" s="1"/>
  <c r="D959" i="6"/>
  <c r="B960" i="6"/>
  <c r="G960" i="6" s="1"/>
  <c r="C960" i="6"/>
  <c r="D960" i="6"/>
  <c r="I960" i="6" s="1"/>
  <c r="B961" i="6"/>
  <c r="C961" i="6"/>
  <c r="H961" i="6" s="1"/>
  <c r="D961" i="6"/>
  <c r="B962" i="6"/>
  <c r="G962" i="6" s="1"/>
  <c r="C962" i="6"/>
  <c r="D962" i="6"/>
  <c r="I962" i="6" s="1"/>
  <c r="B963" i="6"/>
  <c r="C963" i="6"/>
  <c r="H963" i="6" s="1"/>
  <c r="D963" i="6"/>
  <c r="B964" i="6"/>
  <c r="G964" i="6" s="1"/>
  <c r="C964" i="6"/>
  <c r="D964" i="6"/>
  <c r="I964" i="6" s="1"/>
  <c r="B965" i="6"/>
  <c r="C965" i="6"/>
  <c r="H965" i="6" s="1"/>
  <c r="D965" i="6"/>
  <c r="B966" i="6"/>
  <c r="G966" i="6" s="1"/>
  <c r="C966" i="6"/>
  <c r="D966" i="6"/>
  <c r="I966" i="6" s="1"/>
  <c r="B967" i="6"/>
  <c r="C967" i="6"/>
  <c r="H967" i="6" s="1"/>
  <c r="D967" i="6"/>
  <c r="B968" i="6"/>
  <c r="G968" i="6" s="1"/>
  <c r="C968" i="6"/>
  <c r="D968" i="6"/>
  <c r="I968" i="6" s="1"/>
  <c r="B969" i="6"/>
  <c r="C969" i="6"/>
  <c r="H969" i="6" s="1"/>
  <c r="D969" i="6"/>
  <c r="B970" i="6"/>
  <c r="G970" i="6" s="1"/>
  <c r="C970" i="6"/>
  <c r="D970" i="6"/>
  <c r="I970" i="6" s="1"/>
  <c r="B971" i="6"/>
  <c r="C971" i="6"/>
  <c r="H971" i="6" s="1"/>
  <c r="D971" i="6"/>
  <c r="B972" i="6"/>
  <c r="G972" i="6" s="1"/>
  <c r="C972" i="6"/>
  <c r="D972" i="6"/>
  <c r="I972" i="6" s="1"/>
  <c r="B973" i="6"/>
  <c r="C973" i="6"/>
  <c r="H973" i="6" s="1"/>
  <c r="D973" i="6"/>
  <c r="B974" i="6"/>
  <c r="G974" i="6" s="1"/>
  <c r="C974" i="6"/>
  <c r="D974" i="6"/>
  <c r="I974" i="6" s="1"/>
  <c r="B975" i="6"/>
  <c r="C975" i="6"/>
  <c r="H975" i="6" s="1"/>
  <c r="D975" i="6"/>
  <c r="B976" i="6"/>
  <c r="G976" i="6" s="1"/>
  <c r="C976" i="6"/>
  <c r="D976" i="6"/>
  <c r="I976" i="6" s="1"/>
  <c r="B977" i="6"/>
  <c r="C977" i="6"/>
  <c r="H977" i="6" s="1"/>
  <c r="D977" i="6"/>
  <c r="B978" i="6"/>
  <c r="G978" i="6" s="1"/>
  <c r="C978" i="6"/>
  <c r="D978" i="6"/>
  <c r="I978" i="6" s="1"/>
  <c r="B979" i="6"/>
  <c r="C979" i="6"/>
  <c r="H979" i="6" s="1"/>
  <c r="D979" i="6"/>
  <c r="B980" i="6"/>
  <c r="G980" i="6" s="1"/>
  <c r="C980" i="6"/>
  <c r="D980" i="6"/>
  <c r="I980" i="6" s="1"/>
  <c r="B981" i="6"/>
  <c r="C981" i="6"/>
  <c r="H981" i="6" s="1"/>
  <c r="D981" i="6"/>
  <c r="B982" i="6"/>
  <c r="G982" i="6" s="1"/>
  <c r="C982" i="6"/>
  <c r="D982" i="6"/>
  <c r="I982" i="6" s="1"/>
  <c r="B983" i="6"/>
  <c r="C983" i="6"/>
  <c r="H983" i="6" s="1"/>
  <c r="D983" i="6"/>
  <c r="B984" i="6"/>
  <c r="G984" i="6" s="1"/>
  <c r="C984" i="6"/>
  <c r="D984" i="6"/>
  <c r="I984" i="6" s="1"/>
  <c r="B985" i="6"/>
  <c r="C985" i="6"/>
  <c r="H985" i="6" s="1"/>
  <c r="D985" i="6"/>
  <c r="B986" i="6"/>
  <c r="G986" i="6" s="1"/>
  <c r="C986" i="6"/>
  <c r="D986" i="6"/>
  <c r="I986" i="6" s="1"/>
  <c r="B987" i="6"/>
  <c r="C987" i="6"/>
  <c r="H987" i="6" s="1"/>
  <c r="D987" i="6"/>
  <c r="B988" i="6"/>
  <c r="G988" i="6" s="1"/>
  <c r="C988" i="6"/>
  <c r="D988" i="6"/>
  <c r="I988" i="6" s="1"/>
  <c r="B989" i="6"/>
  <c r="C989" i="6"/>
  <c r="H989" i="6" s="1"/>
  <c r="D989" i="6"/>
  <c r="B990" i="6"/>
  <c r="G990" i="6" s="1"/>
  <c r="C990" i="6"/>
  <c r="D990" i="6"/>
  <c r="I990" i="6" s="1"/>
  <c r="B991" i="6"/>
  <c r="C991" i="6"/>
  <c r="H991" i="6" s="1"/>
  <c r="D991" i="6"/>
  <c r="B992" i="6"/>
  <c r="G992" i="6" s="1"/>
  <c r="C992" i="6"/>
  <c r="D992" i="6"/>
  <c r="I992" i="6" s="1"/>
  <c r="B993" i="6"/>
  <c r="C993" i="6"/>
  <c r="H993" i="6" s="1"/>
  <c r="D993" i="6"/>
  <c r="B994" i="6"/>
  <c r="G994" i="6" s="1"/>
  <c r="C994" i="6"/>
  <c r="D994" i="6"/>
  <c r="I994" i="6" s="1"/>
  <c r="B995" i="6"/>
  <c r="C995" i="6"/>
  <c r="H995" i="6" s="1"/>
  <c r="D995" i="6"/>
  <c r="B996" i="6"/>
  <c r="G996" i="6" s="1"/>
  <c r="C996" i="6"/>
  <c r="D996" i="6"/>
  <c r="I996" i="6" s="1"/>
  <c r="B997" i="6"/>
  <c r="C997" i="6"/>
  <c r="H997" i="6" s="1"/>
  <c r="D997" i="6"/>
  <c r="B998" i="6"/>
  <c r="G998" i="6" s="1"/>
  <c r="C998" i="6"/>
  <c r="D998" i="6"/>
  <c r="I998" i="6" s="1"/>
  <c r="B999" i="6"/>
  <c r="C999" i="6"/>
  <c r="H999" i="6" s="1"/>
  <c r="D999" i="6"/>
  <c r="B1000" i="6"/>
  <c r="G1000" i="6" s="1"/>
  <c r="C1000" i="6"/>
  <c r="D1000" i="6"/>
  <c r="I1000" i="6" s="1"/>
  <c r="B1001" i="6"/>
  <c r="C1001" i="6"/>
  <c r="H1001" i="6" s="1"/>
  <c r="D1001" i="6"/>
  <c r="B1002" i="6"/>
  <c r="G1002" i="6" s="1"/>
  <c r="C1002" i="6"/>
  <c r="D1002" i="6"/>
  <c r="I1002" i="6" s="1"/>
  <c r="B1003" i="6"/>
  <c r="C1003" i="6"/>
  <c r="H1003" i="6" s="1"/>
  <c r="D1003" i="6"/>
  <c r="B1004" i="6"/>
  <c r="G1004" i="6" s="1"/>
  <c r="C1004" i="6"/>
  <c r="D1004" i="6"/>
  <c r="I1004" i="6" s="1"/>
  <c r="B1005" i="6"/>
  <c r="C1005" i="6"/>
  <c r="H1005" i="6" s="1"/>
  <c r="D1005" i="6"/>
  <c r="B1006" i="6"/>
  <c r="G1006" i="6" s="1"/>
  <c r="C1006" i="6"/>
  <c r="D1006" i="6"/>
  <c r="I1006" i="6" s="1"/>
  <c r="B1007" i="6"/>
  <c r="C1007" i="6"/>
  <c r="H1007" i="6" s="1"/>
  <c r="D1007" i="6"/>
  <c r="B1008" i="6"/>
  <c r="G1008" i="6" s="1"/>
  <c r="C1008" i="6"/>
  <c r="D1008" i="6"/>
  <c r="I1008" i="6" s="1"/>
  <c r="B1009" i="6"/>
  <c r="C1009" i="6"/>
  <c r="H1009" i="6" s="1"/>
  <c r="D1009" i="6"/>
  <c r="B1010" i="6"/>
  <c r="G1010" i="6" s="1"/>
  <c r="C1010" i="6"/>
  <c r="D1010" i="6"/>
  <c r="I1010" i="6" s="1"/>
  <c r="B1011" i="6"/>
  <c r="C1011" i="6"/>
  <c r="H1011" i="6" s="1"/>
  <c r="D1011" i="6"/>
  <c r="B1012" i="6"/>
  <c r="G1012" i="6" s="1"/>
  <c r="C1012" i="6"/>
  <c r="D1012" i="6"/>
  <c r="B1013" i="6"/>
  <c r="C1013" i="6"/>
  <c r="H1013" i="6" s="1"/>
  <c r="D1013" i="6"/>
  <c r="B1014" i="6"/>
  <c r="C1014" i="6"/>
  <c r="D1014" i="6"/>
  <c r="B1015" i="6"/>
  <c r="C1015" i="6"/>
  <c r="H1015" i="6" s="1"/>
  <c r="D1015" i="6"/>
  <c r="B1016" i="6"/>
  <c r="C1016" i="6"/>
  <c r="D1016" i="6"/>
  <c r="B1017" i="6"/>
  <c r="C1017" i="6"/>
  <c r="H1017" i="6" s="1"/>
  <c r="D1017" i="6"/>
  <c r="B1018" i="6"/>
  <c r="C1018" i="6"/>
  <c r="D1018" i="6"/>
  <c r="B1019" i="6"/>
  <c r="C1019" i="6"/>
  <c r="H1019" i="6" s="1"/>
  <c r="D1019" i="6"/>
  <c r="B1020" i="6"/>
  <c r="C1020" i="6"/>
  <c r="D1020" i="6"/>
  <c r="B1021" i="6"/>
  <c r="C1021" i="6"/>
  <c r="H1021" i="6" s="1"/>
  <c r="D1021" i="6"/>
  <c r="B1022" i="6"/>
  <c r="C1022" i="6"/>
  <c r="D1022" i="6"/>
  <c r="B1023" i="6"/>
  <c r="C1023" i="6"/>
  <c r="H1023" i="6" s="1"/>
  <c r="D1023" i="6"/>
  <c r="B1024" i="6"/>
  <c r="C1024" i="6"/>
  <c r="D1024" i="6"/>
  <c r="B1025" i="6"/>
  <c r="C1025" i="6"/>
  <c r="H1025" i="6" s="1"/>
  <c r="D1025" i="6"/>
  <c r="B1026" i="6"/>
  <c r="C1026" i="6"/>
  <c r="D1026" i="6"/>
  <c r="B1027" i="6"/>
  <c r="C1027" i="6"/>
  <c r="H1027" i="6" s="1"/>
  <c r="D1027" i="6"/>
  <c r="B1028" i="6"/>
  <c r="C1028" i="6"/>
  <c r="D1028" i="6"/>
  <c r="B1029" i="6"/>
  <c r="C1029" i="6"/>
  <c r="H1029" i="6" s="1"/>
  <c r="D1029" i="6"/>
  <c r="B1030" i="6"/>
  <c r="C1030" i="6"/>
  <c r="D1030" i="6"/>
  <c r="B1031" i="6"/>
  <c r="C1031" i="6"/>
  <c r="H1031" i="6" s="1"/>
  <c r="D1031" i="6"/>
  <c r="B1032" i="6"/>
  <c r="C1032" i="6"/>
  <c r="D1032" i="6"/>
  <c r="B1033" i="6"/>
  <c r="C1033" i="6"/>
  <c r="H1033" i="6" s="1"/>
  <c r="D1033" i="6"/>
  <c r="B1034" i="6"/>
  <c r="C1034" i="6"/>
  <c r="D1034" i="6"/>
  <c r="B1035" i="6"/>
  <c r="C1035" i="6"/>
  <c r="H1035" i="6" s="1"/>
  <c r="D1035" i="6"/>
  <c r="B1036" i="6"/>
  <c r="C1036" i="6"/>
  <c r="D1036" i="6"/>
  <c r="B1037" i="6"/>
  <c r="C1037" i="6"/>
  <c r="H1037" i="6" s="1"/>
  <c r="D1037" i="6"/>
  <c r="B1038" i="6"/>
  <c r="C1038" i="6"/>
  <c r="D1038" i="6"/>
  <c r="B1039" i="6"/>
  <c r="C1039" i="6"/>
  <c r="H1039" i="6" s="1"/>
  <c r="D1039" i="6"/>
  <c r="B1040" i="6"/>
  <c r="C1040" i="6"/>
  <c r="D1040" i="6"/>
  <c r="B1041" i="6"/>
  <c r="C1041" i="6"/>
  <c r="H1041" i="6" s="1"/>
  <c r="D1041" i="6"/>
  <c r="B1042" i="6"/>
  <c r="C1042" i="6"/>
  <c r="D1042" i="6"/>
  <c r="B1043" i="6"/>
  <c r="C1043" i="6"/>
  <c r="H1043" i="6" s="1"/>
  <c r="D1043" i="6"/>
  <c r="B1044" i="6"/>
  <c r="C1044" i="6"/>
  <c r="D1044" i="6"/>
  <c r="B1045" i="6"/>
  <c r="C1045" i="6"/>
  <c r="H1045" i="6" s="1"/>
  <c r="D1045" i="6"/>
  <c r="B1046" i="6"/>
  <c r="C1046" i="6"/>
  <c r="D1046" i="6"/>
  <c r="B1047" i="6"/>
  <c r="C1047" i="6"/>
  <c r="H1047" i="6" s="1"/>
  <c r="D1047" i="6"/>
  <c r="B1048" i="6"/>
  <c r="C1048" i="6"/>
  <c r="D1048" i="6"/>
  <c r="B1049" i="6"/>
  <c r="C1049" i="6"/>
  <c r="H1049" i="6" s="1"/>
  <c r="D1049" i="6"/>
  <c r="B1050" i="6"/>
  <c r="C1050" i="6"/>
  <c r="D1050" i="6"/>
  <c r="B1051" i="6"/>
  <c r="C1051" i="6"/>
  <c r="H1051" i="6" s="1"/>
  <c r="D1051" i="6"/>
  <c r="B1052" i="6"/>
  <c r="C1052" i="6"/>
  <c r="D1052" i="6"/>
  <c r="B1053" i="6"/>
  <c r="C1053" i="6"/>
  <c r="H1053" i="6" s="1"/>
  <c r="D1053" i="6"/>
  <c r="B1054" i="6"/>
  <c r="C1054" i="6"/>
  <c r="D1054" i="6"/>
  <c r="B1055" i="6"/>
  <c r="C1055" i="6"/>
  <c r="H1055" i="6" s="1"/>
  <c r="D1055" i="6"/>
  <c r="B1056" i="6"/>
  <c r="C1056" i="6"/>
  <c r="D1056" i="6"/>
  <c r="B1057" i="6"/>
  <c r="C1057" i="6"/>
  <c r="H1057" i="6" s="1"/>
  <c r="D1057" i="6"/>
  <c r="B1058" i="6"/>
  <c r="C1058" i="6"/>
  <c r="D1058" i="6"/>
  <c r="B1059" i="6"/>
  <c r="C1059" i="6"/>
  <c r="H1059" i="6" s="1"/>
  <c r="D1059" i="6"/>
  <c r="B1060" i="6"/>
  <c r="C1060" i="6"/>
  <c r="D1060" i="6"/>
  <c r="B1061" i="6"/>
  <c r="C1061" i="6"/>
  <c r="H1061" i="6" s="1"/>
  <c r="D1061" i="6"/>
  <c r="B1062" i="6"/>
  <c r="C1062" i="6"/>
  <c r="D1062" i="6"/>
  <c r="B1063" i="6"/>
  <c r="C1063" i="6"/>
  <c r="H1063" i="6" s="1"/>
  <c r="D1063" i="6"/>
  <c r="B1064" i="6"/>
  <c r="C1064" i="6"/>
  <c r="D1064" i="6"/>
  <c r="B1065" i="6"/>
  <c r="C1065" i="6"/>
  <c r="H1065" i="6" s="1"/>
  <c r="D1065" i="6"/>
  <c r="B1066" i="6"/>
  <c r="C1066" i="6"/>
  <c r="D1066" i="6"/>
  <c r="B1067" i="6"/>
  <c r="C1067" i="6"/>
  <c r="H1067" i="6" s="1"/>
  <c r="D1067" i="6"/>
  <c r="B1068" i="6"/>
  <c r="C1068" i="6"/>
  <c r="D1068" i="6"/>
  <c r="B1069" i="6"/>
  <c r="C1069" i="6"/>
  <c r="H1069" i="6" s="1"/>
  <c r="D1069" i="6"/>
  <c r="B1070" i="6"/>
  <c r="C1070" i="6"/>
  <c r="D1070" i="6"/>
  <c r="B1071" i="6"/>
  <c r="C1071" i="6"/>
  <c r="H1071" i="6" s="1"/>
  <c r="D1071" i="6"/>
  <c r="B1072" i="6"/>
  <c r="C1072" i="6"/>
  <c r="D1072" i="6"/>
  <c r="B1073" i="6"/>
  <c r="C1073" i="6"/>
  <c r="H1073" i="6" s="1"/>
  <c r="D1073" i="6"/>
  <c r="B1074" i="6"/>
  <c r="C1074" i="6"/>
  <c r="D1074" i="6"/>
  <c r="B1075" i="6"/>
  <c r="C1075" i="6"/>
  <c r="H1075" i="6" s="1"/>
  <c r="D1075" i="6"/>
  <c r="B1076" i="6"/>
  <c r="C1076" i="6"/>
  <c r="D1076" i="6"/>
  <c r="B1077" i="6"/>
  <c r="C1077" i="6"/>
  <c r="H1077" i="6" s="1"/>
  <c r="D1077" i="6"/>
  <c r="B1078" i="6"/>
  <c r="C1078" i="6"/>
  <c r="D1078" i="6"/>
  <c r="B1079" i="6"/>
  <c r="C1079" i="6"/>
  <c r="H1079" i="6" s="1"/>
  <c r="D1079" i="6"/>
  <c r="B1080" i="6"/>
  <c r="C1080" i="6"/>
  <c r="D1080" i="6"/>
  <c r="B1081" i="6"/>
  <c r="C1081" i="6"/>
  <c r="H1081" i="6" s="1"/>
  <c r="D1081" i="6"/>
  <c r="B1082" i="6"/>
  <c r="C1082" i="6"/>
  <c r="D1082" i="6"/>
  <c r="B1083" i="6"/>
  <c r="C1083" i="6"/>
  <c r="H1083" i="6" s="1"/>
  <c r="D1083" i="6"/>
  <c r="B1084" i="6"/>
  <c r="C1084" i="6"/>
  <c r="D1084" i="6"/>
  <c r="B1085" i="6"/>
  <c r="C1085" i="6"/>
  <c r="H1085" i="6" s="1"/>
  <c r="D1085" i="6"/>
  <c r="B1086" i="6"/>
  <c r="C1086" i="6"/>
  <c r="D1086" i="6"/>
  <c r="B1087" i="6"/>
  <c r="C1087" i="6"/>
  <c r="H1087" i="6" s="1"/>
  <c r="D1087" i="6"/>
  <c r="B1088" i="6"/>
  <c r="C1088" i="6"/>
  <c r="D1088" i="6"/>
  <c r="B1089" i="6"/>
  <c r="C1089" i="6"/>
  <c r="H1089" i="6" s="1"/>
  <c r="D1089" i="6"/>
  <c r="B1090" i="6"/>
  <c r="C1090" i="6"/>
  <c r="D1090" i="6"/>
  <c r="B1091" i="6"/>
  <c r="C1091" i="6"/>
  <c r="H1091" i="6" s="1"/>
  <c r="D1091" i="6"/>
  <c r="B1092" i="6"/>
  <c r="C1092" i="6"/>
  <c r="D1092" i="6"/>
  <c r="B1093" i="6"/>
  <c r="C1093" i="6"/>
  <c r="H1093" i="6" s="1"/>
  <c r="D1093" i="6"/>
  <c r="B1094" i="6"/>
  <c r="C1094" i="6"/>
  <c r="D1094" i="6"/>
  <c r="B1095" i="6"/>
  <c r="C1095" i="6"/>
  <c r="H1095" i="6" s="1"/>
  <c r="D1095" i="6"/>
  <c r="B1096" i="6"/>
  <c r="C1096" i="6"/>
  <c r="D1096" i="6"/>
  <c r="B1097" i="6"/>
  <c r="C1097" i="6"/>
  <c r="H1097" i="6" s="1"/>
  <c r="D1097" i="6"/>
  <c r="B1098" i="6"/>
  <c r="C1098" i="6"/>
  <c r="D1098" i="6"/>
  <c r="B1099" i="6"/>
  <c r="C1099" i="6"/>
  <c r="H1099" i="6" s="1"/>
  <c r="D1099" i="6"/>
  <c r="B1100" i="6"/>
  <c r="C1100" i="6"/>
  <c r="D1100" i="6"/>
  <c r="B1101" i="6"/>
  <c r="C1101" i="6"/>
  <c r="H1101" i="6" s="1"/>
  <c r="D1101" i="6"/>
  <c r="B1102" i="6"/>
  <c r="C1102" i="6"/>
  <c r="D1102" i="6"/>
  <c r="B1103" i="6"/>
  <c r="C1103" i="6"/>
  <c r="H1103" i="6" s="1"/>
  <c r="D1103" i="6"/>
  <c r="B1104" i="6"/>
  <c r="C1104" i="6"/>
  <c r="D1104" i="6"/>
  <c r="B1105" i="6"/>
  <c r="C1105" i="6"/>
  <c r="H1105" i="6" s="1"/>
  <c r="D1105" i="6"/>
  <c r="B1106" i="6"/>
  <c r="C1106" i="6"/>
  <c r="D1106" i="6"/>
  <c r="B1107" i="6"/>
  <c r="C1107" i="6"/>
  <c r="H1107" i="6" s="1"/>
  <c r="D1107" i="6"/>
  <c r="B1108" i="6"/>
  <c r="C1108" i="6"/>
  <c r="D1108" i="6"/>
  <c r="B1109" i="6"/>
  <c r="C1109" i="6"/>
  <c r="H1109" i="6" s="1"/>
  <c r="D1109" i="6"/>
  <c r="B1110" i="6"/>
  <c r="C1110" i="6"/>
  <c r="D1110" i="6"/>
  <c r="B1111" i="6"/>
  <c r="C1111" i="6"/>
  <c r="H1111" i="6" s="1"/>
  <c r="D1111" i="6"/>
  <c r="B1112" i="6"/>
  <c r="C1112" i="6"/>
  <c r="D1112" i="6"/>
  <c r="B1113" i="6"/>
  <c r="C1113" i="6"/>
  <c r="H1113" i="6" s="1"/>
  <c r="D1113" i="6"/>
  <c r="B1114" i="6"/>
  <c r="C1114" i="6"/>
  <c r="D1114" i="6"/>
  <c r="B1115" i="6"/>
  <c r="C1115" i="6"/>
  <c r="H1115" i="6" s="1"/>
  <c r="D1115" i="6"/>
  <c r="B1116" i="6"/>
  <c r="C1116" i="6"/>
  <c r="D1116" i="6"/>
  <c r="B1117" i="6"/>
  <c r="C1117" i="6"/>
  <c r="H1117" i="6" s="1"/>
  <c r="D1117" i="6"/>
  <c r="B1118" i="6"/>
  <c r="C1118" i="6"/>
  <c r="D1118" i="6"/>
  <c r="B1119" i="6"/>
  <c r="C1119" i="6"/>
  <c r="H1119" i="6" s="1"/>
  <c r="D1119" i="6"/>
  <c r="B1120" i="6"/>
  <c r="C1120" i="6"/>
  <c r="D1120" i="6"/>
  <c r="B1121" i="6"/>
  <c r="C1121" i="6"/>
  <c r="H1121" i="6" s="1"/>
  <c r="D1121" i="6"/>
  <c r="B1122" i="6"/>
  <c r="C1122" i="6"/>
  <c r="D1122" i="6"/>
  <c r="B1123" i="6"/>
  <c r="C1123" i="6"/>
  <c r="H1123" i="6" s="1"/>
  <c r="D1123" i="6"/>
  <c r="B1124" i="6"/>
  <c r="C1124" i="6"/>
  <c r="D1124" i="6"/>
  <c r="B1125" i="6"/>
  <c r="C1125" i="6"/>
  <c r="H1125" i="6" s="1"/>
  <c r="D1125" i="6"/>
  <c r="B1126" i="6"/>
  <c r="C1126" i="6"/>
  <c r="D1126" i="6"/>
  <c r="B1127" i="6"/>
  <c r="C1127" i="6"/>
  <c r="H1127" i="6" s="1"/>
  <c r="D1127" i="6"/>
  <c r="B1128" i="6"/>
  <c r="C1128" i="6"/>
  <c r="D1128" i="6"/>
  <c r="B1129" i="6"/>
  <c r="C1129" i="6"/>
  <c r="H1129" i="6" s="1"/>
  <c r="D1129" i="6"/>
  <c r="B1130" i="6"/>
  <c r="C1130" i="6"/>
  <c r="D1130" i="6"/>
  <c r="B1131" i="6"/>
  <c r="C1131" i="6"/>
  <c r="H1131" i="6" s="1"/>
  <c r="D1131" i="6"/>
  <c r="B1132" i="6"/>
  <c r="C1132" i="6"/>
  <c r="D1132" i="6"/>
  <c r="B1133" i="6"/>
  <c r="C1133" i="6"/>
  <c r="H1133" i="6" s="1"/>
  <c r="D1133" i="6"/>
  <c r="B1134" i="6"/>
  <c r="C1134" i="6"/>
  <c r="D1134" i="6"/>
  <c r="B1135" i="6"/>
  <c r="C1135" i="6"/>
  <c r="H1135" i="6" s="1"/>
  <c r="D1135" i="6"/>
  <c r="B1136" i="6"/>
  <c r="C1136" i="6"/>
  <c r="D1136" i="6"/>
  <c r="B1137" i="6"/>
  <c r="C1137" i="6"/>
  <c r="H1137" i="6" s="1"/>
  <c r="D1137" i="6"/>
  <c r="B1138" i="6"/>
  <c r="C1138" i="6"/>
  <c r="D1138" i="6"/>
  <c r="B1139" i="6"/>
  <c r="C1139" i="6"/>
  <c r="H1139" i="6" s="1"/>
  <c r="D1139" i="6"/>
  <c r="B1140" i="6"/>
  <c r="C1140" i="6"/>
  <c r="D1140" i="6"/>
  <c r="B1141" i="6"/>
  <c r="C1141" i="6"/>
  <c r="H1141" i="6" s="1"/>
  <c r="D1141" i="6"/>
  <c r="B1142" i="6"/>
  <c r="C1142" i="6"/>
  <c r="D1142" i="6"/>
  <c r="B1143" i="6"/>
  <c r="C1143" i="6"/>
  <c r="H1143" i="6" s="1"/>
  <c r="D1143" i="6"/>
  <c r="B1144" i="6"/>
  <c r="C1144" i="6"/>
  <c r="D1144" i="6"/>
  <c r="B1145" i="6"/>
  <c r="C1145" i="6"/>
  <c r="H1145" i="6" s="1"/>
  <c r="D1145" i="6"/>
  <c r="B1146" i="6"/>
  <c r="C1146" i="6"/>
  <c r="D1146" i="6"/>
  <c r="B1147" i="6"/>
  <c r="C1147" i="6"/>
  <c r="H1147" i="6" s="1"/>
  <c r="D1147" i="6"/>
  <c r="B1148" i="6"/>
  <c r="C1148" i="6"/>
  <c r="D1148" i="6"/>
  <c r="B1149" i="6"/>
  <c r="C1149" i="6"/>
  <c r="H1149" i="6" s="1"/>
  <c r="D1149" i="6"/>
  <c r="B1150" i="6"/>
  <c r="C1150" i="6"/>
  <c r="D1150" i="6"/>
  <c r="B1151" i="6"/>
  <c r="C1151" i="6"/>
  <c r="H1151" i="6" s="1"/>
  <c r="D1151" i="6"/>
  <c r="B1152" i="6"/>
  <c r="C1152" i="6"/>
  <c r="D1152" i="6"/>
  <c r="B1153" i="6"/>
  <c r="C1153" i="6"/>
  <c r="H1153" i="6" s="1"/>
  <c r="D1153" i="6"/>
  <c r="B1154" i="6"/>
  <c r="C1154" i="6"/>
  <c r="D1154" i="6"/>
  <c r="B1155" i="6"/>
  <c r="C1155" i="6"/>
  <c r="H1155" i="6" s="1"/>
  <c r="D1155" i="6"/>
  <c r="B1156" i="6"/>
  <c r="C1156" i="6"/>
  <c r="D1156" i="6"/>
  <c r="B1157" i="6"/>
  <c r="C1157" i="6"/>
  <c r="H1157" i="6" s="1"/>
  <c r="D1157" i="6"/>
  <c r="B1158" i="6"/>
  <c r="C1158" i="6"/>
  <c r="D1158" i="6"/>
  <c r="B1159" i="6"/>
  <c r="C1159" i="6"/>
  <c r="H1159" i="6" s="1"/>
  <c r="D1159" i="6"/>
  <c r="B1160" i="6"/>
  <c r="C1160" i="6"/>
  <c r="D1160" i="6"/>
  <c r="B1161" i="6"/>
  <c r="C1161" i="6"/>
  <c r="H1161" i="6" s="1"/>
  <c r="D1161" i="6"/>
  <c r="B1162" i="6"/>
  <c r="C1162" i="6"/>
  <c r="D1162" i="6"/>
  <c r="B1163" i="6"/>
  <c r="C1163" i="6"/>
  <c r="H1163" i="6" s="1"/>
  <c r="D1163" i="6"/>
  <c r="B1164" i="6"/>
  <c r="C1164" i="6"/>
  <c r="D1164" i="6"/>
  <c r="B1165" i="6"/>
  <c r="C1165" i="6"/>
  <c r="H1165" i="6" s="1"/>
  <c r="D1165" i="6"/>
  <c r="B1166" i="6"/>
  <c r="C1166" i="6"/>
  <c r="D1166" i="6"/>
  <c r="B1167" i="6"/>
  <c r="C1167" i="6"/>
  <c r="H1167" i="6" s="1"/>
  <c r="D1167" i="6"/>
  <c r="B1168" i="6"/>
  <c r="C1168" i="6"/>
  <c r="D1168" i="6"/>
  <c r="B1169" i="6"/>
  <c r="C1169" i="6"/>
  <c r="H1169" i="6" s="1"/>
  <c r="D1169" i="6"/>
  <c r="B1170" i="6"/>
  <c r="C1170" i="6"/>
  <c r="D1170" i="6"/>
  <c r="B1171" i="6"/>
  <c r="C1171" i="6"/>
  <c r="H1171" i="6" s="1"/>
  <c r="D1171" i="6"/>
  <c r="B1172" i="6"/>
  <c r="C1172" i="6"/>
  <c r="D1172" i="6"/>
  <c r="B1173" i="6"/>
  <c r="C1173" i="6"/>
  <c r="H1173" i="6" s="1"/>
  <c r="D1173" i="6"/>
  <c r="B1174" i="6"/>
  <c r="C1174" i="6"/>
  <c r="D1174" i="6"/>
  <c r="B1175" i="6"/>
  <c r="C1175" i="6"/>
  <c r="H1175" i="6" s="1"/>
  <c r="D1175" i="6"/>
  <c r="B1176" i="6"/>
  <c r="C1176" i="6"/>
  <c r="D1176" i="6"/>
  <c r="B1177" i="6"/>
  <c r="C1177" i="6"/>
  <c r="H1177" i="6" s="1"/>
  <c r="D1177" i="6"/>
  <c r="B1178" i="6"/>
  <c r="C1178" i="6"/>
  <c r="D1178" i="6"/>
  <c r="B1179" i="6"/>
  <c r="C1179" i="6"/>
  <c r="H1179" i="6" s="1"/>
  <c r="D1179" i="6"/>
  <c r="B1180" i="6"/>
  <c r="C1180" i="6"/>
  <c r="D1180" i="6"/>
  <c r="B1181" i="6"/>
  <c r="C1181" i="6"/>
  <c r="H1181" i="6" s="1"/>
  <c r="D1181" i="6"/>
  <c r="B1182" i="6"/>
  <c r="C1182" i="6"/>
  <c r="D1182" i="6"/>
  <c r="B1183" i="6"/>
  <c r="C1183" i="6"/>
  <c r="H1183" i="6" s="1"/>
  <c r="D1183" i="6"/>
  <c r="B1184" i="6"/>
  <c r="C1184" i="6"/>
  <c r="D1184" i="6"/>
  <c r="B1185" i="6"/>
  <c r="C1185" i="6"/>
  <c r="H1185" i="6" s="1"/>
  <c r="D1185" i="6"/>
  <c r="B1186" i="6"/>
  <c r="C1186" i="6"/>
  <c r="D1186" i="6"/>
  <c r="B1187" i="6"/>
  <c r="C1187" i="6"/>
  <c r="H1187" i="6" s="1"/>
  <c r="D1187" i="6"/>
  <c r="B1188" i="6"/>
  <c r="C1188" i="6"/>
  <c r="D1188" i="6"/>
  <c r="B1189" i="6"/>
  <c r="C1189" i="6"/>
  <c r="H1189" i="6" s="1"/>
  <c r="D1189" i="6"/>
  <c r="B1190" i="6"/>
  <c r="C1190" i="6"/>
  <c r="D1190" i="6"/>
  <c r="B1191" i="6"/>
  <c r="C1191" i="6"/>
  <c r="H1191" i="6" s="1"/>
  <c r="D1191" i="6"/>
  <c r="B1192" i="6"/>
  <c r="C1192" i="6"/>
  <c r="D1192" i="6"/>
  <c r="B1193" i="6"/>
  <c r="C1193" i="6"/>
  <c r="H1193" i="6" s="1"/>
  <c r="D1193" i="6"/>
  <c r="B1194" i="6"/>
  <c r="C1194" i="6"/>
  <c r="D1194" i="6"/>
  <c r="B1195" i="6"/>
  <c r="C1195" i="6"/>
  <c r="H1195" i="6" s="1"/>
  <c r="D1195" i="6"/>
  <c r="B1196" i="6"/>
  <c r="C1196" i="6"/>
  <c r="D1196" i="6"/>
  <c r="B1197" i="6"/>
  <c r="C1197" i="6"/>
  <c r="H1197" i="6" s="1"/>
  <c r="D1197" i="6"/>
  <c r="B1198" i="6"/>
  <c r="C1198" i="6"/>
  <c r="D1198" i="6"/>
  <c r="B1199" i="6"/>
  <c r="C1199" i="6"/>
  <c r="H1199" i="6" s="1"/>
  <c r="D1199" i="6"/>
  <c r="B1200" i="6"/>
  <c r="C1200" i="6"/>
  <c r="D1200" i="6"/>
  <c r="B1201" i="6"/>
  <c r="C1201" i="6"/>
  <c r="H1201" i="6" s="1"/>
  <c r="D1201" i="6"/>
  <c r="B1202" i="6"/>
  <c r="C1202" i="6"/>
  <c r="D1202" i="6"/>
  <c r="B1203" i="6"/>
  <c r="C1203" i="6"/>
  <c r="H1203" i="6" s="1"/>
  <c r="D1203" i="6"/>
  <c r="B1204" i="6"/>
  <c r="C1204" i="6"/>
  <c r="D1204" i="6"/>
  <c r="B1205" i="6"/>
  <c r="C1205" i="6"/>
  <c r="H1205" i="6" s="1"/>
  <c r="D1205" i="6"/>
  <c r="B1206" i="6"/>
  <c r="C1206" i="6"/>
  <c r="D1206" i="6"/>
  <c r="B1207" i="6"/>
  <c r="C1207" i="6"/>
  <c r="H1207" i="6" s="1"/>
  <c r="D1207" i="6"/>
  <c r="B1208" i="6"/>
  <c r="C1208" i="6"/>
  <c r="D1208" i="6"/>
  <c r="B1209" i="6"/>
  <c r="C1209" i="6"/>
  <c r="H1209" i="6" s="1"/>
  <c r="D1209" i="6"/>
  <c r="B1210" i="6"/>
  <c r="C1210" i="6"/>
  <c r="D1210" i="6"/>
  <c r="B1211" i="6"/>
  <c r="C1211" i="6"/>
  <c r="H1211" i="6" s="1"/>
  <c r="D1211" i="6"/>
  <c r="B1212" i="6"/>
  <c r="C1212" i="6"/>
  <c r="D1212" i="6"/>
  <c r="B1213" i="6"/>
  <c r="C1213" i="6"/>
  <c r="H1213" i="6" s="1"/>
  <c r="D1213" i="6"/>
  <c r="B1214" i="6"/>
  <c r="C1214" i="6"/>
  <c r="D1214" i="6"/>
  <c r="B1215" i="6"/>
  <c r="C1215" i="6"/>
  <c r="H1215" i="6" s="1"/>
  <c r="D1215" i="6"/>
  <c r="B1216" i="6"/>
  <c r="C1216" i="6"/>
  <c r="D1216" i="6"/>
  <c r="B1217" i="6"/>
  <c r="C1217" i="6"/>
  <c r="H1217" i="6" s="1"/>
  <c r="D1217" i="6"/>
  <c r="B1218" i="6"/>
  <c r="C1218" i="6"/>
  <c r="D1218" i="6"/>
  <c r="B1219" i="6"/>
  <c r="C1219" i="6"/>
  <c r="H1219" i="6" s="1"/>
  <c r="D1219" i="6"/>
  <c r="B1220" i="6"/>
  <c r="C1220" i="6"/>
  <c r="D1220" i="6"/>
  <c r="B1221" i="6"/>
  <c r="C1221" i="6"/>
  <c r="H1221" i="6" s="1"/>
  <c r="D1221" i="6"/>
  <c r="B1222" i="6"/>
  <c r="C1222" i="6"/>
  <c r="D1222" i="6"/>
  <c r="B1223" i="6"/>
  <c r="C1223" i="6"/>
  <c r="H1223" i="6" s="1"/>
  <c r="D1223" i="6"/>
  <c r="B1224" i="6"/>
  <c r="C1224" i="6"/>
  <c r="D1224" i="6"/>
  <c r="B1225" i="6"/>
  <c r="C1225" i="6"/>
  <c r="H1225" i="6" s="1"/>
  <c r="D1225" i="6"/>
  <c r="B1226" i="6"/>
  <c r="C1226" i="6"/>
  <c r="D1226" i="6"/>
  <c r="B1227" i="6"/>
  <c r="C1227" i="6"/>
  <c r="H1227" i="6" s="1"/>
  <c r="D1227" i="6"/>
  <c r="B1228" i="6"/>
  <c r="C1228" i="6"/>
  <c r="D1228" i="6"/>
  <c r="B1229" i="6"/>
  <c r="C1229" i="6"/>
  <c r="H1229" i="6" s="1"/>
  <c r="D1229" i="6"/>
  <c r="B1230" i="6"/>
  <c r="C1230" i="6"/>
  <c r="D1230" i="6"/>
  <c r="B1231" i="6"/>
  <c r="C1231" i="6"/>
  <c r="H1231" i="6" s="1"/>
  <c r="D1231" i="6"/>
  <c r="B1232" i="6"/>
  <c r="C1232" i="6"/>
  <c r="D1232" i="6"/>
  <c r="B1233" i="6"/>
  <c r="C1233" i="6"/>
  <c r="H1233" i="6" s="1"/>
  <c r="D1233" i="6"/>
  <c r="B1234" i="6"/>
  <c r="C1234" i="6"/>
  <c r="D1234" i="6"/>
  <c r="B1235" i="6"/>
  <c r="C1235" i="6"/>
  <c r="H1235" i="6" s="1"/>
  <c r="D1235" i="6"/>
  <c r="B1236" i="6"/>
  <c r="C1236" i="6"/>
  <c r="D1236" i="6"/>
  <c r="B1237" i="6"/>
  <c r="C1237" i="6"/>
  <c r="H1237" i="6" s="1"/>
  <c r="D1237" i="6"/>
  <c r="B1238" i="6"/>
  <c r="C1238" i="6"/>
  <c r="D1238" i="6"/>
  <c r="B1239" i="6"/>
  <c r="C1239" i="6"/>
  <c r="H1239" i="6" s="1"/>
  <c r="D1239" i="6"/>
  <c r="B1240" i="6"/>
  <c r="C1240" i="6"/>
  <c r="D1240" i="6"/>
  <c r="B1241" i="6"/>
  <c r="C1241" i="6"/>
  <c r="H1241" i="6" s="1"/>
  <c r="D1241" i="6"/>
  <c r="B1242" i="6"/>
  <c r="C1242" i="6"/>
  <c r="D1242" i="6"/>
  <c r="B1243" i="6"/>
  <c r="C1243" i="6"/>
  <c r="H1243" i="6" s="1"/>
  <c r="D1243" i="6"/>
  <c r="B1244" i="6"/>
  <c r="C1244" i="6"/>
  <c r="D1244" i="6"/>
  <c r="B1245" i="6"/>
  <c r="C1245" i="6"/>
  <c r="H1245" i="6" s="1"/>
  <c r="D1245" i="6"/>
  <c r="B1246" i="6"/>
  <c r="C1246" i="6"/>
  <c r="D1246" i="6"/>
  <c r="B1247" i="6"/>
  <c r="C1247" i="6"/>
  <c r="H1247" i="6" s="1"/>
  <c r="D1247" i="6"/>
  <c r="B1248" i="6"/>
  <c r="C1248" i="6"/>
  <c r="D1248" i="6"/>
  <c r="B1249" i="6"/>
  <c r="C1249" i="6"/>
  <c r="H1249" i="6" s="1"/>
  <c r="D1249" i="6"/>
  <c r="B1250" i="6"/>
  <c r="C1250" i="6"/>
  <c r="D1250" i="6"/>
  <c r="B1251" i="6"/>
  <c r="C1251" i="6"/>
  <c r="H1251" i="6" s="1"/>
  <c r="D1251" i="6"/>
  <c r="B1252" i="6"/>
  <c r="C1252" i="6"/>
  <c r="D1252" i="6"/>
  <c r="B1253" i="6"/>
  <c r="C1253" i="6"/>
  <c r="H1253" i="6" s="1"/>
  <c r="D1253" i="6"/>
  <c r="B1254" i="6"/>
  <c r="C1254" i="6"/>
  <c r="D1254" i="6"/>
  <c r="B1255" i="6"/>
  <c r="C1255" i="6"/>
  <c r="H1255" i="6" s="1"/>
  <c r="D1255" i="6"/>
  <c r="B1256" i="6"/>
  <c r="C1256" i="6"/>
  <c r="D1256" i="6"/>
  <c r="B1257" i="6"/>
  <c r="C1257" i="6"/>
  <c r="H1257" i="6" s="1"/>
  <c r="D1257" i="6"/>
  <c r="B1258" i="6"/>
  <c r="C1258" i="6"/>
  <c r="D1258" i="6"/>
  <c r="B1259" i="6"/>
  <c r="C1259" i="6"/>
  <c r="H1259" i="6" s="1"/>
  <c r="D1259" i="6"/>
  <c r="B1260" i="6"/>
  <c r="C1260" i="6"/>
  <c r="D1260" i="6"/>
  <c r="B1261" i="6"/>
  <c r="C1261" i="6"/>
  <c r="H1261" i="6" s="1"/>
  <c r="D1261" i="6"/>
  <c r="B1262" i="6"/>
  <c r="C1262" i="6"/>
  <c r="D1262" i="6"/>
  <c r="B1263" i="6"/>
  <c r="C1263" i="6"/>
  <c r="H1263" i="6" s="1"/>
  <c r="D1263" i="6"/>
  <c r="B1264" i="6"/>
  <c r="C1264" i="6"/>
  <c r="D1264" i="6"/>
  <c r="B1265" i="6"/>
  <c r="C1265" i="6"/>
  <c r="H1265" i="6" s="1"/>
  <c r="D1265" i="6"/>
  <c r="B1266" i="6"/>
  <c r="C1266" i="6"/>
  <c r="D1266" i="6"/>
  <c r="B1267" i="6"/>
  <c r="C1267" i="6"/>
  <c r="H1267" i="6" s="1"/>
  <c r="D1267" i="6"/>
  <c r="B1268" i="6"/>
  <c r="C1268" i="6"/>
  <c r="D1268" i="6"/>
  <c r="B1269" i="6"/>
  <c r="C1269" i="6"/>
  <c r="H1269" i="6" s="1"/>
  <c r="D1269" i="6"/>
  <c r="B1270" i="6"/>
  <c r="C1270" i="6"/>
  <c r="D1270" i="6"/>
  <c r="B1271" i="6"/>
  <c r="C1271" i="6"/>
  <c r="H1271" i="6" s="1"/>
  <c r="D1271" i="6"/>
  <c r="B1272" i="6"/>
  <c r="C1272" i="6"/>
  <c r="D1272" i="6"/>
  <c r="B1273" i="6"/>
  <c r="C1273" i="6"/>
  <c r="H1273" i="6" s="1"/>
  <c r="D1273" i="6"/>
  <c r="B1274" i="6"/>
  <c r="C1274" i="6"/>
  <c r="D1274" i="6"/>
  <c r="B1275" i="6"/>
  <c r="C1275" i="6"/>
  <c r="H1275" i="6" s="1"/>
  <c r="D1275" i="6"/>
  <c r="B1276" i="6"/>
  <c r="C1276" i="6"/>
  <c r="D1276" i="6"/>
  <c r="B1277" i="6"/>
  <c r="C1277" i="6"/>
  <c r="H1277" i="6" s="1"/>
  <c r="D1277" i="6"/>
  <c r="B1278" i="6"/>
  <c r="C1278" i="6"/>
  <c r="D1278" i="6"/>
  <c r="B1279" i="6"/>
  <c r="C1279" i="6"/>
  <c r="H1279" i="6" s="1"/>
  <c r="D1279" i="6"/>
  <c r="B1280" i="6"/>
  <c r="C1280" i="6"/>
  <c r="D1280" i="6"/>
  <c r="B1281" i="6"/>
  <c r="C1281" i="6"/>
  <c r="H1281" i="6" s="1"/>
  <c r="D1281" i="6"/>
  <c r="B1282" i="6"/>
  <c r="C1282" i="6"/>
  <c r="D1282" i="6"/>
  <c r="B1283" i="6"/>
  <c r="C1283" i="6"/>
  <c r="H1283" i="6" s="1"/>
  <c r="D1283" i="6"/>
  <c r="B1284" i="6"/>
  <c r="C1284" i="6"/>
  <c r="D1284" i="6"/>
  <c r="B1285" i="6"/>
  <c r="C1285" i="6"/>
  <c r="H1285" i="6" s="1"/>
  <c r="D1285" i="6"/>
  <c r="B1286" i="6"/>
  <c r="C1286" i="6"/>
  <c r="D1286" i="6"/>
  <c r="B1287" i="6"/>
  <c r="C1287" i="6"/>
  <c r="H1287" i="6" s="1"/>
  <c r="D1287" i="6"/>
  <c r="B1288" i="6"/>
  <c r="C1288" i="6"/>
  <c r="D1288" i="6"/>
  <c r="B1289" i="6"/>
  <c r="C1289" i="6"/>
  <c r="H1289" i="6" s="1"/>
  <c r="D1289" i="6"/>
  <c r="B1290" i="6"/>
  <c r="C1290" i="6"/>
  <c r="D1290" i="6"/>
  <c r="B1291" i="6"/>
  <c r="C1291" i="6"/>
  <c r="H1291" i="6" s="1"/>
  <c r="D1291" i="6"/>
  <c r="B1292" i="6"/>
  <c r="C1292" i="6"/>
  <c r="D1292" i="6"/>
  <c r="B1293" i="6"/>
  <c r="C1293" i="6"/>
  <c r="H1293" i="6" s="1"/>
  <c r="D1293" i="6"/>
  <c r="B1294" i="6"/>
  <c r="C1294" i="6"/>
  <c r="D1294" i="6"/>
  <c r="B1295" i="6"/>
  <c r="C1295" i="6"/>
  <c r="H1295" i="6" s="1"/>
  <c r="D1295" i="6"/>
  <c r="B1296" i="6"/>
  <c r="C1296" i="6"/>
  <c r="D1296" i="6"/>
  <c r="B1297" i="6"/>
  <c r="C1297" i="6"/>
  <c r="H1297" i="6" s="1"/>
  <c r="D1297" i="6"/>
  <c r="B1298" i="6"/>
  <c r="C1298" i="6"/>
  <c r="D1298" i="6"/>
  <c r="B1299" i="6"/>
  <c r="C1299" i="6"/>
  <c r="H1299" i="6" s="1"/>
  <c r="D1299" i="6"/>
  <c r="B1300" i="6"/>
  <c r="C1300" i="6"/>
  <c r="D1300" i="6"/>
  <c r="B1301" i="6"/>
  <c r="C1301" i="6"/>
  <c r="H1301" i="6" s="1"/>
  <c r="D1301" i="6"/>
  <c r="B1302" i="6"/>
  <c r="C1302" i="6"/>
  <c r="D1302" i="6"/>
  <c r="B1303" i="6"/>
  <c r="C1303" i="6"/>
  <c r="H1303" i="6" s="1"/>
  <c r="D1303" i="6"/>
  <c r="B1304" i="6"/>
  <c r="C1304" i="6"/>
  <c r="D1304" i="6"/>
  <c r="B1305" i="6"/>
  <c r="C1305" i="6"/>
  <c r="H1305" i="6" s="1"/>
  <c r="D1305" i="6"/>
  <c r="B1306" i="6"/>
  <c r="C1306" i="6"/>
  <c r="D1306" i="6"/>
  <c r="B1307" i="6"/>
  <c r="C1307" i="6"/>
  <c r="H1307" i="6" s="1"/>
  <c r="D1307" i="6"/>
  <c r="B1308" i="6"/>
  <c r="C1308" i="6"/>
  <c r="D1308" i="6"/>
  <c r="B1309" i="6"/>
  <c r="C1309" i="6"/>
  <c r="H1309" i="6" s="1"/>
  <c r="D1309" i="6"/>
  <c r="B1310" i="6"/>
  <c r="C1310" i="6"/>
  <c r="D1310" i="6"/>
  <c r="B1311" i="6"/>
  <c r="C1311" i="6"/>
  <c r="H1311" i="6" s="1"/>
  <c r="D1311" i="6"/>
  <c r="B1312" i="6"/>
  <c r="C1312" i="6"/>
  <c r="D1312" i="6"/>
  <c r="B1313" i="6"/>
  <c r="C1313" i="6"/>
  <c r="H1313" i="6" s="1"/>
  <c r="D1313" i="6"/>
  <c r="B1314" i="6"/>
  <c r="C1314" i="6"/>
  <c r="D1314" i="6"/>
  <c r="B1315" i="6"/>
  <c r="C1315" i="6"/>
  <c r="H1315" i="6" s="1"/>
  <c r="D1315" i="6"/>
  <c r="B1316" i="6"/>
  <c r="C1316" i="6"/>
  <c r="D1316" i="6"/>
  <c r="B1317" i="6"/>
  <c r="C1317" i="6"/>
  <c r="H1317" i="6" s="1"/>
  <c r="D1317" i="6"/>
  <c r="B1318" i="6"/>
  <c r="C1318" i="6"/>
  <c r="D1318" i="6"/>
  <c r="B1319" i="6"/>
  <c r="C1319" i="6"/>
  <c r="H1319" i="6" s="1"/>
  <c r="D1319" i="6"/>
  <c r="B1320" i="6"/>
  <c r="C1320" i="6"/>
  <c r="D1320" i="6"/>
  <c r="B1321" i="6"/>
  <c r="C1321" i="6"/>
  <c r="H1321" i="6" s="1"/>
  <c r="D1321" i="6"/>
  <c r="B1322" i="6"/>
  <c r="C1322" i="6"/>
  <c r="D1322" i="6"/>
  <c r="B1323" i="6"/>
  <c r="C1323" i="6"/>
  <c r="H1323" i="6" s="1"/>
  <c r="D1323" i="6"/>
  <c r="B1324" i="6"/>
  <c r="C1324" i="6"/>
  <c r="D1324" i="6"/>
  <c r="B1325" i="6"/>
  <c r="C1325" i="6"/>
  <c r="H1325" i="6" s="1"/>
  <c r="D1325" i="6"/>
  <c r="B1326" i="6"/>
  <c r="C1326" i="6"/>
  <c r="D1326" i="6"/>
  <c r="B1327" i="6"/>
  <c r="C1327" i="6"/>
  <c r="H1327" i="6" s="1"/>
  <c r="D1327" i="6"/>
  <c r="B1328" i="6"/>
  <c r="C1328" i="6"/>
  <c r="D1328" i="6"/>
  <c r="B1329" i="6"/>
  <c r="C1329" i="6"/>
  <c r="H1329" i="6" s="1"/>
  <c r="D1329" i="6"/>
  <c r="B1330" i="6"/>
  <c r="C1330" i="6"/>
  <c r="D1330" i="6"/>
  <c r="B1331" i="6"/>
  <c r="C1331" i="6"/>
  <c r="H1331" i="6" s="1"/>
  <c r="D1331" i="6"/>
  <c r="B1332" i="6"/>
  <c r="C1332" i="6"/>
  <c r="D1332" i="6"/>
  <c r="B1333" i="6"/>
  <c r="C1333" i="6"/>
  <c r="H1333" i="6" s="1"/>
  <c r="D1333" i="6"/>
  <c r="B1334" i="6"/>
  <c r="C1334" i="6"/>
  <c r="D1334" i="6"/>
  <c r="B1335" i="6"/>
  <c r="C1335" i="6"/>
  <c r="H1335" i="6" s="1"/>
  <c r="D1335" i="6"/>
  <c r="B1336" i="6"/>
  <c r="C1336" i="6"/>
  <c r="D1336" i="6"/>
  <c r="B1337" i="6"/>
  <c r="C1337" i="6"/>
  <c r="H1337" i="6" s="1"/>
  <c r="D1337" i="6"/>
  <c r="B1338" i="6"/>
  <c r="C1338" i="6"/>
  <c r="D1338" i="6"/>
  <c r="B1339" i="6"/>
  <c r="C1339" i="6"/>
  <c r="H1339" i="6" s="1"/>
  <c r="D1339" i="6"/>
  <c r="B1340" i="6"/>
  <c r="C1340" i="6"/>
  <c r="D1340" i="6"/>
  <c r="B1341" i="6"/>
  <c r="C1341" i="6"/>
  <c r="H1341" i="6" s="1"/>
  <c r="D1341" i="6"/>
  <c r="B1342" i="6"/>
  <c r="C1342" i="6"/>
  <c r="D1342" i="6"/>
  <c r="B1343" i="6"/>
  <c r="C1343" i="6"/>
  <c r="H1343" i="6" s="1"/>
  <c r="D1343" i="6"/>
  <c r="B1344" i="6"/>
  <c r="C1344" i="6"/>
  <c r="D1344" i="6"/>
  <c r="B1345" i="6"/>
  <c r="C1345" i="6"/>
  <c r="H1345" i="6" s="1"/>
  <c r="D1345" i="6"/>
  <c r="B1346" i="6"/>
  <c r="C1346" i="6"/>
  <c r="D1346" i="6"/>
  <c r="B1347" i="6"/>
  <c r="C1347" i="6"/>
  <c r="H1347" i="6" s="1"/>
  <c r="D1347" i="6"/>
  <c r="B1348" i="6"/>
  <c r="C1348" i="6"/>
  <c r="D1348" i="6"/>
  <c r="B1349" i="6"/>
  <c r="C1349" i="6"/>
  <c r="H1349" i="6" s="1"/>
  <c r="D1349" i="6"/>
  <c r="B1350" i="6"/>
  <c r="C1350" i="6"/>
  <c r="D1350" i="6"/>
  <c r="B1351" i="6"/>
  <c r="C1351" i="6"/>
  <c r="H1351" i="6" s="1"/>
  <c r="D1351" i="6"/>
  <c r="B1352" i="6"/>
  <c r="C1352" i="6"/>
  <c r="D1352" i="6"/>
  <c r="B1353" i="6"/>
  <c r="C1353" i="6"/>
  <c r="H1353" i="6" s="1"/>
  <c r="D1353" i="6"/>
  <c r="B1354" i="6"/>
  <c r="C1354" i="6"/>
  <c r="D1354" i="6"/>
  <c r="B1355" i="6"/>
  <c r="C1355" i="6"/>
  <c r="H1355" i="6" s="1"/>
  <c r="D1355" i="6"/>
  <c r="B1356" i="6"/>
  <c r="C1356" i="6"/>
  <c r="D1356" i="6"/>
  <c r="B1357" i="6"/>
  <c r="C1357" i="6"/>
  <c r="H1357" i="6" s="1"/>
  <c r="D1357" i="6"/>
  <c r="B1358" i="6"/>
  <c r="C1358" i="6"/>
  <c r="D1358" i="6"/>
  <c r="B1359" i="6"/>
  <c r="C1359" i="6"/>
  <c r="H1359" i="6" s="1"/>
  <c r="D1359" i="6"/>
  <c r="B1360" i="6"/>
  <c r="C1360" i="6"/>
  <c r="D1360" i="6"/>
  <c r="B1361" i="6"/>
  <c r="C1361" i="6"/>
  <c r="H1361" i="6" s="1"/>
  <c r="D1361" i="6"/>
  <c r="B1362" i="6"/>
  <c r="C1362" i="6"/>
  <c r="D1362" i="6"/>
  <c r="B1363" i="6"/>
  <c r="C1363" i="6"/>
  <c r="H1363" i="6" s="1"/>
  <c r="D1363" i="6"/>
  <c r="B1364" i="6"/>
  <c r="C1364" i="6"/>
  <c r="D1364" i="6"/>
  <c r="B1365" i="6"/>
  <c r="C1365" i="6"/>
  <c r="H1365" i="6" s="1"/>
  <c r="D1365" i="6"/>
  <c r="B1366" i="6"/>
  <c r="C1366" i="6"/>
  <c r="D1366" i="6"/>
  <c r="B1367" i="6"/>
  <c r="C1367" i="6"/>
  <c r="H1367" i="6" s="1"/>
  <c r="D1367" i="6"/>
  <c r="B1368" i="6"/>
  <c r="C1368" i="6"/>
  <c r="D1368" i="6"/>
  <c r="B1369" i="6"/>
  <c r="C1369" i="6"/>
  <c r="H1369" i="6" s="1"/>
  <c r="D1369" i="6"/>
  <c r="B1370" i="6"/>
  <c r="C1370" i="6"/>
  <c r="D1370" i="6"/>
  <c r="B1371" i="6"/>
  <c r="C1371" i="6"/>
  <c r="H1371" i="6" s="1"/>
  <c r="D1371" i="6"/>
  <c r="B1372" i="6"/>
  <c r="C1372" i="6"/>
  <c r="D1372" i="6"/>
  <c r="B1373" i="6"/>
  <c r="C1373" i="6"/>
  <c r="H1373" i="6" s="1"/>
  <c r="D1373" i="6"/>
  <c r="B1374" i="6"/>
  <c r="C1374" i="6"/>
  <c r="D1374" i="6"/>
  <c r="B1375" i="6"/>
  <c r="C1375" i="6"/>
  <c r="H1375" i="6" s="1"/>
  <c r="D1375" i="6"/>
  <c r="B1376" i="6"/>
  <c r="C1376" i="6"/>
  <c r="D1376" i="6"/>
  <c r="B1377" i="6"/>
  <c r="C1377" i="6"/>
  <c r="H1377" i="6" s="1"/>
  <c r="D1377" i="6"/>
  <c r="B1378" i="6"/>
  <c r="C1378" i="6"/>
  <c r="D1378" i="6"/>
  <c r="B1379" i="6"/>
  <c r="C1379" i="6"/>
  <c r="H1379" i="6" s="1"/>
  <c r="D1379" i="6"/>
  <c r="B1380" i="6"/>
  <c r="C1380" i="6"/>
  <c r="D1380" i="6"/>
  <c r="B1381" i="6"/>
  <c r="C1381" i="6"/>
  <c r="H1381" i="6" s="1"/>
  <c r="D1381" i="6"/>
  <c r="B1382" i="6"/>
  <c r="C1382" i="6"/>
  <c r="D1382" i="6"/>
  <c r="B1383" i="6"/>
  <c r="C1383" i="6"/>
  <c r="H1383" i="6" s="1"/>
  <c r="D1383" i="6"/>
  <c r="B1384" i="6"/>
  <c r="C1384" i="6"/>
  <c r="D1384" i="6"/>
  <c r="B1385" i="6"/>
  <c r="C1385" i="6"/>
  <c r="H1385" i="6" s="1"/>
  <c r="D1385" i="6"/>
  <c r="B1386" i="6"/>
  <c r="C1386" i="6"/>
  <c r="D1386" i="6"/>
  <c r="B1387" i="6"/>
  <c r="C1387" i="6"/>
  <c r="H1387" i="6" s="1"/>
  <c r="D1387" i="6"/>
  <c r="B1388" i="6"/>
  <c r="C1388" i="6"/>
  <c r="D1388" i="6"/>
  <c r="B1389" i="6"/>
  <c r="C1389" i="6"/>
  <c r="H1389" i="6" s="1"/>
  <c r="D1389" i="6"/>
  <c r="B1390" i="6"/>
  <c r="C1390" i="6"/>
  <c r="D1390" i="6"/>
  <c r="B1391" i="6"/>
  <c r="C1391" i="6"/>
  <c r="H1391" i="6" s="1"/>
  <c r="D1391" i="6"/>
  <c r="B1392" i="6"/>
  <c r="C1392" i="6"/>
  <c r="D1392" i="6"/>
  <c r="B1393" i="6"/>
  <c r="C1393" i="6"/>
  <c r="H1393" i="6" s="1"/>
  <c r="D1393" i="6"/>
  <c r="B1394" i="6"/>
  <c r="C1394" i="6"/>
  <c r="D1394" i="6"/>
  <c r="B1395" i="6"/>
  <c r="C1395" i="6"/>
  <c r="H1395" i="6" s="1"/>
  <c r="D1395" i="6"/>
  <c r="B1396" i="6"/>
  <c r="C1396" i="6"/>
  <c r="D1396" i="6"/>
  <c r="B1397" i="6"/>
  <c r="C1397" i="6"/>
  <c r="H1397" i="6" s="1"/>
  <c r="D1397" i="6"/>
  <c r="B1398" i="6"/>
  <c r="C1398" i="6"/>
  <c r="D1398" i="6"/>
  <c r="B1399" i="6"/>
  <c r="C1399" i="6"/>
  <c r="H1399" i="6" s="1"/>
  <c r="D1399" i="6"/>
  <c r="B1400" i="6"/>
  <c r="C1400" i="6"/>
  <c r="D1400" i="6"/>
  <c r="B1401" i="6"/>
  <c r="C1401" i="6"/>
  <c r="H1401" i="6" s="1"/>
  <c r="D1401" i="6"/>
  <c r="B1402" i="6"/>
  <c r="C1402" i="6"/>
  <c r="D1402" i="6"/>
  <c r="B1403" i="6"/>
  <c r="C1403" i="6"/>
  <c r="H1403" i="6" s="1"/>
  <c r="D1403" i="6"/>
  <c r="B1404" i="6"/>
  <c r="C1404" i="6"/>
  <c r="D1404" i="6"/>
  <c r="B1405" i="6"/>
  <c r="C1405" i="6"/>
  <c r="H1405" i="6" s="1"/>
  <c r="D1405" i="6"/>
  <c r="B1406" i="6"/>
  <c r="C1406" i="6"/>
  <c r="D1406" i="6"/>
  <c r="B1407" i="6"/>
  <c r="C1407" i="6"/>
  <c r="H1407" i="6" s="1"/>
  <c r="D1407" i="6"/>
  <c r="B1408" i="6"/>
  <c r="C1408" i="6"/>
  <c r="D1408" i="6"/>
  <c r="B1409" i="6"/>
  <c r="C1409" i="6"/>
  <c r="H1409" i="6" s="1"/>
  <c r="D1409" i="6"/>
  <c r="B1410" i="6"/>
  <c r="C1410" i="6"/>
  <c r="D1410" i="6"/>
  <c r="B1411" i="6"/>
  <c r="C1411" i="6"/>
  <c r="H1411" i="6" s="1"/>
  <c r="D1411" i="6"/>
  <c r="B1412" i="6"/>
  <c r="C1412" i="6"/>
  <c r="D1412" i="6"/>
  <c r="B1413" i="6"/>
  <c r="C1413" i="6"/>
  <c r="H1413" i="6" s="1"/>
  <c r="D1413" i="6"/>
  <c r="B1414" i="6"/>
  <c r="C1414" i="6"/>
  <c r="D1414" i="6"/>
  <c r="B1415" i="6"/>
  <c r="C1415" i="6"/>
  <c r="H1415" i="6" s="1"/>
  <c r="D1415" i="6"/>
  <c r="B1416" i="6"/>
  <c r="C1416" i="6"/>
  <c r="D1416" i="6"/>
  <c r="B1417" i="6"/>
  <c r="C1417" i="6"/>
  <c r="H1417" i="6" s="1"/>
  <c r="D1417" i="6"/>
  <c r="B1418" i="6"/>
  <c r="C1418" i="6"/>
  <c r="D1418" i="6"/>
  <c r="B1419" i="6"/>
  <c r="C1419" i="6"/>
  <c r="H1419" i="6" s="1"/>
  <c r="D1419" i="6"/>
  <c r="B1420" i="6"/>
  <c r="C1420" i="6"/>
  <c r="D1420" i="6"/>
  <c r="B1421" i="6"/>
  <c r="C1421" i="6"/>
  <c r="H1421" i="6" s="1"/>
  <c r="D1421" i="6"/>
  <c r="B1422" i="6"/>
  <c r="C1422" i="6"/>
  <c r="D1422" i="6"/>
  <c r="B1423" i="6"/>
  <c r="C1423" i="6"/>
  <c r="H1423" i="6" s="1"/>
  <c r="D1423" i="6"/>
  <c r="B1424" i="6"/>
  <c r="C1424" i="6"/>
  <c r="D1424" i="6"/>
  <c r="B1425" i="6"/>
  <c r="C1425" i="6"/>
  <c r="H1425" i="6" s="1"/>
  <c r="D1425" i="6"/>
  <c r="B1426" i="6"/>
  <c r="C1426" i="6"/>
  <c r="D1426" i="6"/>
  <c r="B1427" i="6"/>
  <c r="C1427" i="6"/>
  <c r="H1427" i="6" s="1"/>
  <c r="D1427" i="6"/>
  <c r="B1428" i="6"/>
  <c r="C1428" i="6"/>
  <c r="D1428" i="6"/>
  <c r="B1429" i="6"/>
  <c r="C1429" i="6"/>
  <c r="H1429" i="6" s="1"/>
  <c r="D1429" i="6"/>
  <c r="B1430" i="6"/>
  <c r="C1430" i="6"/>
  <c r="D1430" i="6"/>
  <c r="B1431" i="6"/>
  <c r="C1431" i="6"/>
  <c r="H1431" i="6" s="1"/>
  <c r="D1431" i="6"/>
  <c r="B1432" i="6"/>
  <c r="C1432" i="6"/>
  <c r="D1432" i="6"/>
  <c r="B1433" i="6"/>
  <c r="C1433" i="6"/>
  <c r="H1433" i="6" s="1"/>
  <c r="D1433" i="6"/>
  <c r="B1434" i="6"/>
  <c r="C1434" i="6"/>
  <c r="D1434" i="6"/>
  <c r="B1435" i="6"/>
  <c r="C1435" i="6"/>
  <c r="H1435" i="6" s="1"/>
  <c r="D1435" i="6"/>
  <c r="B1436" i="6"/>
  <c r="C1436" i="6"/>
  <c r="D1436" i="6"/>
  <c r="B1437" i="6"/>
  <c r="C1437" i="6"/>
  <c r="H1437" i="6" s="1"/>
  <c r="D1437" i="6"/>
  <c r="B1438" i="6"/>
  <c r="C1438" i="6"/>
  <c r="D1438" i="6"/>
  <c r="B1439" i="6"/>
  <c r="C1439" i="6"/>
  <c r="H1439" i="6" s="1"/>
  <c r="D1439" i="6"/>
  <c r="B1440" i="6"/>
  <c r="C1440" i="6"/>
  <c r="D1440" i="6"/>
  <c r="B1441" i="6"/>
  <c r="C1441" i="6"/>
  <c r="H1441" i="6" s="1"/>
  <c r="D1441" i="6"/>
  <c r="B1442" i="6"/>
  <c r="C1442" i="6"/>
  <c r="D1442" i="6"/>
  <c r="B1443" i="6"/>
  <c r="C1443" i="6"/>
  <c r="H1443" i="6" s="1"/>
  <c r="D1443" i="6"/>
  <c r="B1444" i="6"/>
  <c r="C1444" i="6"/>
  <c r="D1444" i="6"/>
  <c r="B1445" i="6"/>
  <c r="C1445" i="6"/>
  <c r="H1445" i="6" s="1"/>
  <c r="D1445" i="6"/>
  <c r="B1446" i="6"/>
  <c r="C1446" i="6"/>
  <c r="D1446" i="6"/>
  <c r="B1447" i="6"/>
  <c r="C1447" i="6"/>
  <c r="H1447" i="6" s="1"/>
  <c r="D1447" i="6"/>
  <c r="B1448" i="6"/>
  <c r="C1448" i="6"/>
  <c r="D1448" i="6"/>
  <c r="B1449" i="6"/>
  <c r="C1449" i="6"/>
  <c r="H1449" i="6" s="1"/>
  <c r="D1449" i="6"/>
  <c r="B1450" i="6"/>
  <c r="C1450" i="6"/>
  <c r="D1450" i="6"/>
  <c r="B1451" i="6"/>
  <c r="C1451" i="6"/>
  <c r="H1451" i="6" s="1"/>
  <c r="D1451" i="6"/>
  <c r="B1452" i="6"/>
  <c r="C1452" i="6"/>
  <c r="D1452" i="6"/>
  <c r="B1453" i="6"/>
  <c r="C1453" i="6"/>
  <c r="H1453" i="6" s="1"/>
  <c r="D1453" i="6"/>
  <c r="B1454" i="6"/>
  <c r="C1454" i="6"/>
  <c r="D1454" i="6"/>
  <c r="B1455" i="6"/>
  <c r="C1455" i="6"/>
  <c r="H1455" i="6" s="1"/>
  <c r="D1455" i="6"/>
  <c r="B1456" i="6"/>
  <c r="C1456" i="6"/>
  <c r="D1456" i="6"/>
  <c r="B1457" i="6"/>
  <c r="C1457" i="6"/>
  <c r="H1457" i="6" s="1"/>
  <c r="D1457" i="6"/>
  <c r="B1458" i="6"/>
  <c r="C1458" i="6"/>
  <c r="D1458" i="6"/>
  <c r="B1459" i="6"/>
  <c r="C1459" i="6"/>
  <c r="H1459" i="6" s="1"/>
  <c r="D1459" i="6"/>
  <c r="B1460" i="6"/>
  <c r="C1460" i="6"/>
  <c r="D1460" i="6"/>
  <c r="B1461" i="6"/>
  <c r="C1461" i="6"/>
  <c r="H1461" i="6" s="1"/>
  <c r="D1461" i="6"/>
  <c r="B1462" i="6"/>
  <c r="C1462" i="6"/>
  <c r="D1462" i="6"/>
  <c r="B1463" i="6"/>
  <c r="C1463" i="6"/>
  <c r="H1463" i="6" s="1"/>
  <c r="D1463" i="6"/>
  <c r="B1464" i="6"/>
  <c r="C1464" i="6"/>
  <c r="D1464" i="6"/>
  <c r="B1465" i="6"/>
  <c r="C1465" i="6"/>
  <c r="H1465" i="6" s="1"/>
  <c r="D1465" i="6"/>
  <c r="B1466" i="6"/>
  <c r="C1466" i="6"/>
  <c r="D1466" i="6"/>
  <c r="B1467" i="6"/>
  <c r="C1467" i="6"/>
  <c r="H1467" i="6" s="1"/>
  <c r="D1467" i="6"/>
  <c r="B1468" i="6"/>
  <c r="C1468" i="6"/>
  <c r="D1468" i="6"/>
  <c r="B1469" i="6"/>
  <c r="C1469" i="6"/>
  <c r="H1469" i="6" s="1"/>
  <c r="D1469" i="6"/>
  <c r="B1470" i="6"/>
  <c r="C1470" i="6"/>
  <c r="D1470" i="6"/>
  <c r="B1471" i="6"/>
  <c r="C1471" i="6"/>
  <c r="H1471" i="6" s="1"/>
  <c r="D1471" i="6"/>
  <c r="B1472" i="6"/>
  <c r="C1472" i="6"/>
  <c r="D1472" i="6"/>
  <c r="B1473" i="6"/>
  <c r="C1473" i="6"/>
  <c r="H1473" i="6" s="1"/>
  <c r="D1473" i="6"/>
  <c r="B1474" i="6"/>
  <c r="C1474" i="6"/>
  <c r="D1474" i="6"/>
  <c r="B1475" i="6"/>
  <c r="C1475" i="6"/>
  <c r="H1475" i="6" s="1"/>
  <c r="D1475" i="6"/>
  <c r="B1476" i="6"/>
  <c r="C1476" i="6"/>
  <c r="D1476" i="6"/>
  <c r="B1477" i="6"/>
  <c r="C1477" i="6"/>
  <c r="H1477" i="6" s="1"/>
  <c r="D1477" i="6"/>
  <c r="B1478" i="6"/>
  <c r="C1478" i="6"/>
  <c r="D1478" i="6"/>
  <c r="B1479" i="6"/>
  <c r="C1479" i="6"/>
  <c r="H1479" i="6" s="1"/>
  <c r="D1479" i="6"/>
  <c r="B1480" i="6"/>
  <c r="C1480" i="6"/>
  <c r="D1480" i="6"/>
  <c r="B1481" i="6"/>
  <c r="C1481" i="6"/>
  <c r="H1481" i="6" s="1"/>
  <c r="D1481" i="6"/>
  <c r="B1482" i="6"/>
  <c r="C1482" i="6"/>
  <c r="D1482" i="6"/>
  <c r="B1483" i="6"/>
  <c r="C1483" i="6"/>
  <c r="H1483" i="6" s="1"/>
  <c r="D1483" i="6"/>
  <c r="B1484" i="6"/>
  <c r="C1484" i="6"/>
  <c r="D1484" i="6"/>
  <c r="B1485" i="6"/>
  <c r="C1485" i="6"/>
  <c r="H1485" i="6" s="1"/>
  <c r="D1485" i="6"/>
  <c r="B1486" i="6"/>
  <c r="C1486" i="6"/>
  <c r="D1486" i="6"/>
  <c r="B1487" i="6"/>
  <c r="C1487" i="6"/>
  <c r="H1487" i="6" s="1"/>
  <c r="D1487" i="6"/>
  <c r="B1488" i="6"/>
  <c r="C1488" i="6"/>
  <c r="D1488" i="6"/>
  <c r="B1489" i="6"/>
  <c r="C1489" i="6"/>
  <c r="H1489" i="6" s="1"/>
  <c r="D1489" i="6"/>
  <c r="B1490" i="6"/>
  <c r="C1490" i="6"/>
  <c r="D1490" i="6"/>
  <c r="B1491" i="6"/>
  <c r="C1491" i="6"/>
  <c r="H1491" i="6" s="1"/>
  <c r="D1491" i="6"/>
  <c r="B1492" i="6"/>
  <c r="C1492" i="6"/>
  <c r="D1492" i="6"/>
  <c r="B1493" i="6"/>
  <c r="C1493" i="6"/>
  <c r="H1493" i="6" s="1"/>
  <c r="D1493" i="6"/>
  <c r="B1494" i="6"/>
  <c r="C1494" i="6"/>
  <c r="D1494" i="6"/>
  <c r="B1495" i="6"/>
  <c r="C1495" i="6"/>
  <c r="H1495" i="6" s="1"/>
  <c r="D1495" i="6"/>
  <c r="B1496" i="6"/>
  <c r="C1496" i="6"/>
  <c r="D1496" i="6"/>
  <c r="B1497" i="6"/>
  <c r="C1497" i="6"/>
  <c r="H1497" i="6" s="1"/>
  <c r="D1497" i="6"/>
  <c r="B1498" i="6"/>
  <c r="C1498" i="6"/>
  <c r="D1498" i="6"/>
  <c r="B1499" i="6"/>
  <c r="C1499" i="6"/>
  <c r="H1499" i="6" s="1"/>
  <c r="D1499" i="6"/>
  <c r="B1500" i="6"/>
  <c r="C1500" i="6"/>
  <c r="D1500" i="6"/>
  <c r="B1501" i="6"/>
  <c r="C1501" i="6"/>
  <c r="H1501" i="6" s="1"/>
  <c r="D1501" i="6"/>
  <c r="B1502" i="6"/>
  <c r="C1502" i="6"/>
  <c r="D1502" i="6"/>
  <c r="B1503" i="6"/>
  <c r="C1503" i="6"/>
  <c r="H1503" i="6" s="1"/>
  <c r="D1503" i="6"/>
  <c r="B1504" i="6"/>
  <c r="C1504" i="6"/>
  <c r="D1504" i="6"/>
  <c r="B1505" i="6"/>
  <c r="C1505" i="6"/>
  <c r="H1505" i="6" s="1"/>
  <c r="D1505" i="6"/>
  <c r="B1506" i="6"/>
  <c r="C1506" i="6"/>
  <c r="D1506" i="6"/>
  <c r="B1507" i="6"/>
  <c r="C1507" i="6"/>
  <c r="H1507" i="6" s="1"/>
  <c r="D1507" i="6"/>
  <c r="B1508" i="6"/>
  <c r="C1508" i="6"/>
  <c r="D1508" i="6"/>
  <c r="B1509" i="6"/>
  <c r="C1509" i="6"/>
  <c r="H1509" i="6" s="1"/>
  <c r="D1509" i="6"/>
  <c r="B1510" i="6"/>
  <c r="C1510" i="6"/>
  <c r="D1510" i="6"/>
  <c r="B1511" i="6"/>
  <c r="C1511" i="6"/>
  <c r="H1511" i="6" s="1"/>
  <c r="D1511" i="6"/>
  <c r="B1512" i="6"/>
  <c r="C1512" i="6"/>
  <c r="D1512" i="6"/>
  <c r="B1513" i="6"/>
  <c r="C1513" i="6"/>
  <c r="H1513" i="6" s="1"/>
  <c r="D1513" i="6"/>
  <c r="B1514" i="6"/>
  <c r="C1514" i="6"/>
  <c r="D1514" i="6"/>
  <c r="B1515" i="6"/>
  <c r="C1515" i="6"/>
  <c r="H1515" i="6" s="1"/>
  <c r="D1515" i="6"/>
  <c r="B1516" i="6"/>
  <c r="C1516" i="6"/>
  <c r="D1516" i="6"/>
  <c r="B1517" i="6"/>
  <c r="C1517" i="6"/>
  <c r="H1517" i="6" s="1"/>
  <c r="D1517" i="6"/>
  <c r="B1518" i="6"/>
  <c r="C1518" i="6"/>
  <c r="D1518" i="6"/>
  <c r="B1519" i="6"/>
  <c r="C1519" i="6"/>
  <c r="H1519" i="6" s="1"/>
  <c r="D1519" i="6"/>
  <c r="B1520" i="6"/>
  <c r="C1520" i="6"/>
  <c r="D1520" i="6"/>
  <c r="B1521" i="6"/>
  <c r="C1521" i="6"/>
  <c r="H1521" i="6" s="1"/>
  <c r="D1521" i="6"/>
  <c r="B1522" i="6"/>
  <c r="C1522" i="6"/>
  <c r="D1522" i="6"/>
  <c r="B1523" i="6"/>
  <c r="C1523" i="6"/>
  <c r="H1523" i="6" s="1"/>
  <c r="D1523" i="6"/>
  <c r="B1524" i="6"/>
  <c r="C1524" i="6"/>
  <c r="D1524" i="6"/>
  <c r="B1525" i="6"/>
  <c r="C1525" i="6"/>
  <c r="H1525" i="6" s="1"/>
  <c r="D1525" i="6"/>
  <c r="B1526" i="6"/>
  <c r="C1526" i="6"/>
  <c r="D1526" i="6"/>
  <c r="B1527" i="6"/>
  <c r="C1527" i="6"/>
  <c r="H1527" i="6" s="1"/>
  <c r="D1527" i="6"/>
  <c r="B1528" i="6"/>
  <c r="C1528" i="6"/>
  <c r="D1528" i="6"/>
  <c r="B1529" i="6"/>
  <c r="C1529" i="6"/>
  <c r="H1529" i="6" s="1"/>
  <c r="D1529" i="6"/>
  <c r="B1530" i="6"/>
  <c r="C1530" i="6"/>
  <c r="D1530" i="6"/>
  <c r="B1531" i="6"/>
  <c r="C1531" i="6"/>
  <c r="H1531" i="6" s="1"/>
  <c r="D1531" i="6"/>
  <c r="B1532" i="6"/>
  <c r="C1532" i="6"/>
  <c r="D1532" i="6"/>
  <c r="B1533" i="6"/>
  <c r="C1533" i="6"/>
  <c r="H1533" i="6" s="1"/>
  <c r="D1533" i="6"/>
  <c r="B1534" i="6"/>
  <c r="C1534" i="6"/>
  <c r="D1534" i="6"/>
  <c r="B1535" i="6"/>
  <c r="C1535" i="6"/>
  <c r="H1535" i="6" s="1"/>
  <c r="D1535" i="6"/>
  <c r="B1536" i="6"/>
  <c r="C1536" i="6"/>
  <c r="D1536" i="6"/>
  <c r="B1537" i="6"/>
  <c r="C1537" i="6"/>
  <c r="H1537" i="6" s="1"/>
  <c r="D1537" i="6"/>
  <c r="B1538" i="6"/>
  <c r="C1538" i="6"/>
  <c r="D1538" i="6"/>
  <c r="B1539" i="6"/>
  <c r="C1539" i="6"/>
  <c r="H1539" i="6" s="1"/>
  <c r="D1539" i="6"/>
  <c r="B1540" i="6"/>
  <c r="C1540" i="6"/>
  <c r="D1540" i="6"/>
  <c r="B1541" i="6"/>
  <c r="C1541" i="6"/>
  <c r="H1541" i="6" s="1"/>
  <c r="D1541" i="6"/>
  <c r="B1542" i="6"/>
  <c r="C1542" i="6"/>
  <c r="D1542" i="6"/>
  <c r="B1543" i="6"/>
  <c r="C1543" i="6"/>
  <c r="H1543" i="6" s="1"/>
  <c r="D1543" i="6"/>
  <c r="B1544" i="6"/>
  <c r="C1544" i="6"/>
  <c r="D1544" i="6"/>
  <c r="B1545" i="6"/>
  <c r="C1545" i="6"/>
  <c r="H1545" i="6" s="1"/>
  <c r="D1545" i="6"/>
  <c r="B1546" i="6"/>
  <c r="C1546" i="6"/>
  <c r="D1546" i="6"/>
  <c r="B1547" i="6"/>
  <c r="C1547" i="6"/>
  <c r="H1547" i="6" s="1"/>
  <c r="D1547" i="6"/>
  <c r="B1548" i="6"/>
  <c r="C1548" i="6"/>
  <c r="D1548" i="6"/>
  <c r="B1549" i="6"/>
  <c r="C1549" i="6"/>
  <c r="H1549" i="6" s="1"/>
  <c r="D1549" i="6"/>
  <c r="B1550" i="6"/>
  <c r="C1550" i="6"/>
  <c r="D1550" i="6"/>
  <c r="B1551" i="6"/>
  <c r="C1551" i="6"/>
  <c r="H1551" i="6" s="1"/>
  <c r="D1551" i="6"/>
  <c r="B1552" i="6"/>
  <c r="C1552" i="6"/>
  <c r="D1552" i="6"/>
  <c r="B1553" i="6"/>
  <c r="C1553" i="6"/>
  <c r="H1553" i="6" s="1"/>
  <c r="D1553" i="6"/>
  <c r="B1554" i="6"/>
  <c r="C1554" i="6"/>
  <c r="D1554" i="6"/>
  <c r="B1555" i="6"/>
  <c r="C1555" i="6"/>
  <c r="H1555" i="6" s="1"/>
  <c r="D1555" i="6"/>
  <c r="B1556" i="6"/>
  <c r="C1556" i="6"/>
  <c r="D1556" i="6"/>
  <c r="B1557" i="6"/>
  <c r="C1557" i="6"/>
  <c r="H1557" i="6" s="1"/>
  <c r="D1557" i="6"/>
  <c r="B1558" i="6"/>
  <c r="C1558" i="6"/>
  <c r="D1558" i="6"/>
  <c r="B1559" i="6"/>
  <c r="C1559" i="6"/>
  <c r="H1559" i="6" s="1"/>
  <c r="D1559" i="6"/>
  <c r="B1560" i="6"/>
  <c r="C1560" i="6"/>
  <c r="D1560" i="6"/>
  <c r="B1561" i="6"/>
  <c r="C1561" i="6"/>
  <c r="H1561" i="6" s="1"/>
  <c r="D1561" i="6"/>
  <c r="B1562" i="6"/>
  <c r="C1562" i="6"/>
  <c r="D1562" i="6"/>
  <c r="B1563" i="6"/>
  <c r="C1563" i="6"/>
  <c r="H1563" i="6" s="1"/>
  <c r="D1563" i="6"/>
  <c r="B1564" i="6"/>
  <c r="C1564" i="6"/>
  <c r="D1564" i="6"/>
  <c r="B1565" i="6"/>
  <c r="C1565" i="6"/>
  <c r="H1565" i="6" s="1"/>
  <c r="D1565" i="6"/>
  <c r="B1566" i="6"/>
  <c r="C1566" i="6"/>
  <c r="D1566" i="6"/>
  <c r="B1567" i="6"/>
  <c r="C1567" i="6"/>
  <c r="H1567" i="6" s="1"/>
  <c r="D1567" i="6"/>
  <c r="B1568" i="6"/>
  <c r="C1568" i="6"/>
  <c r="D1568" i="6"/>
  <c r="B1569" i="6"/>
  <c r="C1569" i="6"/>
  <c r="H1569" i="6" s="1"/>
  <c r="D1569" i="6"/>
  <c r="B1570" i="6"/>
  <c r="C1570" i="6"/>
  <c r="D1570" i="6"/>
  <c r="B1571" i="6"/>
  <c r="C1571" i="6"/>
  <c r="H1571" i="6" s="1"/>
  <c r="D1571" i="6"/>
  <c r="B1572" i="6"/>
  <c r="C1572" i="6"/>
  <c r="D1572" i="6"/>
  <c r="B1573" i="6"/>
  <c r="C1573" i="6"/>
  <c r="H1573" i="6" s="1"/>
  <c r="D1573" i="6"/>
  <c r="B1574" i="6"/>
  <c r="C1574" i="6"/>
  <c r="D1574" i="6"/>
  <c r="B1575" i="6"/>
  <c r="C1575" i="6"/>
  <c r="H1575" i="6" s="1"/>
  <c r="D1575" i="6"/>
  <c r="B1576" i="6"/>
  <c r="C1576" i="6"/>
  <c r="D1576" i="6"/>
  <c r="B1577" i="6"/>
  <c r="C1577" i="6"/>
  <c r="H1577" i="6" s="1"/>
  <c r="D1577" i="6"/>
  <c r="B1578" i="6"/>
  <c r="C1578" i="6"/>
  <c r="D1578" i="6"/>
  <c r="B1579" i="6"/>
  <c r="C1579" i="6"/>
  <c r="H1579" i="6" s="1"/>
  <c r="D1579" i="6"/>
  <c r="B1580" i="6"/>
  <c r="C1580" i="6"/>
  <c r="D1580" i="6"/>
  <c r="B1581" i="6"/>
  <c r="C1581" i="6"/>
  <c r="H1581" i="6" s="1"/>
  <c r="D1581" i="6"/>
  <c r="B1582" i="6"/>
  <c r="C1582" i="6"/>
  <c r="D1582" i="6"/>
  <c r="B1583" i="6"/>
  <c r="C1583" i="6"/>
  <c r="H1583" i="6" s="1"/>
  <c r="D1583" i="6"/>
  <c r="B1584" i="6"/>
  <c r="C1584" i="6"/>
  <c r="D1584" i="6"/>
  <c r="B1585" i="6"/>
  <c r="C1585" i="6"/>
  <c r="H1585" i="6" s="1"/>
  <c r="D1585" i="6"/>
  <c r="B1586" i="6"/>
  <c r="C1586" i="6"/>
  <c r="D1586" i="6"/>
  <c r="B1587" i="6"/>
  <c r="C1587" i="6"/>
  <c r="H1587" i="6" s="1"/>
  <c r="D1587" i="6"/>
  <c r="B1588" i="6"/>
  <c r="C1588" i="6"/>
  <c r="D1588" i="6"/>
  <c r="B1589" i="6"/>
  <c r="C1589" i="6"/>
  <c r="H1589" i="6" s="1"/>
  <c r="D1589" i="6"/>
  <c r="B1590" i="6"/>
  <c r="C1590" i="6"/>
  <c r="D1590" i="6"/>
  <c r="B1591" i="6"/>
  <c r="C1591" i="6"/>
  <c r="H1591" i="6" s="1"/>
  <c r="D1591" i="6"/>
  <c r="B1592" i="6"/>
  <c r="C1592" i="6"/>
  <c r="D1592" i="6"/>
  <c r="B1593" i="6"/>
  <c r="C1593" i="6"/>
  <c r="H1593" i="6" s="1"/>
  <c r="D1593" i="6"/>
  <c r="B1594" i="6"/>
  <c r="C1594" i="6"/>
  <c r="D1594" i="6"/>
  <c r="B1595" i="6"/>
  <c r="C1595" i="6"/>
  <c r="H1595" i="6" s="1"/>
  <c r="D1595" i="6"/>
  <c r="B1596" i="6"/>
  <c r="C1596" i="6"/>
  <c r="D1596" i="6"/>
  <c r="B1597" i="6"/>
  <c r="C1597" i="6"/>
  <c r="H1597" i="6" s="1"/>
  <c r="D1597" i="6"/>
  <c r="B1598" i="6"/>
  <c r="C1598" i="6"/>
  <c r="D1598" i="6"/>
  <c r="B1599" i="6"/>
  <c r="C1599" i="6"/>
  <c r="H1599" i="6" s="1"/>
  <c r="D1599" i="6"/>
  <c r="B1600" i="6"/>
  <c r="C1600" i="6"/>
  <c r="D1600" i="6"/>
  <c r="B1601" i="6"/>
  <c r="C1601" i="6"/>
  <c r="H1601" i="6" s="1"/>
  <c r="D1601" i="6"/>
  <c r="B1602" i="6"/>
  <c r="C1602" i="6"/>
  <c r="D1602" i="6"/>
  <c r="B1603" i="6"/>
  <c r="C1603" i="6"/>
  <c r="H1603" i="6" s="1"/>
  <c r="D1603" i="6"/>
  <c r="B1604" i="6"/>
  <c r="C1604" i="6"/>
  <c r="D1604" i="6"/>
  <c r="B1605" i="6"/>
  <c r="C1605" i="6"/>
  <c r="H1605" i="6" s="1"/>
  <c r="D1605" i="6"/>
  <c r="B1606" i="6"/>
  <c r="C1606" i="6"/>
  <c r="D1606" i="6"/>
  <c r="B1607" i="6"/>
  <c r="C1607" i="6"/>
  <c r="H1607" i="6" s="1"/>
  <c r="D1607" i="6"/>
  <c r="B1608" i="6"/>
  <c r="C1608" i="6"/>
  <c r="D1608" i="6"/>
  <c r="B1609" i="6"/>
  <c r="C1609" i="6"/>
  <c r="H1609" i="6" s="1"/>
  <c r="D1609" i="6"/>
  <c r="B1610" i="6"/>
  <c r="C1610" i="6"/>
  <c r="D1610" i="6"/>
  <c r="B1611" i="6"/>
  <c r="C1611" i="6"/>
  <c r="H1611" i="6" s="1"/>
  <c r="D1611" i="6"/>
  <c r="B1612" i="6"/>
  <c r="C1612" i="6"/>
  <c r="D1612" i="6"/>
  <c r="B1613" i="6"/>
  <c r="C1613" i="6"/>
  <c r="H1613" i="6" s="1"/>
  <c r="D1613" i="6"/>
  <c r="B1614" i="6"/>
  <c r="C1614" i="6"/>
  <c r="D1614" i="6"/>
  <c r="B1615" i="6"/>
  <c r="C1615" i="6"/>
  <c r="H1615" i="6" s="1"/>
  <c r="D1615" i="6"/>
  <c r="B1616" i="6"/>
  <c r="C1616" i="6"/>
  <c r="D1616" i="6"/>
  <c r="B1617" i="6"/>
  <c r="C1617" i="6"/>
  <c r="H1617" i="6" s="1"/>
  <c r="D1617" i="6"/>
  <c r="B1618" i="6"/>
  <c r="C1618" i="6"/>
  <c r="D1618" i="6"/>
  <c r="B1619" i="6"/>
  <c r="C1619" i="6"/>
  <c r="H1619" i="6" s="1"/>
  <c r="D1619" i="6"/>
  <c r="B1620" i="6"/>
  <c r="C1620" i="6"/>
  <c r="D1620" i="6"/>
  <c r="B1621" i="6"/>
  <c r="C1621" i="6"/>
  <c r="H1621" i="6" s="1"/>
  <c r="D1621" i="6"/>
  <c r="B1622" i="6"/>
  <c r="C1622" i="6"/>
  <c r="D1622" i="6"/>
  <c r="B1623" i="6"/>
  <c r="C1623" i="6"/>
  <c r="H1623" i="6" s="1"/>
  <c r="D1623" i="6"/>
  <c r="B1624" i="6"/>
  <c r="C1624" i="6"/>
  <c r="D1624" i="6"/>
  <c r="B1625" i="6"/>
  <c r="C1625" i="6"/>
  <c r="H1625" i="6" s="1"/>
  <c r="D1625" i="6"/>
  <c r="B1626" i="6"/>
  <c r="C1626" i="6"/>
  <c r="D1626" i="6"/>
  <c r="B1627" i="6"/>
  <c r="C1627" i="6"/>
  <c r="H1627" i="6" s="1"/>
  <c r="D1627" i="6"/>
  <c r="B1628" i="6"/>
  <c r="C1628" i="6"/>
  <c r="D1628" i="6"/>
  <c r="B1629" i="6"/>
  <c r="C1629" i="6"/>
  <c r="H1629" i="6" s="1"/>
  <c r="D1629" i="6"/>
  <c r="B1630" i="6"/>
  <c r="C1630" i="6"/>
  <c r="D1630" i="6"/>
  <c r="B1631" i="6"/>
  <c r="C1631" i="6"/>
  <c r="H1631" i="6" s="1"/>
  <c r="D1631" i="6"/>
  <c r="B1632" i="6"/>
  <c r="C1632" i="6"/>
  <c r="D1632" i="6"/>
  <c r="B1633" i="6"/>
  <c r="C1633" i="6"/>
  <c r="H1633" i="6" s="1"/>
  <c r="D1633" i="6"/>
  <c r="B1634" i="6"/>
  <c r="C1634" i="6"/>
  <c r="D1634" i="6"/>
  <c r="B1635" i="6"/>
  <c r="C1635" i="6"/>
  <c r="H1635" i="6" s="1"/>
  <c r="D1635" i="6"/>
  <c r="B1636" i="6"/>
  <c r="C1636" i="6"/>
  <c r="D1636" i="6"/>
  <c r="B1637" i="6"/>
  <c r="C1637" i="6"/>
  <c r="H1637" i="6" s="1"/>
  <c r="D1637" i="6"/>
  <c r="B1638" i="6"/>
  <c r="C1638" i="6"/>
  <c r="D1638" i="6"/>
  <c r="B1639" i="6"/>
  <c r="C1639" i="6"/>
  <c r="H1639" i="6" s="1"/>
  <c r="D1639" i="6"/>
  <c r="B1640" i="6"/>
  <c r="C1640" i="6"/>
  <c r="D1640" i="6"/>
  <c r="B1641" i="6"/>
  <c r="C1641" i="6"/>
  <c r="H1641" i="6" s="1"/>
  <c r="D1641" i="6"/>
  <c r="B1642" i="6"/>
  <c r="C1642" i="6"/>
  <c r="D1642" i="6"/>
  <c r="B1643" i="6"/>
  <c r="C1643" i="6"/>
  <c r="H1643" i="6" s="1"/>
  <c r="D1643" i="6"/>
  <c r="B1644" i="6"/>
  <c r="C1644" i="6"/>
  <c r="D1644" i="6"/>
  <c r="B1645" i="6"/>
  <c r="C1645" i="6"/>
  <c r="H1645" i="6" s="1"/>
  <c r="D1645" i="6"/>
  <c r="B1646" i="6"/>
  <c r="C1646" i="6"/>
  <c r="D1646" i="6"/>
  <c r="B1647" i="6"/>
  <c r="C1647" i="6"/>
  <c r="H1647" i="6" s="1"/>
  <c r="D1647" i="6"/>
  <c r="B1648" i="6"/>
  <c r="C1648" i="6"/>
  <c r="D1648" i="6"/>
  <c r="B1649" i="6"/>
  <c r="C1649" i="6"/>
  <c r="H1649" i="6" s="1"/>
  <c r="D1649" i="6"/>
  <c r="B1650" i="6"/>
  <c r="C1650" i="6"/>
  <c r="D1650" i="6"/>
  <c r="B1651" i="6"/>
  <c r="C1651" i="6"/>
  <c r="H1651" i="6" s="1"/>
  <c r="D1651" i="6"/>
  <c r="B1652" i="6"/>
  <c r="C1652" i="6"/>
  <c r="D1652" i="6"/>
  <c r="B1653" i="6"/>
  <c r="C1653" i="6"/>
  <c r="H1653" i="6" s="1"/>
  <c r="D1653" i="6"/>
  <c r="B1654" i="6"/>
  <c r="C1654" i="6"/>
  <c r="D1654" i="6"/>
  <c r="B1655" i="6"/>
  <c r="C1655" i="6"/>
  <c r="H1655" i="6" s="1"/>
  <c r="D1655" i="6"/>
  <c r="B1656" i="6"/>
  <c r="C1656" i="6"/>
  <c r="D1656" i="6"/>
  <c r="B1657" i="6"/>
  <c r="C1657" i="6"/>
  <c r="H1657" i="6" s="1"/>
  <c r="D1657" i="6"/>
  <c r="B1658" i="6"/>
  <c r="C1658" i="6"/>
  <c r="D1658" i="6"/>
  <c r="B1659" i="6"/>
  <c r="C1659" i="6"/>
  <c r="H1659" i="6" s="1"/>
  <c r="D1659" i="6"/>
  <c r="B1660" i="6"/>
  <c r="C1660" i="6"/>
  <c r="D1660" i="6"/>
  <c r="B1661" i="6"/>
  <c r="C1661" i="6"/>
  <c r="H1661" i="6" s="1"/>
  <c r="D1661" i="6"/>
  <c r="B1662" i="6"/>
  <c r="C1662" i="6"/>
  <c r="D1662" i="6"/>
  <c r="B1663" i="6"/>
  <c r="C1663" i="6"/>
  <c r="H1663" i="6" s="1"/>
  <c r="D1663" i="6"/>
  <c r="B1664" i="6"/>
  <c r="C1664" i="6"/>
  <c r="D1664" i="6"/>
  <c r="B1665" i="6"/>
  <c r="C1665" i="6"/>
  <c r="H1665" i="6" s="1"/>
  <c r="D1665" i="6"/>
  <c r="B1666" i="6"/>
  <c r="C1666" i="6"/>
  <c r="D1666" i="6"/>
  <c r="B1667" i="6"/>
  <c r="C1667" i="6"/>
  <c r="H1667" i="6" s="1"/>
  <c r="D1667" i="6"/>
  <c r="B1668" i="6"/>
  <c r="C1668" i="6"/>
  <c r="D1668" i="6"/>
  <c r="B1669" i="6"/>
  <c r="C1669" i="6"/>
  <c r="H1669" i="6" s="1"/>
  <c r="D1669" i="6"/>
  <c r="B1670" i="6"/>
  <c r="C1670" i="6"/>
  <c r="D1670" i="6"/>
  <c r="B1671" i="6"/>
  <c r="C1671" i="6"/>
  <c r="H1671" i="6" s="1"/>
  <c r="D1671" i="6"/>
  <c r="B1672" i="6"/>
  <c r="C1672" i="6"/>
  <c r="D1672" i="6"/>
  <c r="B1673" i="6"/>
  <c r="C1673" i="6"/>
  <c r="H1673" i="6" s="1"/>
  <c r="D1673" i="6"/>
  <c r="B1674" i="6"/>
  <c r="C1674" i="6"/>
  <c r="D1674" i="6"/>
  <c r="B1675" i="6"/>
  <c r="C1675" i="6"/>
  <c r="H1675" i="6" s="1"/>
  <c r="D1675" i="6"/>
  <c r="B1676" i="6"/>
  <c r="C1676" i="6"/>
  <c r="D1676" i="6"/>
  <c r="B1677" i="6"/>
  <c r="C1677" i="6"/>
  <c r="H1677" i="6" s="1"/>
  <c r="D1677" i="6"/>
  <c r="B1678" i="6"/>
  <c r="C1678" i="6"/>
  <c r="D1678" i="6"/>
  <c r="B1679" i="6"/>
  <c r="C1679" i="6"/>
  <c r="H1679" i="6" s="1"/>
  <c r="D1679" i="6"/>
  <c r="B1680" i="6"/>
  <c r="C1680" i="6"/>
  <c r="D1680" i="6"/>
  <c r="B1681" i="6"/>
  <c r="C1681" i="6"/>
  <c r="H1681" i="6" s="1"/>
  <c r="D1681" i="6"/>
  <c r="B1682" i="6"/>
  <c r="C1682" i="6"/>
  <c r="D1682" i="6"/>
  <c r="B1683" i="6"/>
  <c r="C1683" i="6"/>
  <c r="H1683" i="6" s="1"/>
  <c r="D1683" i="6"/>
  <c r="B1684" i="6"/>
  <c r="C1684" i="6"/>
  <c r="D1684" i="6"/>
  <c r="B1685" i="6"/>
  <c r="C1685" i="6"/>
  <c r="H1685" i="6" s="1"/>
  <c r="D1685" i="6"/>
  <c r="B1686" i="6"/>
  <c r="C1686" i="6"/>
  <c r="D1686" i="6"/>
  <c r="B1687" i="6"/>
  <c r="C1687" i="6"/>
  <c r="H1687" i="6" s="1"/>
  <c r="D1687" i="6"/>
  <c r="B1688" i="6"/>
  <c r="C1688" i="6"/>
  <c r="D1688" i="6"/>
  <c r="B1689" i="6"/>
  <c r="C1689" i="6"/>
  <c r="H1689" i="6" s="1"/>
  <c r="D1689" i="6"/>
  <c r="B1690" i="6"/>
  <c r="C1690" i="6"/>
  <c r="D1690" i="6"/>
  <c r="B1691" i="6"/>
  <c r="C1691" i="6"/>
  <c r="H1691" i="6" s="1"/>
  <c r="D1691" i="6"/>
  <c r="B1692" i="6"/>
  <c r="C1692" i="6"/>
  <c r="D1692" i="6"/>
  <c r="B1693" i="6"/>
  <c r="C1693" i="6"/>
  <c r="H1693" i="6" s="1"/>
  <c r="D1693" i="6"/>
  <c r="B1694" i="6"/>
  <c r="C1694" i="6"/>
  <c r="D1694" i="6"/>
  <c r="B1695" i="6"/>
  <c r="C1695" i="6"/>
  <c r="H1695" i="6" s="1"/>
  <c r="D1695" i="6"/>
  <c r="B1696" i="6"/>
  <c r="C1696" i="6"/>
  <c r="D1696" i="6"/>
  <c r="B1697" i="6"/>
  <c r="C1697" i="6"/>
  <c r="H1697" i="6" s="1"/>
  <c r="D1697" i="6"/>
  <c r="B1698" i="6"/>
  <c r="C1698" i="6"/>
  <c r="D1698" i="6"/>
  <c r="B1699" i="6"/>
  <c r="C1699" i="6"/>
  <c r="H1699" i="6" s="1"/>
  <c r="D1699" i="6"/>
  <c r="B1700" i="6"/>
  <c r="C1700" i="6"/>
  <c r="D1700" i="6"/>
  <c r="B1701" i="6"/>
  <c r="C1701" i="6"/>
  <c r="H1701" i="6" s="1"/>
  <c r="D1701" i="6"/>
  <c r="B1702" i="6"/>
  <c r="C1702" i="6"/>
  <c r="D1702" i="6"/>
  <c r="B1703" i="6"/>
  <c r="C1703" i="6"/>
  <c r="H1703" i="6" s="1"/>
  <c r="D1703" i="6"/>
  <c r="B1704" i="6"/>
  <c r="C1704" i="6"/>
  <c r="D1704" i="6"/>
  <c r="B1705" i="6"/>
  <c r="C1705" i="6"/>
  <c r="H1705" i="6" s="1"/>
  <c r="D1705" i="6"/>
  <c r="B1706" i="6"/>
  <c r="C1706" i="6"/>
  <c r="D1706" i="6"/>
  <c r="B1707" i="6"/>
  <c r="C1707" i="6"/>
  <c r="H1707" i="6" s="1"/>
  <c r="D1707" i="6"/>
  <c r="B1708" i="6"/>
  <c r="C1708" i="6"/>
  <c r="D1708" i="6"/>
  <c r="B1709" i="6"/>
  <c r="C1709" i="6"/>
  <c r="H1709" i="6" s="1"/>
  <c r="D1709" i="6"/>
  <c r="B1710" i="6"/>
  <c r="C1710" i="6"/>
  <c r="D1710" i="6"/>
  <c r="B1711" i="6"/>
  <c r="C1711" i="6"/>
  <c r="H1711" i="6" s="1"/>
  <c r="D1711" i="6"/>
  <c r="B1712" i="6"/>
  <c r="C1712" i="6"/>
  <c r="D1712" i="6"/>
  <c r="B1713" i="6"/>
  <c r="C1713" i="6"/>
  <c r="H1713" i="6" s="1"/>
  <c r="D1713" i="6"/>
  <c r="B1714" i="6"/>
  <c r="C1714" i="6"/>
  <c r="D1714" i="6"/>
  <c r="B1715" i="6"/>
  <c r="C1715" i="6"/>
  <c r="H1715" i="6" s="1"/>
  <c r="D1715" i="6"/>
  <c r="B1716" i="6"/>
  <c r="C1716" i="6"/>
  <c r="D1716" i="6"/>
  <c r="B1717" i="6"/>
  <c r="C1717" i="6"/>
  <c r="H1717" i="6" s="1"/>
  <c r="D1717" i="6"/>
  <c r="B1718" i="6"/>
  <c r="C1718" i="6"/>
  <c r="D1718" i="6"/>
  <c r="B1719" i="6"/>
  <c r="C1719" i="6"/>
  <c r="H1719" i="6" s="1"/>
  <c r="D1719" i="6"/>
  <c r="B1720" i="6"/>
  <c r="C1720" i="6"/>
  <c r="D1720" i="6"/>
  <c r="B1721" i="6"/>
  <c r="C1721" i="6"/>
  <c r="H1721" i="6" s="1"/>
  <c r="D1721" i="6"/>
  <c r="B1722" i="6"/>
  <c r="C1722" i="6"/>
  <c r="D1722" i="6"/>
  <c r="B1723" i="6"/>
  <c r="C1723" i="6"/>
  <c r="H1723" i="6" s="1"/>
  <c r="D1723" i="6"/>
  <c r="B1724" i="6"/>
  <c r="C1724" i="6"/>
  <c r="D1724" i="6"/>
  <c r="B1725" i="6"/>
  <c r="C1725" i="6"/>
  <c r="H1725" i="6" s="1"/>
  <c r="D1725" i="6"/>
  <c r="B1726" i="6"/>
  <c r="C1726" i="6"/>
  <c r="D1726" i="6"/>
  <c r="B1727" i="6"/>
  <c r="C1727" i="6"/>
  <c r="H1727" i="6" s="1"/>
  <c r="D1727" i="6"/>
  <c r="B1728" i="6"/>
  <c r="C1728" i="6"/>
  <c r="D1728" i="6"/>
  <c r="B1729" i="6"/>
  <c r="C1729" i="6"/>
  <c r="H1729" i="6" s="1"/>
  <c r="D1729" i="6"/>
  <c r="B1730" i="6"/>
  <c r="C1730" i="6"/>
  <c r="D1730" i="6"/>
  <c r="B1731" i="6"/>
  <c r="C1731" i="6"/>
  <c r="H1731" i="6" s="1"/>
  <c r="D1731" i="6"/>
  <c r="B1732" i="6"/>
  <c r="C1732" i="6"/>
  <c r="D1732" i="6"/>
  <c r="B1733" i="6"/>
  <c r="C1733" i="6"/>
  <c r="H1733" i="6" s="1"/>
  <c r="D1733" i="6"/>
  <c r="B1734" i="6"/>
  <c r="C1734" i="6"/>
  <c r="D1734" i="6"/>
  <c r="B1735" i="6"/>
  <c r="C1735" i="6"/>
  <c r="H1735" i="6" s="1"/>
  <c r="D1735" i="6"/>
  <c r="B1736" i="6"/>
  <c r="C1736" i="6"/>
  <c r="D1736" i="6"/>
  <c r="B1737" i="6"/>
  <c r="C1737" i="6"/>
  <c r="H1737" i="6" s="1"/>
  <c r="D1737" i="6"/>
  <c r="B1738" i="6"/>
  <c r="C1738" i="6"/>
  <c r="D1738" i="6"/>
  <c r="B1739" i="6"/>
  <c r="C1739" i="6"/>
  <c r="H1739" i="6" s="1"/>
  <c r="D1739" i="6"/>
  <c r="B1740" i="6"/>
  <c r="C1740" i="6"/>
  <c r="D1740" i="6"/>
  <c r="B1741" i="6"/>
  <c r="C1741" i="6"/>
  <c r="H1741" i="6" s="1"/>
  <c r="D1741" i="6"/>
  <c r="B1742" i="6"/>
  <c r="C1742" i="6"/>
  <c r="D1742" i="6"/>
  <c r="D3" i="6"/>
  <c r="C3" i="6"/>
  <c r="B3" i="6"/>
  <c r="B32" i="9" a="1"/>
  <c r="F50" i="9"/>
  <c r="C49" i="9" a="1"/>
  <c r="B36" i="9"/>
  <c r="N35" i="9" a="1"/>
  <c r="M35" i="9" a="1"/>
  <c r="L35" i="9" a="1"/>
  <c r="K35" i="9" a="1"/>
  <c r="J35" i="9" a="1"/>
  <c r="I35" i="9" a="1"/>
  <c r="H35" i="9" a="1"/>
  <c r="G35" i="9" a="1"/>
  <c r="F35" i="9" a="1"/>
  <c r="E35" i="9" a="1"/>
  <c r="D35" i="9" a="1"/>
  <c r="C35" i="9" a="1"/>
  <c r="M50" i="9"/>
  <c r="J49" i="9" a="1"/>
  <c r="F42" i="9"/>
  <c r="F41" i="9"/>
  <c r="C41" i="9" a="1"/>
  <c r="M36" i="9" a="1"/>
  <c r="K36" i="9" a="1"/>
  <c r="I36" i="9" a="1"/>
  <c r="G36" i="9" a="1"/>
  <c r="E36" i="9" a="1"/>
  <c r="C36" i="9" a="1"/>
  <c r="N36" i="9" a="1"/>
  <c r="L36" i="9" a="1"/>
  <c r="J36" i="9" a="1"/>
  <c r="H36" i="9" a="1"/>
  <c r="F36" i="9" a="1"/>
  <c r="D36" i="9" a="1"/>
  <c r="B35" i="9"/>
  <c r="C32" i="9" l="1"/>
  <c r="E32" i="9"/>
  <c r="G32" i="9"/>
  <c r="I32" i="9"/>
  <c r="K32" i="9"/>
  <c r="M32" i="9"/>
  <c r="B33" i="9"/>
  <c r="D33" i="9"/>
  <c r="F33" i="9"/>
  <c r="H33" i="9"/>
  <c r="J33" i="9"/>
  <c r="L33" i="9"/>
  <c r="N33" i="9"/>
  <c r="C34" i="9"/>
  <c r="E34" i="9"/>
  <c r="G34" i="9"/>
  <c r="I34" i="9"/>
  <c r="K34" i="9"/>
  <c r="M34" i="9"/>
  <c r="B32" i="9"/>
  <c r="D32" i="9"/>
  <c r="F32" i="9"/>
  <c r="H32" i="9"/>
  <c r="J32" i="9"/>
  <c r="L32" i="9"/>
  <c r="N32" i="9"/>
  <c r="C33" i="9"/>
  <c r="E33" i="9"/>
  <c r="G33" i="9"/>
  <c r="I33" i="9"/>
  <c r="K33" i="9"/>
  <c r="M33" i="9"/>
  <c r="B34" i="9"/>
  <c r="D34" i="9"/>
  <c r="F34" i="9"/>
  <c r="H34" i="9"/>
  <c r="J34" i="9"/>
  <c r="L34" i="9"/>
  <c r="N34" i="9"/>
  <c r="H31" i="9"/>
  <c r="D36" i="9"/>
  <c r="F36" i="9"/>
  <c r="H36" i="9"/>
  <c r="J36" i="9"/>
  <c r="L36" i="9"/>
  <c r="N36" i="9"/>
  <c r="C36" i="9"/>
  <c r="E36" i="9"/>
  <c r="G36" i="9"/>
  <c r="I36" i="9"/>
  <c r="K36" i="9"/>
  <c r="M36" i="9"/>
  <c r="C43" i="9"/>
  <c r="C41" i="9"/>
  <c r="C42" i="9"/>
  <c r="G49" i="9"/>
  <c r="N49" i="9"/>
  <c r="J51" i="9"/>
  <c r="J62" i="9" s="1"/>
  <c r="K62" i="9" s="1"/>
  <c r="J49" i="9"/>
  <c r="J60" i="9" s="1"/>
  <c r="J52" i="9"/>
  <c r="J50" i="9"/>
  <c r="J61" i="9" s="1"/>
  <c r="K61" i="9" s="1"/>
  <c r="J31" i="9"/>
  <c r="C35" i="9"/>
  <c r="D35" i="9"/>
  <c r="E35" i="9"/>
  <c r="F35" i="9"/>
  <c r="G35" i="9"/>
  <c r="H35" i="9"/>
  <c r="I35" i="9"/>
  <c r="J35" i="9"/>
  <c r="K35" i="9"/>
  <c r="L35" i="9"/>
  <c r="M35" i="9"/>
  <c r="N35" i="9"/>
  <c r="C52" i="9"/>
  <c r="C50" i="9"/>
  <c r="B61" i="9" s="1"/>
  <c r="C61" i="9" s="1"/>
  <c r="C51" i="9"/>
  <c r="B62" i="9" s="1"/>
  <c r="C62" i="9" s="1"/>
  <c r="C49" i="9"/>
  <c r="B60" i="9" s="1"/>
  <c r="B21" i="8"/>
  <c r="B22" i="8"/>
  <c r="C99" i="8"/>
  <c r="B20" i="8"/>
  <c r="H577" i="6"/>
  <c r="H578" i="6"/>
  <c r="H569" i="6"/>
  <c r="H570" i="6"/>
  <c r="H561" i="6"/>
  <c r="H562" i="6"/>
  <c r="H553" i="6"/>
  <c r="H554" i="6"/>
  <c r="H545" i="6"/>
  <c r="H546" i="6"/>
  <c r="H537" i="6"/>
  <c r="H538" i="6"/>
  <c r="H529" i="6"/>
  <c r="H530" i="6"/>
  <c r="H521" i="6"/>
  <c r="H522" i="6"/>
  <c r="H513" i="6"/>
  <c r="H514" i="6"/>
  <c r="H505" i="6"/>
  <c r="H506" i="6"/>
  <c r="H497" i="6"/>
  <c r="H498" i="6"/>
  <c r="H489" i="6"/>
  <c r="H490" i="6"/>
  <c r="H481" i="6"/>
  <c r="H482" i="6"/>
  <c r="H473" i="6"/>
  <c r="H474" i="6"/>
  <c r="H465" i="6"/>
  <c r="H466" i="6"/>
  <c r="H457" i="6"/>
  <c r="H458" i="6"/>
  <c r="H449" i="6"/>
  <c r="H450" i="6"/>
  <c r="H441" i="6"/>
  <c r="H442" i="6"/>
  <c r="H433" i="6"/>
  <c r="H434" i="6"/>
  <c r="H423" i="6"/>
  <c r="H424" i="6"/>
  <c r="H407" i="6"/>
  <c r="H408" i="6"/>
  <c r="H391" i="6"/>
  <c r="H392" i="6"/>
  <c r="H375" i="6"/>
  <c r="H376" i="6"/>
  <c r="H359" i="6"/>
  <c r="H360" i="6"/>
  <c r="H343" i="6"/>
  <c r="H344" i="6"/>
  <c r="H327" i="6"/>
  <c r="H328" i="6"/>
  <c r="H311" i="6"/>
  <c r="H312" i="6"/>
  <c r="H295" i="6"/>
  <c r="H296" i="6"/>
  <c r="H279" i="6"/>
  <c r="H280" i="6"/>
  <c r="H263" i="6"/>
  <c r="H264" i="6"/>
  <c r="H247" i="6"/>
  <c r="H248" i="6"/>
  <c r="H231" i="6"/>
  <c r="H232" i="6"/>
  <c r="H215" i="6"/>
  <c r="H216" i="6"/>
  <c r="H199" i="6"/>
  <c r="H200" i="6"/>
  <c r="H183" i="6"/>
  <c r="H184" i="6"/>
  <c r="H1742" i="6"/>
  <c r="H1740" i="6"/>
  <c r="H1738" i="6"/>
  <c r="H1736" i="6"/>
  <c r="H1734" i="6"/>
  <c r="H1732" i="6"/>
  <c r="H1730" i="6"/>
  <c r="H1728" i="6"/>
  <c r="H1726" i="6"/>
  <c r="H1724" i="6"/>
  <c r="H1722" i="6"/>
  <c r="H1720" i="6"/>
  <c r="H1718" i="6"/>
  <c r="H1716" i="6"/>
  <c r="H1714" i="6"/>
  <c r="H1712" i="6"/>
  <c r="H1710" i="6"/>
  <c r="H1708" i="6"/>
  <c r="H1706" i="6"/>
  <c r="H1704" i="6"/>
  <c r="H1702" i="6"/>
  <c r="H1700" i="6"/>
  <c r="H1698" i="6"/>
  <c r="H1696" i="6"/>
  <c r="H1694" i="6"/>
  <c r="H1692" i="6"/>
  <c r="H1690" i="6"/>
  <c r="H1688" i="6"/>
  <c r="H1686" i="6"/>
  <c r="H1684" i="6"/>
  <c r="H1682" i="6"/>
  <c r="H1680" i="6"/>
  <c r="H1678" i="6"/>
  <c r="H1676" i="6"/>
  <c r="H1674" i="6"/>
  <c r="H1672" i="6"/>
  <c r="H1670" i="6"/>
  <c r="H1668" i="6"/>
  <c r="H1666" i="6"/>
  <c r="H1664" i="6"/>
  <c r="H1662" i="6"/>
  <c r="H1660" i="6"/>
  <c r="H1658" i="6"/>
  <c r="H1656" i="6"/>
  <c r="H1654" i="6"/>
  <c r="H1652" i="6"/>
  <c r="H1650" i="6"/>
  <c r="H1648" i="6"/>
  <c r="H1646" i="6"/>
  <c r="H1644" i="6"/>
  <c r="H1642" i="6"/>
  <c r="H1640" i="6"/>
  <c r="H1638" i="6"/>
  <c r="H1636" i="6"/>
  <c r="H1634" i="6"/>
  <c r="H1632" i="6"/>
  <c r="H1630" i="6"/>
  <c r="H1628" i="6"/>
  <c r="H1626" i="6"/>
  <c r="H1624" i="6"/>
  <c r="H1622" i="6"/>
  <c r="H1620" i="6"/>
  <c r="H1618" i="6"/>
  <c r="H1616" i="6"/>
  <c r="H1614" i="6"/>
  <c r="H1612" i="6"/>
  <c r="H1610" i="6"/>
  <c r="H1608" i="6"/>
  <c r="H1606" i="6"/>
  <c r="H1604" i="6"/>
  <c r="H1602" i="6"/>
  <c r="H1600" i="6"/>
  <c r="H1598" i="6"/>
  <c r="H1596" i="6"/>
  <c r="H1594" i="6"/>
  <c r="H1592" i="6"/>
  <c r="H1590" i="6"/>
  <c r="H1588" i="6"/>
  <c r="H1586" i="6"/>
  <c r="H1584" i="6"/>
  <c r="H1582" i="6"/>
  <c r="H1580" i="6"/>
  <c r="H1578" i="6"/>
  <c r="H1576" i="6"/>
  <c r="H1574" i="6"/>
  <c r="H1572" i="6"/>
  <c r="H1570" i="6"/>
  <c r="H1568" i="6"/>
  <c r="H1566" i="6"/>
  <c r="H1564" i="6"/>
  <c r="H1562" i="6"/>
  <c r="H1560" i="6"/>
  <c r="H1558" i="6"/>
  <c r="H1556" i="6"/>
  <c r="H1554" i="6"/>
  <c r="H1552" i="6"/>
  <c r="H1550" i="6"/>
  <c r="H1548" i="6"/>
  <c r="H1546" i="6"/>
  <c r="H1544" i="6"/>
  <c r="H1542" i="6"/>
  <c r="H1540" i="6"/>
  <c r="H1538" i="6"/>
  <c r="H1536" i="6"/>
  <c r="H1534" i="6"/>
  <c r="H1532" i="6"/>
  <c r="H1530" i="6"/>
  <c r="H1528" i="6"/>
  <c r="H1526" i="6"/>
  <c r="H1524" i="6"/>
  <c r="H1522" i="6"/>
  <c r="H1520" i="6"/>
  <c r="H1518" i="6"/>
  <c r="H1516" i="6"/>
  <c r="H1514" i="6"/>
  <c r="H1512" i="6"/>
  <c r="H1510" i="6"/>
  <c r="H1508" i="6"/>
  <c r="H1506" i="6"/>
  <c r="H1504" i="6"/>
  <c r="H1502" i="6"/>
  <c r="H1500" i="6"/>
  <c r="H1498" i="6"/>
  <c r="H1496" i="6"/>
  <c r="H1494" i="6"/>
  <c r="H1492" i="6"/>
  <c r="H1490" i="6"/>
  <c r="H1488" i="6"/>
  <c r="H1486" i="6"/>
  <c r="H1484" i="6"/>
  <c r="H1482" i="6"/>
  <c r="H1480" i="6"/>
  <c r="H1478" i="6"/>
  <c r="H1476" i="6"/>
  <c r="H1474" i="6"/>
  <c r="H1472" i="6"/>
  <c r="H1470" i="6"/>
  <c r="H1468" i="6"/>
  <c r="H1466" i="6"/>
  <c r="H1464" i="6"/>
  <c r="H1462" i="6"/>
  <c r="H1460" i="6"/>
  <c r="H1458" i="6"/>
  <c r="H1456" i="6"/>
  <c r="H1454" i="6"/>
  <c r="H1452" i="6"/>
  <c r="H1450" i="6"/>
  <c r="H1448" i="6"/>
  <c r="H1446" i="6"/>
  <c r="H1444" i="6"/>
  <c r="H1442" i="6"/>
  <c r="H1440" i="6"/>
  <c r="H1438" i="6"/>
  <c r="H1436" i="6"/>
  <c r="H1434" i="6"/>
  <c r="H1432" i="6"/>
  <c r="H1430" i="6"/>
  <c r="H1428" i="6"/>
  <c r="H1426" i="6"/>
  <c r="H1424" i="6"/>
  <c r="H1422" i="6"/>
  <c r="H1420" i="6"/>
  <c r="H1418" i="6"/>
  <c r="H1416" i="6"/>
  <c r="H1414" i="6"/>
  <c r="H1412" i="6"/>
  <c r="H1410" i="6"/>
  <c r="H1408" i="6"/>
  <c r="H1406" i="6"/>
  <c r="H1404" i="6"/>
  <c r="H1402" i="6"/>
  <c r="H1400" i="6"/>
  <c r="H1398" i="6"/>
  <c r="H1396" i="6"/>
  <c r="H1394" i="6"/>
  <c r="H1392" i="6"/>
  <c r="H1390" i="6"/>
  <c r="H1388" i="6"/>
  <c r="H1386" i="6"/>
  <c r="H1384" i="6"/>
  <c r="H1382" i="6"/>
  <c r="H1380" i="6"/>
  <c r="H1378" i="6"/>
  <c r="H1376" i="6"/>
  <c r="H1374" i="6"/>
  <c r="H1372" i="6"/>
  <c r="H1370" i="6"/>
  <c r="H1368" i="6"/>
  <c r="H1366" i="6"/>
  <c r="H1364" i="6"/>
  <c r="H1362" i="6"/>
  <c r="H1360" i="6"/>
  <c r="H1358" i="6"/>
  <c r="H1356" i="6"/>
  <c r="H1354" i="6"/>
  <c r="H1352" i="6"/>
  <c r="H1350" i="6"/>
  <c r="H1348" i="6"/>
  <c r="H1346" i="6"/>
  <c r="H1344" i="6"/>
  <c r="H1342" i="6"/>
  <c r="H1340" i="6"/>
  <c r="H1338" i="6"/>
  <c r="H1336" i="6"/>
  <c r="H1334" i="6"/>
  <c r="H1332" i="6"/>
  <c r="H1330" i="6"/>
  <c r="H1328" i="6"/>
  <c r="H1326" i="6"/>
  <c r="H1324" i="6"/>
  <c r="H1322" i="6"/>
  <c r="H1320" i="6"/>
  <c r="H1318" i="6"/>
  <c r="H1316" i="6"/>
  <c r="H1314" i="6"/>
  <c r="H1312" i="6"/>
  <c r="H1310" i="6"/>
  <c r="H1308" i="6"/>
  <c r="H1306" i="6"/>
  <c r="H1304" i="6"/>
  <c r="H1302" i="6"/>
  <c r="H1300" i="6"/>
  <c r="H1298" i="6"/>
  <c r="H1296" i="6"/>
  <c r="H1294" i="6"/>
  <c r="H1292" i="6"/>
  <c r="H1290" i="6"/>
  <c r="H1288" i="6"/>
  <c r="H1286" i="6"/>
  <c r="H1284" i="6"/>
  <c r="H1282" i="6"/>
  <c r="H1280" i="6"/>
  <c r="H1278" i="6"/>
  <c r="H1276" i="6"/>
  <c r="H1274" i="6"/>
  <c r="H1272" i="6"/>
  <c r="H1270" i="6"/>
  <c r="H1268" i="6"/>
  <c r="H1266" i="6"/>
  <c r="H1264" i="6"/>
  <c r="H1262" i="6"/>
  <c r="H1260" i="6"/>
  <c r="H1258" i="6"/>
  <c r="H1256" i="6"/>
  <c r="H1254" i="6"/>
  <c r="H1252" i="6"/>
  <c r="H1250" i="6"/>
  <c r="H1248" i="6"/>
  <c r="H1246" i="6"/>
  <c r="H1244" i="6"/>
  <c r="H1242" i="6"/>
  <c r="H1240" i="6"/>
  <c r="H1238" i="6"/>
  <c r="H1236" i="6"/>
  <c r="H1234" i="6"/>
  <c r="H1232" i="6"/>
  <c r="H1230" i="6"/>
  <c r="H1228" i="6"/>
  <c r="H1226" i="6"/>
  <c r="H1224" i="6"/>
  <c r="H1222" i="6"/>
  <c r="H1220" i="6"/>
  <c r="H1218" i="6"/>
  <c r="H1216" i="6"/>
  <c r="H1214" i="6"/>
  <c r="H1212" i="6"/>
  <c r="H1210" i="6"/>
  <c r="H1208" i="6"/>
  <c r="H1206" i="6"/>
  <c r="H1204" i="6"/>
  <c r="H1202" i="6"/>
  <c r="H1200" i="6"/>
  <c r="H1198" i="6"/>
  <c r="H1196" i="6"/>
  <c r="H1194" i="6"/>
  <c r="H1192" i="6"/>
  <c r="H1190" i="6"/>
  <c r="H1188" i="6"/>
  <c r="H1186" i="6"/>
  <c r="H1184" i="6"/>
  <c r="H1182" i="6"/>
  <c r="H1180" i="6"/>
  <c r="H1178" i="6"/>
  <c r="H1176" i="6"/>
  <c r="H1174" i="6"/>
  <c r="H1172" i="6"/>
  <c r="H1170" i="6"/>
  <c r="H1168" i="6"/>
  <c r="H1166" i="6"/>
  <c r="H1164" i="6"/>
  <c r="H1162" i="6"/>
  <c r="H1160" i="6"/>
  <c r="H1158" i="6"/>
  <c r="H1156" i="6"/>
  <c r="H1154" i="6"/>
  <c r="H1152" i="6"/>
  <c r="H1150" i="6"/>
  <c r="H1148" i="6"/>
  <c r="H1146" i="6"/>
  <c r="H1144" i="6"/>
  <c r="H1142" i="6"/>
  <c r="H1140" i="6"/>
  <c r="H1138" i="6"/>
  <c r="H1136" i="6"/>
  <c r="H1134" i="6"/>
  <c r="H1132" i="6"/>
  <c r="H1130" i="6"/>
  <c r="H1128" i="6"/>
  <c r="H1126" i="6"/>
  <c r="H1124" i="6"/>
  <c r="H1122" i="6"/>
  <c r="H1120" i="6"/>
  <c r="H1118" i="6"/>
  <c r="H1116" i="6"/>
  <c r="H1114" i="6"/>
  <c r="H1112" i="6"/>
  <c r="H1110" i="6"/>
  <c r="H1108" i="6"/>
  <c r="H1106" i="6"/>
  <c r="H1104" i="6"/>
  <c r="H1102" i="6"/>
  <c r="H1100" i="6"/>
  <c r="H1098" i="6"/>
  <c r="H1096" i="6"/>
  <c r="H1094" i="6"/>
  <c r="H1092" i="6"/>
  <c r="H1090" i="6"/>
  <c r="H1088" i="6"/>
  <c r="H1086" i="6"/>
  <c r="H1084" i="6"/>
  <c r="H1082" i="6"/>
  <c r="H1080" i="6"/>
  <c r="H1078" i="6"/>
  <c r="H1076" i="6"/>
  <c r="H1074" i="6"/>
  <c r="H1072" i="6"/>
  <c r="H1070" i="6"/>
  <c r="H1068" i="6"/>
  <c r="H1066" i="6"/>
  <c r="H1064" i="6"/>
  <c r="H1062" i="6"/>
  <c r="H1060" i="6"/>
  <c r="H1058" i="6"/>
  <c r="H1056" i="6"/>
  <c r="H1054" i="6"/>
  <c r="H1052" i="6"/>
  <c r="H1050" i="6"/>
  <c r="H1048" i="6"/>
  <c r="H1046" i="6"/>
  <c r="H1044" i="6"/>
  <c r="H1042" i="6"/>
  <c r="H1040" i="6"/>
  <c r="H1038" i="6"/>
  <c r="H1036" i="6"/>
  <c r="H1034" i="6"/>
  <c r="H1032" i="6"/>
  <c r="H1030" i="6"/>
  <c r="H1028" i="6"/>
  <c r="H1026" i="6"/>
  <c r="H1024" i="6"/>
  <c r="H1022" i="6"/>
  <c r="H1020" i="6"/>
  <c r="H1018" i="6"/>
  <c r="H1016" i="6"/>
  <c r="H1014" i="6"/>
  <c r="H1012" i="6"/>
  <c r="H1010" i="6"/>
  <c r="H1008" i="6"/>
  <c r="H1006" i="6"/>
  <c r="H1004" i="6"/>
  <c r="H1002" i="6"/>
  <c r="H1000" i="6"/>
  <c r="H998" i="6"/>
  <c r="H996" i="6"/>
  <c r="H994" i="6"/>
  <c r="H992" i="6"/>
  <c r="H990" i="6"/>
  <c r="H988" i="6"/>
  <c r="H986" i="6"/>
  <c r="H984" i="6"/>
  <c r="H982" i="6"/>
  <c r="H980" i="6"/>
  <c r="H978" i="6"/>
  <c r="H976" i="6"/>
  <c r="H974" i="6"/>
  <c r="H972" i="6"/>
  <c r="H970" i="6"/>
  <c r="H968" i="6"/>
  <c r="H966" i="6"/>
  <c r="H964" i="6"/>
  <c r="H962" i="6"/>
  <c r="H960" i="6"/>
  <c r="H958" i="6"/>
  <c r="H956" i="6"/>
  <c r="H954" i="6"/>
  <c r="H952" i="6"/>
  <c r="H950" i="6"/>
  <c r="H948" i="6"/>
  <c r="H946" i="6"/>
  <c r="H944" i="6"/>
  <c r="H942" i="6"/>
  <c r="H940" i="6"/>
  <c r="H938" i="6"/>
  <c r="H936" i="6"/>
  <c r="H934" i="6"/>
  <c r="H932" i="6"/>
  <c r="H930" i="6"/>
  <c r="H928" i="6"/>
  <c r="H926" i="6"/>
  <c r="H924" i="6"/>
  <c r="H922" i="6"/>
  <c r="H920" i="6"/>
  <c r="H918" i="6"/>
  <c r="H916" i="6"/>
  <c r="H914" i="6"/>
  <c r="H912" i="6"/>
  <c r="H910" i="6"/>
  <c r="H908" i="6"/>
  <c r="H906" i="6"/>
  <c r="H904" i="6"/>
  <c r="H902" i="6"/>
  <c r="H900" i="6"/>
  <c r="H898" i="6"/>
  <c r="H896" i="6"/>
  <c r="H894" i="6"/>
  <c r="H892" i="6"/>
  <c r="H890" i="6"/>
  <c r="H888" i="6"/>
  <c r="H886" i="6"/>
  <c r="H884" i="6"/>
  <c r="H882" i="6"/>
  <c r="H880" i="6"/>
  <c r="H878" i="6"/>
  <c r="H876" i="6"/>
  <c r="H874" i="6"/>
  <c r="H872" i="6"/>
  <c r="H870" i="6"/>
  <c r="H868" i="6"/>
  <c r="H866" i="6"/>
  <c r="H864" i="6"/>
  <c r="H862" i="6"/>
  <c r="H860" i="6"/>
  <c r="H858" i="6"/>
  <c r="H856" i="6"/>
  <c r="H854" i="6"/>
  <c r="H852" i="6"/>
  <c r="H850" i="6"/>
  <c r="H848" i="6"/>
  <c r="H846" i="6"/>
  <c r="H844" i="6"/>
  <c r="H842" i="6"/>
  <c r="H840" i="6"/>
  <c r="H838" i="6"/>
  <c r="H836" i="6"/>
  <c r="H834" i="6"/>
  <c r="H832" i="6"/>
  <c r="H830" i="6"/>
  <c r="H828" i="6"/>
  <c r="H826" i="6"/>
  <c r="H824" i="6"/>
  <c r="H822" i="6"/>
  <c r="H820" i="6"/>
  <c r="H818" i="6"/>
  <c r="H816" i="6"/>
  <c r="H814" i="6"/>
  <c r="H812" i="6"/>
  <c r="H810" i="6"/>
  <c r="H808" i="6"/>
  <c r="H806" i="6"/>
  <c r="H804" i="6"/>
  <c r="H802" i="6"/>
  <c r="H800" i="6"/>
  <c r="H798" i="6"/>
  <c r="H796" i="6"/>
  <c r="H794" i="6"/>
  <c r="H792" i="6"/>
  <c r="H790" i="6"/>
  <c r="H788" i="6"/>
  <c r="H786" i="6"/>
  <c r="H784" i="6"/>
  <c r="H782" i="6"/>
  <c r="H780" i="6"/>
  <c r="H778" i="6"/>
  <c r="H776" i="6"/>
  <c r="H774" i="6"/>
  <c r="H772" i="6"/>
  <c r="H770" i="6"/>
  <c r="H768" i="6"/>
  <c r="H766" i="6"/>
  <c r="H764" i="6"/>
  <c r="H762" i="6"/>
  <c r="H760" i="6"/>
  <c r="H758" i="6"/>
  <c r="H756" i="6"/>
  <c r="H754" i="6"/>
  <c r="H752" i="6"/>
  <c r="H750" i="6"/>
  <c r="H748" i="6"/>
  <c r="H746" i="6"/>
  <c r="H744" i="6"/>
  <c r="H742" i="6"/>
  <c r="H740" i="6"/>
  <c r="H738" i="6"/>
  <c r="H736" i="6"/>
  <c r="H734" i="6"/>
  <c r="H732" i="6"/>
  <c r="H730" i="6"/>
  <c r="H728" i="6"/>
  <c r="H726" i="6"/>
  <c r="H724" i="6"/>
  <c r="H722" i="6"/>
  <c r="H720" i="6"/>
  <c r="H718" i="6"/>
  <c r="H716" i="6"/>
  <c r="H714" i="6"/>
  <c r="H712" i="6"/>
  <c r="H710" i="6"/>
  <c r="H708" i="6"/>
  <c r="H706" i="6"/>
  <c r="H704" i="6"/>
  <c r="H702" i="6"/>
  <c r="H700" i="6"/>
  <c r="H698" i="6"/>
  <c r="H696" i="6"/>
  <c r="H694" i="6"/>
  <c r="H692" i="6"/>
  <c r="H690" i="6"/>
  <c r="H688" i="6"/>
  <c r="H686" i="6"/>
  <c r="H684" i="6"/>
  <c r="H682" i="6"/>
  <c r="H680" i="6"/>
  <c r="H678" i="6"/>
  <c r="H676" i="6"/>
  <c r="H674" i="6"/>
  <c r="H672" i="6"/>
  <c r="H670" i="6"/>
  <c r="H668" i="6"/>
  <c r="H666" i="6"/>
  <c r="H664" i="6"/>
  <c r="H662" i="6"/>
  <c r="H660" i="6"/>
  <c r="H658" i="6"/>
  <c r="H656" i="6"/>
  <c r="H654" i="6"/>
  <c r="H652" i="6"/>
  <c r="H650" i="6"/>
  <c r="H648" i="6"/>
  <c r="H646" i="6"/>
  <c r="H644" i="6"/>
  <c r="H642" i="6"/>
  <c r="H640" i="6"/>
  <c r="H638" i="6"/>
  <c r="H636" i="6"/>
  <c r="H634" i="6"/>
  <c r="H632" i="6"/>
  <c r="H630" i="6"/>
  <c r="H628" i="6"/>
  <c r="H626" i="6"/>
  <c r="H624" i="6"/>
  <c r="H622" i="6"/>
  <c r="H620" i="6"/>
  <c r="H618" i="6"/>
  <c r="H616" i="6"/>
  <c r="H614" i="6"/>
  <c r="H612" i="6"/>
  <c r="H610" i="6"/>
  <c r="H608" i="6"/>
  <c r="H606" i="6"/>
  <c r="H604" i="6"/>
  <c r="H602" i="6"/>
  <c r="H600" i="6"/>
  <c r="H598" i="6"/>
  <c r="H596" i="6"/>
  <c r="H594" i="6"/>
  <c r="H592" i="6"/>
  <c r="H590" i="6"/>
  <c r="H588" i="6"/>
  <c r="H586" i="6"/>
  <c r="H584" i="6"/>
  <c r="H582" i="6"/>
  <c r="H574" i="6"/>
  <c r="H566" i="6"/>
  <c r="H558" i="6"/>
  <c r="H550" i="6"/>
  <c r="H542" i="6"/>
  <c r="H534" i="6"/>
  <c r="H526" i="6"/>
  <c r="H518" i="6"/>
  <c r="H510" i="6"/>
  <c r="H502" i="6"/>
  <c r="H494" i="6"/>
  <c r="H486" i="6"/>
  <c r="H478" i="6"/>
  <c r="H470" i="6"/>
  <c r="H462" i="6"/>
  <c r="H454" i="6"/>
  <c r="H446" i="6"/>
  <c r="H438" i="6"/>
  <c r="H430" i="6"/>
  <c r="H416" i="6"/>
  <c r="H400" i="6"/>
  <c r="H384" i="6"/>
  <c r="H368" i="6"/>
  <c r="H352" i="6"/>
  <c r="H336" i="6"/>
  <c r="H320" i="6"/>
  <c r="H304" i="6"/>
  <c r="H288" i="6"/>
  <c r="H272" i="6"/>
  <c r="H256" i="6"/>
  <c r="H240" i="6"/>
  <c r="H224" i="6"/>
  <c r="H208" i="6"/>
  <c r="H192" i="6"/>
  <c r="H176"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6" i="6"/>
  <c r="H422" i="6"/>
  <c r="H420" i="6"/>
  <c r="H418" i="6"/>
  <c r="H414" i="6"/>
  <c r="H412" i="6"/>
  <c r="H410" i="6"/>
  <c r="H406" i="6"/>
  <c r="H404" i="6"/>
  <c r="H402" i="6"/>
  <c r="H398" i="6"/>
  <c r="H396" i="6"/>
  <c r="H394" i="6"/>
  <c r="H390" i="6"/>
  <c r="H388" i="6"/>
  <c r="H386" i="6"/>
  <c r="H382" i="6"/>
  <c r="H380" i="6"/>
  <c r="H378" i="6"/>
  <c r="H374" i="6"/>
  <c r="H372" i="6"/>
  <c r="H370" i="6"/>
  <c r="H366" i="6"/>
  <c r="H364" i="6"/>
  <c r="H362" i="6"/>
  <c r="H358" i="6"/>
  <c r="H356" i="6"/>
  <c r="H354" i="6"/>
  <c r="H350" i="6"/>
  <c r="H348" i="6"/>
  <c r="H346" i="6"/>
  <c r="H342" i="6"/>
  <c r="H340" i="6"/>
  <c r="H338" i="6"/>
  <c r="H334" i="6"/>
  <c r="H332" i="6"/>
  <c r="H330" i="6"/>
  <c r="H326" i="6"/>
  <c r="H324" i="6"/>
  <c r="H322" i="6"/>
  <c r="H318" i="6"/>
  <c r="H316" i="6"/>
  <c r="H314" i="6"/>
  <c r="H310" i="6"/>
  <c r="H308" i="6"/>
  <c r="H306" i="6"/>
  <c r="H302" i="6"/>
  <c r="H300" i="6"/>
  <c r="H298" i="6"/>
  <c r="H294" i="6"/>
  <c r="H292" i="6"/>
  <c r="H290" i="6"/>
  <c r="H286" i="6"/>
  <c r="H284" i="6"/>
  <c r="H282" i="6"/>
  <c r="H278" i="6"/>
  <c r="H276" i="6"/>
  <c r="H274" i="6"/>
  <c r="H270" i="6"/>
  <c r="H268" i="6"/>
  <c r="H266" i="6"/>
  <c r="H262" i="6"/>
  <c r="H260" i="6"/>
  <c r="H258" i="6"/>
  <c r="H254" i="6"/>
  <c r="H252" i="6"/>
  <c r="H250" i="6"/>
  <c r="H246" i="6"/>
  <c r="H244" i="6"/>
  <c r="H242" i="6"/>
  <c r="H238" i="6"/>
  <c r="H236" i="6"/>
  <c r="H234" i="6"/>
  <c r="H230" i="6"/>
  <c r="H228" i="6"/>
  <c r="H226" i="6"/>
  <c r="H222" i="6"/>
  <c r="H220" i="6"/>
  <c r="H218" i="6"/>
  <c r="H214" i="6"/>
  <c r="H212" i="6"/>
  <c r="H210" i="6"/>
  <c r="H206" i="6"/>
  <c r="H204" i="6"/>
  <c r="H202" i="6"/>
  <c r="H198" i="6"/>
  <c r="H196" i="6"/>
  <c r="H194" i="6"/>
  <c r="H190" i="6"/>
  <c r="H188" i="6"/>
  <c r="H186" i="6"/>
  <c r="H182" i="6"/>
  <c r="H180" i="6"/>
  <c r="H178" i="6"/>
  <c r="H174" i="6"/>
  <c r="H172" i="6"/>
  <c r="H170" i="6"/>
  <c r="H168" i="6"/>
  <c r="H166" i="6"/>
  <c r="H164" i="6"/>
  <c r="H162" i="6"/>
  <c r="H160" i="6"/>
  <c r="H158" i="6"/>
  <c r="H156" i="6"/>
  <c r="H154" i="6"/>
  <c r="H152" i="6"/>
  <c r="H150" i="6"/>
  <c r="H148" i="6"/>
  <c r="H146" i="6"/>
  <c r="H144" i="6"/>
  <c r="H142" i="6"/>
  <c r="H140" i="6"/>
  <c r="H138" i="6"/>
  <c r="H136" i="6"/>
  <c r="H134" i="6"/>
  <c r="H132" i="6"/>
  <c r="H130" i="6"/>
  <c r="H128" i="6"/>
  <c r="H126" i="6"/>
  <c r="H124" i="6"/>
  <c r="H122" i="6"/>
  <c r="H120" i="6"/>
  <c r="H118" i="6"/>
  <c r="H116" i="6"/>
  <c r="H114" i="6"/>
  <c r="H112" i="6"/>
  <c r="H110" i="6"/>
  <c r="H108" i="6"/>
  <c r="H106" i="6"/>
  <c r="H104" i="6"/>
  <c r="H102" i="6"/>
  <c r="H100" i="6"/>
  <c r="H98" i="6"/>
  <c r="H96" i="6"/>
  <c r="H94" i="6"/>
  <c r="H92" i="6"/>
  <c r="H90" i="6"/>
  <c r="H88" i="6"/>
  <c r="H86" i="6"/>
  <c r="H84" i="6"/>
  <c r="H4" i="6"/>
  <c r="H51" i="6"/>
  <c r="H19" i="6"/>
  <c r="H81" i="6"/>
  <c r="I80" i="6"/>
  <c r="G80" i="6"/>
  <c r="H79" i="6"/>
  <c r="I78" i="6"/>
  <c r="G78" i="6"/>
  <c r="H77" i="6"/>
  <c r="I76" i="6"/>
  <c r="G76" i="6"/>
  <c r="I74" i="6"/>
  <c r="G74" i="6"/>
  <c r="H73" i="6"/>
  <c r="I72" i="6"/>
  <c r="G72" i="6"/>
  <c r="H71" i="6"/>
  <c r="I70" i="6"/>
  <c r="G70" i="6"/>
  <c r="H69" i="6"/>
  <c r="I68" i="6"/>
  <c r="G68" i="6"/>
  <c r="I66" i="6"/>
  <c r="G66" i="6"/>
  <c r="H65" i="6"/>
  <c r="I64" i="6"/>
  <c r="G64" i="6"/>
  <c r="H63" i="6"/>
  <c r="I62" i="6"/>
  <c r="G62" i="6"/>
  <c r="H61" i="6"/>
  <c r="I60" i="6"/>
  <c r="G60" i="6"/>
  <c r="I58" i="6"/>
  <c r="G58" i="6"/>
  <c r="H57" i="6"/>
  <c r="I56" i="6"/>
  <c r="G56" i="6"/>
  <c r="H55" i="6"/>
  <c r="I54" i="6"/>
  <c r="G54" i="6"/>
  <c r="H53" i="6"/>
  <c r="I52" i="6"/>
  <c r="G52" i="6"/>
  <c r="I50" i="6"/>
  <c r="G50" i="6"/>
  <c r="H49" i="6"/>
  <c r="I48" i="6"/>
  <c r="G48" i="6"/>
  <c r="H47" i="6"/>
  <c r="I46" i="6"/>
  <c r="G46" i="6"/>
  <c r="H45" i="6"/>
  <c r="I44" i="6"/>
  <c r="G44" i="6"/>
  <c r="I42" i="6"/>
  <c r="G42" i="6"/>
  <c r="H41" i="6"/>
  <c r="I40" i="6"/>
  <c r="G40" i="6"/>
  <c r="H39" i="6"/>
  <c r="I38" i="6"/>
  <c r="G38" i="6"/>
  <c r="H37" i="6"/>
  <c r="I36" i="6"/>
  <c r="G36" i="6"/>
  <c r="I34" i="6"/>
  <c r="G34" i="6"/>
  <c r="H33" i="6"/>
  <c r="I32" i="6"/>
  <c r="G32" i="6"/>
  <c r="H31" i="6"/>
  <c r="I30" i="6"/>
  <c r="G30" i="6"/>
  <c r="H29" i="6"/>
  <c r="I28" i="6"/>
  <c r="G28" i="6"/>
  <c r="I26" i="6"/>
  <c r="G26" i="6"/>
  <c r="H25" i="6"/>
  <c r="I24" i="6"/>
  <c r="G24" i="6"/>
  <c r="H23" i="6"/>
  <c r="I22" i="6"/>
  <c r="G22" i="6"/>
  <c r="H21" i="6"/>
  <c r="I20" i="6"/>
  <c r="G20" i="6"/>
  <c r="I18" i="6"/>
  <c r="G18" i="6"/>
  <c r="H17" i="6"/>
  <c r="I16" i="6"/>
  <c r="G16" i="6"/>
  <c r="H15" i="6"/>
  <c r="I14" i="6"/>
  <c r="G14" i="6"/>
  <c r="H13" i="6"/>
  <c r="I12" i="6"/>
  <c r="G12" i="6"/>
  <c r="I10" i="6"/>
  <c r="G10" i="6"/>
  <c r="H9" i="6"/>
  <c r="I8" i="6"/>
  <c r="G8" i="6"/>
  <c r="H7" i="6"/>
  <c r="I6" i="6"/>
  <c r="G6" i="6"/>
  <c r="H5" i="6"/>
  <c r="I5" i="6"/>
  <c r="I1742" i="6"/>
  <c r="G1742" i="6"/>
  <c r="I1740" i="6"/>
  <c r="G1740" i="6"/>
  <c r="I1738" i="6"/>
  <c r="G1738" i="6"/>
  <c r="I1736" i="6"/>
  <c r="G1736" i="6"/>
  <c r="I1734" i="6"/>
  <c r="G1734" i="6"/>
  <c r="I1732" i="6"/>
  <c r="G1732" i="6"/>
  <c r="I1730" i="6"/>
  <c r="G1730" i="6"/>
  <c r="I1728" i="6"/>
  <c r="G1728" i="6"/>
  <c r="I1726" i="6"/>
  <c r="G1726" i="6"/>
  <c r="I1724" i="6"/>
  <c r="G1724" i="6"/>
  <c r="I1722" i="6"/>
  <c r="G1722" i="6"/>
  <c r="I1720" i="6"/>
  <c r="G1720" i="6"/>
  <c r="I1718" i="6"/>
  <c r="G1718" i="6"/>
  <c r="I1716" i="6"/>
  <c r="G1716" i="6"/>
  <c r="I1714" i="6"/>
  <c r="G1714" i="6"/>
  <c r="I1712" i="6"/>
  <c r="G1712" i="6"/>
  <c r="I1710" i="6"/>
  <c r="G1710" i="6"/>
  <c r="I1708" i="6"/>
  <c r="G1708" i="6"/>
  <c r="I1706" i="6"/>
  <c r="G1706" i="6"/>
  <c r="I1704" i="6"/>
  <c r="G1704" i="6"/>
  <c r="I1702" i="6"/>
  <c r="G1702" i="6"/>
  <c r="I1700" i="6"/>
  <c r="G1700" i="6"/>
  <c r="I1698" i="6"/>
  <c r="G1698" i="6"/>
  <c r="I1696" i="6"/>
  <c r="G1696" i="6"/>
  <c r="I1694" i="6"/>
  <c r="G1694" i="6"/>
  <c r="I1692" i="6"/>
  <c r="G1692" i="6"/>
  <c r="I1690" i="6"/>
  <c r="G1690" i="6"/>
  <c r="I1688" i="6"/>
  <c r="G1688" i="6"/>
  <c r="I1686" i="6"/>
  <c r="G1686" i="6"/>
  <c r="I1684" i="6"/>
  <c r="G1684" i="6"/>
  <c r="I1682" i="6"/>
  <c r="G1682" i="6"/>
  <c r="I1680" i="6"/>
  <c r="G1680" i="6"/>
  <c r="I1678" i="6"/>
  <c r="G1678" i="6"/>
  <c r="I1676" i="6"/>
  <c r="G1676" i="6"/>
  <c r="I1674" i="6"/>
  <c r="G1674" i="6"/>
  <c r="I1672" i="6"/>
  <c r="G1672" i="6"/>
  <c r="I1670" i="6"/>
  <c r="G1670" i="6"/>
  <c r="I1668" i="6"/>
  <c r="G1668" i="6"/>
  <c r="I1666" i="6"/>
  <c r="G1666" i="6"/>
  <c r="I1664" i="6"/>
  <c r="G1664" i="6"/>
  <c r="I1662" i="6"/>
  <c r="G1662" i="6"/>
  <c r="I1660" i="6"/>
  <c r="G1660" i="6"/>
  <c r="I1658" i="6"/>
  <c r="G1658" i="6"/>
  <c r="I1656" i="6"/>
  <c r="G1656" i="6"/>
  <c r="I1654" i="6"/>
  <c r="G1654" i="6"/>
  <c r="I1652" i="6"/>
  <c r="G1652" i="6"/>
  <c r="I1650" i="6"/>
  <c r="G1650" i="6"/>
  <c r="I1648" i="6"/>
  <c r="G1648" i="6"/>
  <c r="I1646" i="6"/>
  <c r="G1646" i="6"/>
  <c r="I1644" i="6"/>
  <c r="G1644" i="6"/>
  <c r="I1642" i="6"/>
  <c r="G1642" i="6"/>
  <c r="I1640" i="6"/>
  <c r="G1640" i="6"/>
  <c r="I1638" i="6"/>
  <c r="G1638" i="6"/>
  <c r="I1636" i="6"/>
  <c r="G1636" i="6"/>
  <c r="I1634" i="6"/>
  <c r="G1634" i="6"/>
  <c r="I1632" i="6"/>
  <c r="G1632" i="6"/>
  <c r="I1630" i="6"/>
  <c r="G1630" i="6"/>
  <c r="I1628" i="6"/>
  <c r="G1628" i="6"/>
  <c r="I1626" i="6"/>
  <c r="G1626" i="6"/>
  <c r="I1624" i="6"/>
  <c r="G1624" i="6"/>
  <c r="I1622" i="6"/>
  <c r="G1622" i="6"/>
  <c r="I1620" i="6"/>
  <c r="G1620" i="6"/>
  <c r="I1618" i="6"/>
  <c r="G1618" i="6"/>
  <c r="I1616" i="6"/>
  <c r="G1616" i="6"/>
  <c r="I1614" i="6"/>
  <c r="G1614" i="6"/>
  <c r="I1612" i="6"/>
  <c r="G1612" i="6"/>
  <c r="I1610" i="6"/>
  <c r="G1610" i="6"/>
  <c r="I1608" i="6"/>
  <c r="G1608" i="6"/>
  <c r="I1606" i="6"/>
  <c r="G1606" i="6"/>
  <c r="I1604" i="6"/>
  <c r="G1604" i="6"/>
  <c r="I1602" i="6"/>
  <c r="G1602" i="6"/>
  <c r="I1600" i="6"/>
  <c r="G1600" i="6"/>
  <c r="I1598" i="6"/>
  <c r="G1598" i="6"/>
  <c r="I1596" i="6"/>
  <c r="G1596" i="6"/>
  <c r="I1594" i="6"/>
  <c r="G1594" i="6"/>
  <c r="I1592" i="6"/>
  <c r="G1592" i="6"/>
  <c r="I1590" i="6"/>
  <c r="G1590" i="6"/>
  <c r="I1588" i="6"/>
  <c r="G1588" i="6"/>
  <c r="I1586" i="6"/>
  <c r="G1586" i="6"/>
  <c r="I1584" i="6"/>
  <c r="G1584" i="6"/>
  <c r="I1582" i="6"/>
  <c r="G1582" i="6"/>
  <c r="I1580" i="6"/>
  <c r="G1580" i="6"/>
  <c r="I1578" i="6"/>
  <c r="G1578" i="6"/>
  <c r="I1576" i="6"/>
  <c r="G1576" i="6"/>
  <c r="I1574" i="6"/>
  <c r="G1574" i="6"/>
  <c r="I1572" i="6"/>
  <c r="G1572" i="6"/>
  <c r="I1570" i="6"/>
  <c r="G1570" i="6"/>
  <c r="I1568" i="6"/>
  <c r="G1568" i="6"/>
  <c r="I1566" i="6"/>
  <c r="G1566" i="6"/>
  <c r="I1564" i="6"/>
  <c r="G1564" i="6"/>
  <c r="I1562" i="6"/>
  <c r="G1562" i="6"/>
  <c r="I1560" i="6"/>
  <c r="G1560" i="6"/>
  <c r="I1558" i="6"/>
  <c r="G1558" i="6"/>
  <c r="I1556" i="6"/>
  <c r="G1556" i="6"/>
  <c r="I1554" i="6"/>
  <c r="G1554" i="6"/>
  <c r="I1552" i="6"/>
  <c r="G1552" i="6"/>
  <c r="I1550" i="6"/>
  <c r="G1550" i="6"/>
  <c r="I1548" i="6"/>
  <c r="G1548" i="6"/>
  <c r="I1546" i="6"/>
  <c r="G1546" i="6"/>
  <c r="I1544" i="6"/>
  <c r="G1544" i="6"/>
  <c r="I1542" i="6"/>
  <c r="G1542" i="6"/>
  <c r="I1540" i="6"/>
  <c r="G1540" i="6"/>
  <c r="I1538" i="6"/>
  <c r="G1538" i="6"/>
  <c r="I1536" i="6"/>
  <c r="G1536" i="6"/>
  <c r="I1534" i="6"/>
  <c r="G1534" i="6"/>
  <c r="I1532" i="6"/>
  <c r="G1532" i="6"/>
  <c r="I1530" i="6"/>
  <c r="G1530" i="6"/>
  <c r="I1528" i="6"/>
  <c r="G1528" i="6"/>
  <c r="I1526" i="6"/>
  <c r="G1526" i="6"/>
  <c r="I1524" i="6"/>
  <c r="G1524" i="6"/>
  <c r="I1522" i="6"/>
  <c r="G1522" i="6"/>
  <c r="I1520" i="6"/>
  <c r="G1520" i="6"/>
  <c r="I1518" i="6"/>
  <c r="G1518" i="6"/>
  <c r="I1516" i="6"/>
  <c r="G1516" i="6"/>
  <c r="I1514" i="6"/>
  <c r="G1514" i="6"/>
  <c r="I1512" i="6"/>
  <c r="G1512" i="6"/>
  <c r="I1510" i="6"/>
  <c r="G1510" i="6"/>
  <c r="I1508" i="6"/>
  <c r="G1508" i="6"/>
  <c r="I1506" i="6"/>
  <c r="G1506" i="6"/>
  <c r="I1504" i="6"/>
  <c r="G1504" i="6"/>
  <c r="I1502" i="6"/>
  <c r="G1502" i="6"/>
  <c r="I1500" i="6"/>
  <c r="G1500" i="6"/>
  <c r="I1498" i="6"/>
  <c r="G1498" i="6"/>
  <c r="I1496" i="6"/>
  <c r="G1496" i="6"/>
  <c r="I1494" i="6"/>
  <c r="G1494" i="6"/>
  <c r="I1492" i="6"/>
  <c r="G1492" i="6"/>
  <c r="I1490" i="6"/>
  <c r="G1490" i="6"/>
  <c r="I1488" i="6"/>
  <c r="G1488" i="6"/>
  <c r="I1486" i="6"/>
  <c r="G1486" i="6"/>
  <c r="I1484" i="6"/>
  <c r="G1484" i="6"/>
  <c r="I1482" i="6"/>
  <c r="G1482" i="6"/>
  <c r="I1480" i="6"/>
  <c r="G1480" i="6"/>
  <c r="I1478" i="6"/>
  <c r="G1478" i="6"/>
  <c r="I1476" i="6"/>
  <c r="G1476" i="6"/>
  <c r="I1474" i="6"/>
  <c r="G1474" i="6"/>
  <c r="I1472" i="6"/>
  <c r="G1472" i="6"/>
  <c r="I1470" i="6"/>
  <c r="G1470" i="6"/>
  <c r="I1468" i="6"/>
  <c r="G1468" i="6"/>
  <c r="I1466" i="6"/>
  <c r="G1466" i="6"/>
  <c r="I1464" i="6"/>
  <c r="G1464" i="6"/>
  <c r="I1462" i="6"/>
  <c r="G1462" i="6"/>
  <c r="I1460" i="6"/>
  <c r="G1460" i="6"/>
  <c r="I1458" i="6"/>
  <c r="G1458" i="6"/>
  <c r="I1456" i="6"/>
  <c r="G1456" i="6"/>
  <c r="I1454" i="6"/>
  <c r="G1454" i="6"/>
  <c r="I1452" i="6"/>
  <c r="G1452" i="6"/>
  <c r="I1450" i="6"/>
  <c r="G1450" i="6"/>
  <c r="I1448" i="6"/>
  <c r="G1448" i="6"/>
  <c r="I1446" i="6"/>
  <c r="G1446" i="6"/>
  <c r="I1444" i="6"/>
  <c r="G1444" i="6"/>
  <c r="I1442" i="6"/>
  <c r="G1442" i="6"/>
  <c r="I1440" i="6"/>
  <c r="G1440" i="6"/>
  <c r="I1438" i="6"/>
  <c r="G1438" i="6"/>
  <c r="I1436" i="6"/>
  <c r="G1436" i="6"/>
  <c r="I1434" i="6"/>
  <c r="G1434" i="6"/>
  <c r="I1432" i="6"/>
  <c r="G1432" i="6"/>
  <c r="I1430" i="6"/>
  <c r="G1430" i="6"/>
  <c r="I1428" i="6"/>
  <c r="G1428" i="6"/>
  <c r="I1426" i="6"/>
  <c r="G1426" i="6"/>
  <c r="I1424" i="6"/>
  <c r="G1424" i="6"/>
  <c r="I1422" i="6"/>
  <c r="G1422" i="6"/>
  <c r="I1420" i="6"/>
  <c r="G1420" i="6"/>
  <c r="I1418" i="6"/>
  <c r="G1418" i="6"/>
  <c r="I1416" i="6"/>
  <c r="G1416" i="6"/>
  <c r="I1414" i="6"/>
  <c r="G1414" i="6"/>
  <c r="I1412" i="6"/>
  <c r="G1412" i="6"/>
  <c r="I1410" i="6"/>
  <c r="G1410" i="6"/>
  <c r="I1408" i="6"/>
  <c r="G1408" i="6"/>
  <c r="I1406" i="6"/>
  <c r="G1406" i="6"/>
  <c r="I1404" i="6"/>
  <c r="G1404" i="6"/>
  <c r="I1402" i="6"/>
  <c r="G1402" i="6"/>
  <c r="I1400" i="6"/>
  <c r="G1400" i="6"/>
  <c r="I1398" i="6"/>
  <c r="G1398" i="6"/>
  <c r="I1396" i="6"/>
  <c r="G1396" i="6"/>
  <c r="I1394" i="6"/>
  <c r="G1394" i="6"/>
  <c r="I1392" i="6"/>
  <c r="G1392" i="6"/>
  <c r="I1390" i="6"/>
  <c r="G1390" i="6"/>
  <c r="I1388" i="6"/>
  <c r="G1388" i="6"/>
  <c r="I1386" i="6"/>
  <c r="G1386" i="6"/>
  <c r="I1384" i="6"/>
  <c r="G1384" i="6"/>
  <c r="I1382" i="6"/>
  <c r="G1382" i="6"/>
  <c r="I1380" i="6"/>
  <c r="G1380" i="6"/>
  <c r="I1378" i="6"/>
  <c r="G1378" i="6"/>
  <c r="I1376" i="6"/>
  <c r="G1376" i="6"/>
  <c r="I1374" i="6"/>
  <c r="G1374" i="6"/>
  <c r="I1372" i="6"/>
  <c r="G1372" i="6"/>
  <c r="I1370" i="6"/>
  <c r="G1370" i="6"/>
  <c r="I1368" i="6"/>
  <c r="G1368" i="6"/>
  <c r="I1366" i="6"/>
  <c r="G1366" i="6"/>
  <c r="I1364" i="6"/>
  <c r="G1364" i="6"/>
  <c r="I1362" i="6"/>
  <c r="G1362" i="6"/>
  <c r="I1360" i="6"/>
  <c r="G1360" i="6"/>
  <c r="I1358" i="6"/>
  <c r="G1358" i="6"/>
  <c r="I1356" i="6"/>
  <c r="G1356" i="6"/>
  <c r="I1354" i="6"/>
  <c r="G1354" i="6"/>
  <c r="I1352" i="6"/>
  <c r="G1352" i="6"/>
  <c r="I1350" i="6"/>
  <c r="G1350" i="6"/>
  <c r="I1348" i="6"/>
  <c r="G1348" i="6"/>
  <c r="I1346" i="6"/>
  <c r="G1346" i="6"/>
  <c r="I1344" i="6"/>
  <c r="G1344" i="6"/>
  <c r="I1342" i="6"/>
  <c r="G1342" i="6"/>
  <c r="I1340" i="6"/>
  <c r="G1340" i="6"/>
  <c r="I1338" i="6"/>
  <c r="G1338" i="6"/>
  <c r="I1336" i="6"/>
  <c r="G1336" i="6"/>
  <c r="I1334" i="6"/>
  <c r="G1334" i="6"/>
  <c r="I1332" i="6"/>
  <c r="G1332" i="6"/>
  <c r="I1330" i="6"/>
  <c r="G1330" i="6"/>
  <c r="I1328" i="6"/>
  <c r="G1328" i="6"/>
  <c r="I1326" i="6"/>
  <c r="G1326" i="6"/>
  <c r="I1324" i="6"/>
  <c r="G1324" i="6"/>
  <c r="I1322" i="6"/>
  <c r="G1322" i="6"/>
  <c r="I1320" i="6"/>
  <c r="G1320" i="6"/>
  <c r="I1318" i="6"/>
  <c r="G1318" i="6"/>
  <c r="I1316" i="6"/>
  <c r="G1316" i="6"/>
  <c r="I1314" i="6"/>
  <c r="G1314" i="6"/>
  <c r="I1312" i="6"/>
  <c r="G1312" i="6"/>
  <c r="I1310" i="6"/>
  <c r="G1310" i="6"/>
  <c r="I1308" i="6"/>
  <c r="G1308" i="6"/>
  <c r="I1306" i="6"/>
  <c r="G1306" i="6"/>
  <c r="I1304" i="6"/>
  <c r="G1304" i="6"/>
  <c r="I1302" i="6"/>
  <c r="G1302" i="6"/>
  <c r="I1300" i="6"/>
  <c r="G1300" i="6"/>
  <c r="I1298" i="6"/>
  <c r="G1298" i="6"/>
  <c r="I1296" i="6"/>
  <c r="G1296" i="6"/>
  <c r="I1294" i="6"/>
  <c r="G1294" i="6"/>
  <c r="I1292" i="6"/>
  <c r="G1292" i="6"/>
  <c r="I1290" i="6"/>
  <c r="G1290" i="6"/>
  <c r="I1288" i="6"/>
  <c r="G1288" i="6"/>
  <c r="I1286" i="6"/>
  <c r="G1286" i="6"/>
  <c r="I1284" i="6"/>
  <c r="G1284" i="6"/>
  <c r="I1282" i="6"/>
  <c r="G1282" i="6"/>
  <c r="I1280" i="6"/>
  <c r="G1280" i="6"/>
  <c r="I1278" i="6"/>
  <c r="G1278" i="6"/>
  <c r="I1276" i="6"/>
  <c r="G1276" i="6"/>
  <c r="I1274" i="6"/>
  <c r="G1274" i="6"/>
  <c r="I1272" i="6"/>
  <c r="G1272" i="6"/>
  <c r="I1270" i="6"/>
  <c r="G1270" i="6"/>
  <c r="I1268" i="6"/>
  <c r="G1268" i="6"/>
  <c r="I1266" i="6"/>
  <c r="G1266" i="6"/>
  <c r="I1264" i="6"/>
  <c r="G1264" i="6"/>
  <c r="I1262" i="6"/>
  <c r="G1262" i="6"/>
  <c r="I1260" i="6"/>
  <c r="G1260" i="6"/>
  <c r="I1258" i="6"/>
  <c r="G1258" i="6"/>
  <c r="I1256" i="6"/>
  <c r="G1256" i="6"/>
  <c r="I1254" i="6"/>
  <c r="G1254" i="6"/>
  <c r="I1252" i="6"/>
  <c r="G1252" i="6"/>
  <c r="I1250" i="6"/>
  <c r="G1250" i="6"/>
  <c r="I1248" i="6"/>
  <c r="G1248" i="6"/>
  <c r="I1246" i="6"/>
  <c r="G1246" i="6"/>
  <c r="I1244" i="6"/>
  <c r="G1244" i="6"/>
  <c r="I1242" i="6"/>
  <c r="G1242" i="6"/>
  <c r="I1240" i="6"/>
  <c r="G1240" i="6"/>
  <c r="I1238" i="6"/>
  <c r="G1238" i="6"/>
  <c r="I1236" i="6"/>
  <c r="G1236" i="6"/>
  <c r="I1234" i="6"/>
  <c r="G1234" i="6"/>
  <c r="I1232" i="6"/>
  <c r="G1232" i="6"/>
  <c r="I1230" i="6"/>
  <c r="G1230" i="6"/>
  <c r="I1228" i="6"/>
  <c r="G1228" i="6"/>
  <c r="I1226" i="6"/>
  <c r="G1226" i="6"/>
  <c r="I1224" i="6"/>
  <c r="G1224" i="6"/>
  <c r="I1222" i="6"/>
  <c r="G1222" i="6"/>
  <c r="I1220" i="6"/>
  <c r="G1220" i="6"/>
  <c r="I1218" i="6"/>
  <c r="G1218" i="6"/>
  <c r="I1216" i="6"/>
  <c r="G1216" i="6"/>
  <c r="I1214" i="6"/>
  <c r="G1214" i="6"/>
  <c r="I1212" i="6"/>
  <c r="G1212" i="6"/>
  <c r="I1210" i="6"/>
  <c r="G1210" i="6"/>
  <c r="I1208" i="6"/>
  <c r="G1208" i="6"/>
  <c r="I1206" i="6"/>
  <c r="G1206" i="6"/>
  <c r="I1204" i="6"/>
  <c r="G1204" i="6"/>
  <c r="I1202" i="6"/>
  <c r="G1202" i="6"/>
  <c r="I1200" i="6"/>
  <c r="G1200" i="6"/>
  <c r="I1198" i="6"/>
  <c r="G1198" i="6"/>
  <c r="I1196" i="6"/>
  <c r="G1196" i="6"/>
  <c r="I1194" i="6"/>
  <c r="G1194" i="6"/>
  <c r="I1192" i="6"/>
  <c r="G1192" i="6"/>
  <c r="I1190" i="6"/>
  <c r="G1190" i="6"/>
  <c r="I1188" i="6"/>
  <c r="G1188" i="6"/>
  <c r="I1186" i="6"/>
  <c r="G1186" i="6"/>
  <c r="I1184" i="6"/>
  <c r="G1184" i="6"/>
  <c r="I1182" i="6"/>
  <c r="G1182" i="6"/>
  <c r="I1180" i="6"/>
  <c r="G1180" i="6"/>
  <c r="I1178" i="6"/>
  <c r="G1178" i="6"/>
  <c r="I1176" i="6"/>
  <c r="G1176" i="6"/>
  <c r="I1174" i="6"/>
  <c r="G1174" i="6"/>
  <c r="I1172" i="6"/>
  <c r="G1172" i="6"/>
  <c r="I1170" i="6"/>
  <c r="G1170" i="6"/>
  <c r="I1168" i="6"/>
  <c r="G1168" i="6"/>
  <c r="I1166" i="6"/>
  <c r="G1166" i="6"/>
  <c r="I1164" i="6"/>
  <c r="G1164" i="6"/>
  <c r="I1162" i="6"/>
  <c r="G1162" i="6"/>
  <c r="I1160" i="6"/>
  <c r="G1160" i="6"/>
  <c r="I1158" i="6"/>
  <c r="G1158" i="6"/>
  <c r="I1156" i="6"/>
  <c r="G1156" i="6"/>
  <c r="I1154" i="6"/>
  <c r="G1154" i="6"/>
  <c r="I1152" i="6"/>
  <c r="G1152" i="6"/>
  <c r="I1150" i="6"/>
  <c r="G1150" i="6"/>
  <c r="I1148" i="6"/>
  <c r="G1148" i="6"/>
  <c r="I1146" i="6"/>
  <c r="G1146" i="6"/>
  <c r="I1144" i="6"/>
  <c r="G1144" i="6"/>
  <c r="I1142" i="6"/>
  <c r="G1142" i="6"/>
  <c r="I1140" i="6"/>
  <c r="G1140" i="6"/>
  <c r="I1138" i="6"/>
  <c r="G1138" i="6"/>
  <c r="I1136" i="6"/>
  <c r="G1136" i="6"/>
  <c r="I1134" i="6"/>
  <c r="G1134" i="6"/>
  <c r="I1132" i="6"/>
  <c r="G1132" i="6"/>
  <c r="I1130" i="6"/>
  <c r="G1130" i="6"/>
  <c r="I1128" i="6"/>
  <c r="G1128" i="6"/>
  <c r="I1126" i="6"/>
  <c r="G1126" i="6"/>
  <c r="I1124" i="6"/>
  <c r="G1124" i="6"/>
  <c r="I1122" i="6"/>
  <c r="G1122" i="6"/>
  <c r="I1120" i="6"/>
  <c r="G1120" i="6"/>
  <c r="I1118" i="6"/>
  <c r="G1118" i="6"/>
  <c r="I1116" i="6"/>
  <c r="G1116" i="6"/>
  <c r="I1114" i="6"/>
  <c r="G1114" i="6"/>
  <c r="I1112" i="6"/>
  <c r="G1112" i="6"/>
  <c r="I1110" i="6"/>
  <c r="G1110" i="6"/>
  <c r="I1108" i="6"/>
  <c r="G1108" i="6"/>
  <c r="I1106" i="6"/>
  <c r="G1106" i="6"/>
  <c r="I1104" i="6"/>
  <c r="G1104" i="6"/>
  <c r="I1102" i="6"/>
  <c r="G1102" i="6"/>
  <c r="I1100" i="6"/>
  <c r="G1100" i="6"/>
  <c r="I1098" i="6"/>
  <c r="G1098" i="6"/>
  <c r="I1096" i="6"/>
  <c r="G1096" i="6"/>
  <c r="I1094" i="6"/>
  <c r="G1094" i="6"/>
  <c r="I1092" i="6"/>
  <c r="G1092" i="6"/>
  <c r="I1090" i="6"/>
  <c r="G1090" i="6"/>
  <c r="I1088" i="6"/>
  <c r="G1088" i="6"/>
  <c r="I1086" i="6"/>
  <c r="G1086" i="6"/>
  <c r="I1084" i="6"/>
  <c r="G1084" i="6"/>
  <c r="I1082" i="6"/>
  <c r="G1082" i="6"/>
  <c r="I1080" i="6"/>
  <c r="G1080" i="6"/>
  <c r="I1078" i="6"/>
  <c r="G1078" i="6"/>
  <c r="I1076" i="6"/>
  <c r="G1076" i="6"/>
  <c r="I1074" i="6"/>
  <c r="G1074" i="6"/>
  <c r="I1072" i="6"/>
  <c r="G1072" i="6"/>
  <c r="I1070" i="6"/>
  <c r="G1070" i="6"/>
  <c r="I1068" i="6"/>
  <c r="G1068" i="6"/>
  <c r="I1066" i="6"/>
  <c r="G1066" i="6"/>
  <c r="I1064" i="6"/>
  <c r="G1064" i="6"/>
  <c r="I1062" i="6"/>
  <c r="G1062" i="6"/>
  <c r="I1060" i="6"/>
  <c r="G1060" i="6"/>
  <c r="I1058" i="6"/>
  <c r="G1058" i="6"/>
  <c r="I1056" i="6"/>
  <c r="G1056" i="6"/>
  <c r="I1054" i="6"/>
  <c r="G1054" i="6"/>
  <c r="I1052" i="6"/>
  <c r="G1052" i="6"/>
  <c r="I1050" i="6"/>
  <c r="G1050" i="6"/>
  <c r="I1048" i="6"/>
  <c r="G1048" i="6"/>
  <c r="I1046" i="6"/>
  <c r="G1046" i="6"/>
  <c r="I1044" i="6"/>
  <c r="G1044" i="6"/>
  <c r="I1042" i="6"/>
  <c r="G1042" i="6"/>
  <c r="I1040" i="6"/>
  <c r="G1040" i="6"/>
  <c r="I1038" i="6"/>
  <c r="G1038" i="6"/>
  <c r="I1036" i="6"/>
  <c r="G1036" i="6"/>
  <c r="I1034" i="6"/>
  <c r="G1034" i="6"/>
  <c r="I1032" i="6"/>
  <c r="G1032" i="6"/>
  <c r="I1030" i="6"/>
  <c r="G1030" i="6"/>
  <c r="I1028" i="6"/>
  <c r="G1028" i="6"/>
  <c r="I1026" i="6"/>
  <c r="G1026" i="6"/>
  <c r="I1024" i="6"/>
  <c r="G1024" i="6"/>
  <c r="I1022" i="6"/>
  <c r="G1022" i="6"/>
  <c r="I1020" i="6"/>
  <c r="G1020" i="6"/>
  <c r="I1018" i="6"/>
  <c r="G1018" i="6"/>
  <c r="I1016" i="6"/>
  <c r="G1016" i="6"/>
  <c r="I1014" i="6"/>
  <c r="G1014" i="6"/>
  <c r="I1012" i="6"/>
  <c r="G232" i="6"/>
  <c r="G233" i="6"/>
  <c r="I230" i="6"/>
  <c r="I231" i="6"/>
  <c r="G230" i="6"/>
  <c r="G231" i="6"/>
  <c r="I228" i="6"/>
  <c r="I229" i="6"/>
  <c r="G228" i="6"/>
  <c r="G229" i="6"/>
  <c r="I226" i="6"/>
  <c r="I227" i="6"/>
  <c r="G226" i="6"/>
  <c r="G227" i="6"/>
  <c r="I224" i="6"/>
  <c r="I225" i="6"/>
  <c r="G224" i="6"/>
  <c r="G225" i="6"/>
  <c r="I222" i="6"/>
  <c r="I223" i="6"/>
  <c r="G222" i="6"/>
  <c r="G223" i="6"/>
  <c r="I220" i="6"/>
  <c r="I221" i="6"/>
  <c r="G220" i="6"/>
  <c r="G221" i="6"/>
  <c r="I218" i="6"/>
  <c r="I219" i="6"/>
  <c r="G218" i="6"/>
  <c r="G219" i="6"/>
  <c r="I216" i="6"/>
  <c r="I217" i="6"/>
  <c r="G216" i="6"/>
  <c r="G217" i="6"/>
  <c r="I214" i="6"/>
  <c r="I215" i="6"/>
  <c r="G214" i="6"/>
  <c r="G215" i="6"/>
  <c r="I212" i="6"/>
  <c r="I213" i="6"/>
  <c r="G212" i="6"/>
  <c r="G213" i="6"/>
  <c r="I210" i="6"/>
  <c r="I211" i="6"/>
  <c r="G210" i="6"/>
  <c r="G211" i="6"/>
  <c r="I208" i="6"/>
  <c r="I209" i="6"/>
  <c r="G208" i="6"/>
  <c r="G209" i="6"/>
  <c r="I206" i="6"/>
  <c r="I207" i="6"/>
  <c r="G206" i="6"/>
  <c r="G207" i="6"/>
  <c r="I204" i="6"/>
  <c r="I205" i="6"/>
  <c r="G204" i="6"/>
  <c r="G205" i="6"/>
  <c r="I202" i="6"/>
  <c r="I203" i="6"/>
  <c r="G202" i="6"/>
  <c r="G203" i="6"/>
  <c r="I200" i="6"/>
  <c r="I201" i="6"/>
  <c r="G200" i="6"/>
  <c r="G201" i="6"/>
  <c r="I198" i="6"/>
  <c r="I199" i="6"/>
  <c r="G198" i="6"/>
  <c r="G199" i="6"/>
  <c r="I196" i="6"/>
  <c r="I197" i="6"/>
  <c r="G196" i="6"/>
  <c r="G197" i="6"/>
  <c r="I194" i="6"/>
  <c r="I195" i="6"/>
  <c r="G194" i="6"/>
  <c r="G195" i="6"/>
  <c r="I192" i="6"/>
  <c r="I193" i="6"/>
  <c r="G192" i="6"/>
  <c r="G193" i="6"/>
  <c r="I190" i="6"/>
  <c r="I191" i="6"/>
  <c r="G190" i="6"/>
  <c r="G191" i="6"/>
  <c r="I188" i="6"/>
  <c r="I189" i="6"/>
  <c r="G188" i="6"/>
  <c r="G189" i="6"/>
  <c r="I186" i="6"/>
  <c r="I187" i="6"/>
  <c r="G186" i="6"/>
  <c r="G187" i="6"/>
  <c r="I184" i="6"/>
  <c r="I185" i="6"/>
  <c r="G184" i="6"/>
  <c r="G185" i="6"/>
  <c r="I182" i="6"/>
  <c r="I183" i="6"/>
  <c r="G182" i="6"/>
  <c r="G183" i="6"/>
  <c r="I180" i="6"/>
  <c r="I181" i="6"/>
  <c r="G180" i="6"/>
  <c r="G181" i="6"/>
  <c r="I178" i="6"/>
  <c r="I179" i="6"/>
  <c r="G178" i="6"/>
  <c r="G179" i="6"/>
  <c r="I176" i="6"/>
  <c r="I177" i="6"/>
  <c r="G176" i="6"/>
  <c r="G177" i="6"/>
  <c r="I174" i="6"/>
  <c r="I175" i="6"/>
  <c r="G174" i="6"/>
  <c r="G175" i="6"/>
  <c r="I172" i="6"/>
  <c r="I173" i="6"/>
  <c r="G172" i="6"/>
  <c r="G173" i="6"/>
  <c r="I170" i="6"/>
  <c r="I171" i="6"/>
  <c r="G170" i="6"/>
  <c r="G171" i="6"/>
  <c r="I168" i="6"/>
  <c r="I169" i="6"/>
  <c r="G168" i="6"/>
  <c r="G169" i="6"/>
  <c r="I166" i="6"/>
  <c r="I167" i="6"/>
  <c r="G166" i="6"/>
  <c r="G167" i="6"/>
  <c r="I164" i="6"/>
  <c r="I165" i="6"/>
  <c r="G164" i="6"/>
  <c r="G165" i="6"/>
  <c r="I162" i="6"/>
  <c r="I163" i="6"/>
  <c r="G162" i="6"/>
  <c r="G163" i="6"/>
  <c r="I1741" i="6"/>
  <c r="G1741" i="6"/>
  <c r="I1739" i="6"/>
  <c r="G1739" i="6"/>
  <c r="I1737" i="6"/>
  <c r="G1737" i="6"/>
  <c r="I1735" i="6"/>
  <c r="G1735" i="6"/>
  <c r="I1733" i="6"/>
  <c r="G1733" i="6"/>
  <c r="I1731" i="6"/>
  <c r="G1731" i="6"/>
  <c r="I1729" i="6"/>
  <c r="G1729" i="6"/>
  <c r="I1727" i="6"/>
  <c r="G1727" i="6"/>
  <c r="I1725" i="6"/>
  <c r="G1725" i="6"/>
  <c r="I1723" i="6"/>
  <c r="G1723" i="6"/>
  <c r="I1721" i="6"/>
  <c r="G1721" i="6"/>
  <c r="I1719" i="6"/>
  <c r="G1719" i="6"/>
  <c r="I1717" i="6"/>
  <c r="G1717" i="6"/>
  <c r="I1715" i="6"/>
  <c r="G1715" i="6"/>
  <c r="I1713" i="6"/>
  <c r="G1713" i="6"/>
  <c r="I1711" i="6"/>
  <c r="G1711" i="6"/>
  <c r="I1709" i="6"/>
  <c r="G1709" i="6"/>
  <c r="I1707" i="6"/>
  <c r="G1707" i="6"/>
  <c r="I1705" i="6"/>
  <c r="G1705" i="6"/>
  <c r="I1703" i="6"/>
  <c r="G1703" i="6"/>
  <c r="I1701" i="6"/>
  <c r="G1701" i="6"/>
  <c r="I1699" i="6"/>
  <c r="G1699" i="6"/>
  <c r="I1697" i="6"/>
  <c r="G1697" i="6"/>
  <c r="I1695" i="6"/>
  <c r="G1695" i="6"/>
  <c r="I1693" i="6"/>
  <c r="G1693" i="6"/>
  <c r="I1691" i="6"/>
  <c r="G1691" i="6"/>
  <c r="I1689" i="6"/>
  <c r="G1689" i="6"/>
  <c r="I1687" i="6"/>
  <c r="G1687" i="6"/>
  <c r="I1685" i="6"/>
  <c r="G1685" i="6"/>
  <c r="I1683" i="6"/>
  <c r="G1683" i="6"/>
  <c r="I1681" i="6"/>
  <c r="G1681" i="6"/>
  <c r="I1679" i="6"/>
  <c r="G1679" i="6"/>
  <c r="I1677" i="6"/>
  <c r="G1677" i="6"/>
  <c r="I1675" i="6"/>
  <c r="G1675" i="6"/>
  <c r="I1673" i="6"/>
  <c r="G1673" i="6"/>
  <c r="I1671" i="6"/>
  <c r="G1671" i="6"/>
  <c r="I1669" i="6"/>
  <c r="G1669" i="6"/>
  <c r="I1667" i="6"/>
  <c r="G1667" i="6"/>
  <c r="I1665" i="6"/>
  <c r="G1665" i="6"/>
  <c r="I1663" i="6"/>
  <c r="G1663" i="6"/>
  <c r="I1661" i="6"/>
  <c r="G1661" i="6"/>
  <c r="I1659" i="6"/>
  <c r="G1659" i="6"/>
  <c r="I1657" i="6"/>
  <c r="G1657" i="6"/>
  <c r="I1655" i="6"/>
  <c r="G1655" i="6"/>
  <c r="I1653" i="6"/>
  <c r="G1653" i="6"/>
  <c r="I1651" i="6"/>
  <c r="G1651" i="6"/>
  <c r="I1649" i="6"/>
  <c r="G1649" i="6"/>
  <c r="I1647" i="6"/>
  <c r="G1647" i="6"/>
  <c r="I1645" i="6"/>
  <c r="G1645" i="6"/>
  <c r="I1643" i="6"/>
  <c r="G1643" i="6"/>
  <c r="I1641" i="6"/>
  <c r="G1641" i="6"/>
  <c r="I1639" i="6"/>
  <c r="G1639" i="6"/>
  <c r="I1637" i="6"/>
  <c r="G1637" i="6"/>
  <c r="I1635" i="6"/>
  <c r="G1635" i="6"/>
  <c r="I1633" i="6"/>
  <c r="G1633" i="6"/>
  <c r="I1631" i="6"/>
  <c r="G1631" i="6"/>
  <c r="I1629" i="6"/>
  <c r="G1629" i="6"/>
  <c r="I1627" i="6"/>
  <c r="G1627" i="6"/>
  <c r="I1625" i="6"/>
  <c r="G1625" i="6"/>
  <c r="I1623" i="6"/>
  <c r="G1623" i="6"/>
  <c r="I1621" i="6"/>
  <c r="G1621" i="6"/>
  <c r="I1619" i="6"/>
  <c r="G1619" i="6"/>
  <c r="I1617" i="6"/>
  <c r="G1617" i="6"/>
  <c r="I1615" i="6"/>
  <c r="G1615" i="6"/>
  <c r="I1613" i="6"/>
  <c r="G1613" i="6"/>
  <c r="I1611" i="6"/>
  <c r="G1611" i="6"/>
  <c r="I1609" i="6"/>
  <c r="G1609" i="6"/>
  <c r="I1607" i="6"/>
  <c r="G1607" i="6"/>
  <c r="I1605" i="6"/>
  <c r="G1605" i="6"/>
  <c r="I1603" i="6"/>
  <c r="G1603" i="6"/>
  <c r="I1601" i="6"/>
  <c r="G1601" i="6"/>
  <c r="I1599" i="6"/>
  <c r="G1599" i="6"/>
  <c r="I1597" i="6"/>
  <c r="G1597" i="6"/>
  <c r="I1595" i="6"/>
  <c r="G1595" i="6"/>
  <c r="I1593" i="6"/>
  <c r="G1593" i="6"/>
  <c r="I1591" i="6"/>
  <c r="G1591" i="6"/>
  <c r="I1589" i="6"/>
  <c r="G1589" i="6"/>
  <c r="I1587" i="6"/>
  <c r="G1587" i="6"/>
  <c r="I1585" i="6"/>
  <c r="G1585" i="6"/>
  <c r="I1583" i="6"/>
  <c r="G1583" i="6"/>
  <c r="I1581" i="6"/>
  <c r="G1581" i="6"/>
  <c r="I1579" i="6"/>
  <c r="G1579" i="6"/>
  <c r="I1577" i="6"/>
  <c r="G1577" i="6"/>
  <c r="I1575" i="6"/>
  <c r="G1575" i="6"/>
  <c r="I1573" i="6"/>
  <c r="G1573" i="6"/>
  <c r="I1571" i="6"/>
  <c r="G1571" i="6"/>
  <c r="I1569" i="6"/>
  <c r="G1569" i="6"/>
  <c r="I1567" i="6"/>
  <c r="G1567" i="6"/>
  <c r="I1565" i="6"/>
  <c r="G1565" i="6"/>
  <c r="I1563" i="6"/>
  <c r="G1563" i="6"/>
  <c r="I1561" i="6"/>
  <c r="G1561" i="6"/>
  <c r="I1559" i="6"/>
  <c r="G1559" i="6"/>
  <c r="I1557" i="6"/>
  <c r="G1557" i="6"/>
  <c r="I1555" i="6"/>
  <c r="G1555" i="6"/>
  <c r="I1553" i="6"/>
  <c r="G1553" i="6"/>
  <c r="I1551" i="6"/>
  <c r="G1551" i="6"/>
  <c r="I1549" i="6"/>
  <c r="G1549" i="6"/>
  <c r="I1547" i="6"/>
  <c r="G1547" i="6"/>
  <c r="I1545" i="6"/>
  <c r="G1545" i="6"/>
  <c r="I1543" i="6"/>
  <c r="G1543" i="6"/>
  <c r="I1541" i="6"/>
  <c r="G1541" i="6"/>
  <c r="I1539" i="6"/>
  <c r="G1539" i="6"/>
  <c r="I1537" i="6"/>
  <c r="G1537" i="6"/>
  <c r="I1535" i="6"/>
  <c r="G1535" i="6"/>
  <c r="I1533" i="6"/>
  <c r="G1533" i="6"/>
  <c r="I1531" i="6"/>
  <c r="G1531" i="6"/>
  <c r="I1529" i="6"/>
  <c r="G1529" i="6"/>
  <c r="I1527" i="6"/>
  <c r="G1527" i="6"/>
  <c r="I1525" i="6"/>
  <c r="G1525" i="6"/>
  <c r="I1523" i="6"/>
  <c r="G1523" i="6"/>
  <c r="I1521" i="6"/>
  <c r="G1521" i="6"/>
  <c r="I1519" i="6"/>
  <c r="G1519" i="6"/>
  <c r="I1517" i="6"/>
  <c r="G1517" i="6"/>
  <c r="I1515" i="6"/>
  <c r="G1515" i="6"/>
  <c r="I1513" i="6"/>
  <c r="G1513" i="6"/>
  <c r="I1511" i="6"/>
  <c r="G1511" i="6"/>
  <c r="I1509" i="6"/>
  <c r="G1509" i="6"/>
  <c r="I1507" i="6"/>
  <c r="G1507" i="6"/>
  <c r="I1505" i="6"/>
  <c r="G1505" i="6"/>
  <c r="I1503" i="6"/>
  <c r="G1503" i="6"/>
  <c r="I1501" i="6"/>
  <c r="G1501" i="6"/>
  <c r="I1499" i="6"/>
  <c r="G1499" i="6"/>
  <c r="I1497" i="6"/>
  <c r="G1497" i="6"/>
  <c r="I1495" i="6"/>
  <c r="G1495" i="6"/>
  <c r="I1493" i="6"/>
  <c r="G1493" i="6"/>
  <c r="I1491" i="6"/>
  <c r="G1491" i="6"/>
  <c r="I1489" i="6"/>
  <c r="G1489" i="6"/>
  <c r="I1487" i="6"/>
  <c r="G1487" i="6"/>
  <c r="I1485" i="6"/>
  <c r="G1485" i="6"/>
  <c r="I1483" i="6"/>
  <c r="G1483" i="6"/>
  <c r="I1481" i="6"/>
  <c r="G1481" i="6"/>
  <c r="I1479" i="6"/>
  <c r="G1479" i="6"/>
  <c r="I1477" i="6"/>
  <c r="G1477" i="6"/>
  <c r="I1475" i="6"/>
  <c r="G1475" i="6"/>
  <c r="I1473" i="6"/>
  <c r="G1473" i="6"/>
  <c r="I1471" i="6"/>
  <c r="G1471" i="6"/>
  <c r="I1469" i="6"/>
  <c r="G1469" i="6"/>
  <c r="I1467" i="6"/>
  <c r="G1467" i="6"/>
  <c r="I1465" i="6"/>
  <c r="G1465" i="6"/>
  <c r="I1463" i="6"/>
  <c r="G1463" i="6"/>
  <c r="I1461" i="6"/>
  <c r="G1461" i="6"/>
  <c r="I1459" i="6"/>
  <c r="G1459" i="6"/>
  <c r="I1457" i="6"/>
  <c r="G1457" i="6"/>
  <c r="I1455" i="6"/>
  <c r="G1455" i="6"/>
  <c r="I1453" i="6"/>
  <c r="G1453" i="6"/>
  <c r="I1451" i="6"/>
  <c r="G1451" i="6"/>
  <c r="I1449" i="6"/>
  <c r="G1449" i="6"/>
  <c r="I1447" i="6"/>
  <c r="G1447" i="6"/>
  <c r="I1445" i="6"/>
  <c r="G1445" i="6"/>
  <c r="I1443" i="6"/>
  <c r="G1443" i="6"/>
  <c r="I1441" i="6"/>
  <c r="G1441" i="6"/>
  <c r="I1439" i="6"/>
  <c r="G1439" i="6"/>
  <c r="I1437" i="6"/>
  <c r="G1437" i="6"/>
  <c r="I1435" i="6"/>
  <c r="G1435" i="6"/>
  <c r="I1433" i="6"/>
  <c r="G1433" i="6"/>
  <c r="I1431" i="6"/>
  <c r="G1431" i="6"/>
  <c r="I1429" i="6"/>
  <c r="G1429" i="6"/>
  <c r="I1427" i="6"/>
  <c r="G1427" i="6"/>
  <c r="I1425" i="6"/>
  <c r="G1425" i="6"/>
  <c r="I1423" i="6"/>
  <c r="G1423" i="6"/>
  <c r="I1421" i="6"/>
  <c r="G1421" i="6"/>
  <c r="I1419" i="6"/>
  <c r="G1419" i="6"/>
  <c r="I1417" i="6"/>
  <c r="G1417" i="6"/>
  <c r="I1415" i="6"/>
  <c r="G1415" i="6"/>
  <c r="I1413" i="6"/>
  <c r="G1413" i="6"/>
  <c r="I1411" i="6"/>
  <c r="G1411" i="6"/>
  <c r="I1409" i="6"/>
  <c r="G1409" i="6"/>
  <c r="I1407" i="6"/>
  <c r="G1407" i="6"/>
  <c r="I1405" i="6"/>
  <c r="G1405" i="6"/>
  <c r="I1403" i="6"/>
  <c r="G1403" i="6"/>
  <c r="I1401" i="6"/>
  <c r="G1401" i="6"/>
  <c r="I1399" i="6"/>
  <c r="G1399" i="6"/>
  <c r="I1397" i="6"/>
  <c r="G1397" i="6"/>
  <c r="I1395" i="6"/>
  <c r="G1395" i="6"/>
  <c r="I1393" i="6"/>
  <c r="G1393" i="6"/>
  <c r="I1391" i="6"/>
  <c r="G1391" i="6"/>
  <c r="I1389" i="6"/>
  <c r="G1389" i="6"/>
  <c r="I1387" i="6"/>
  <c r="G1387" i="6"/>
  <c r="I1385" i="6"/>
  <c r="G1385" i="6"/>
  <c r="I1383" i="6"/>
  <c r="G1383" i="6"/>
  <c r="I1381" i="6"/>
  <c r="G1381" i="6"/>
  <c r="I1379" i="6"/>
  <c r="G1379" i="6"/>
  <c r="I1377" i="6"/>
  <c r="G1377" i="6"/>
  <c r="I1375" i="6"/>
  <c r="G1375" i="6"/>
  <c r="I1373" i="6"/>
  <c r="G1373" i="6"/>
  <c r="I1371" i="6"/>
  <c r="G1371" i="6"/>
  <c r="I1369" i="6"/>
  <c r="G1369" i="6"/>
  <c r="I1367" i="6"/>
  <c r="G1367" i="6"/>
  <c r="I1365" i="6"/>
  <c r="G1365" i="6"/>
  <c r="I1363" i="6"/>
  <c r="G1363" i="6"/>
  <c r="I1361" i="6"/>
  <c r="G1361" i="6"/>
  <c r="I1359" i="6"/>
  <c r="G1359" i="6"/>
  <c r="I1357" i="6"/>
  <c r="G1357" i="6"/>
  <c r="I1355" i="6"/>
  <c r="G1355" i="6"/>
  <c r="I1353" i="6"/>
  <c r="G1353" i="6"/>
  <c r="I1351" i="6"/>
  <c r="G1351" i="6"/>
  <c r="I1349" i="6"/>
  <c r="G1349" i="6"/>
  <c r="I1347" i="6"/>
  <c r="G1347" i="6"/>
  <c r="I1345" i="6"/>
  <c r="G1345" i="6"/>
  <c r="I1343" i="6"/>
  <c r="G1343" i="6"/>
  <c r="I1341" i="6"/>
  <c r="G1341" i="6"/>
  <c r="I1339" i="6"/>
  <c r="G1339" i="6"/>
  <c r="I1337" i="6"/>
  <c r="G1337" i="6"/>
  <c r="I1335" i="6"/>
  <c r="G1335" i="6"/>
  <c r="I1333" i="6"/>
  <c r="G1333" i="6"/>
  <c r="I1331" i="6"/>
  <c r="G1331" i="6"/>
  <c r="I1329" i="6"/>
  <c r="G1329" i="6"/>
  <c r="I1327" i="6"/>
  <c r="G1327" i="6"/>
  <c r="I1325" i="6"/>
  <c r="G1325" i="6"/>
  <c r="I1323" i="6"/>
  <c r="G1323" i="6"/>
  <c r="I1321" i="6"/>
  <c r="G1321" i="6"/>
  <c r="I1319" i="6"/>
  <c r="G1319" i="6"/>
  <c r="I1317" i="6"/>
  <c r="G1317" i="6"/>
  <c r="I1315" i="6"/>
  <c r="G1315" i="6"/>
  <c r="I1313" i="6"/>
  <c r="G1313" i="6"/>
  <c r="I1311" i="6"/>
  <c r="G1311" i="6"/>
  <c r="I1309" i="6"/>
  <c r="G1309" i="6"/>
  <c r="I1307" i="6"/>
  <c r="G1307" i="6"/>
  <c r="I1305" i="6"/>
  <c r="G1305" i="6"/>
  <c r="I1303" i="6"/>
  <c r="G1303" i="6"/>
  <c r="I1301" i="6"/>
  <c r="G1301" i="6"/>
  <c r="I1299" i="6"/>
  <c r="G1299" i="6"/>
  <c r="I1297" i="6"/>
  <c r="G1297" i="6"/>
  <c r="I1295" i="6"/>
  <c r="G1295" i="6"/>
  <c r="I1293" i="6"/>
  <c r="G1293" i="6"/>
  <c r="I1291" i="6"/>
  <c r="G1291" i="6"/>
  <c r="I1289" i="6"/>
  <c r="G1289" i="6"/>
  <c r="I1287" i="6"/>
  <c r="G1287" i="6"/>
  <c r="I1285" i="6"/>
  <c r="G1285" i="6"/>
  <c r="I1283" i="6"/>
  <c r="G1283" i="6"/>
  <c r="I1281" i="6"/>
  <c r="G1281" i="6"/>
  <c r="I1279" i="6"/>
  <c r="G1279" i="6"/>
  <c r="I1277" i="6"/>
  <c r="G1277" i="6"/>
  <c r="I1275" i="6"/>
  <c r="G1275" i="6"/>
  <c r="I1273" i="6"/>
  <c r="G1273" i="6"/>
  <c r="I1271" i="6"/>
  <c r="G1271" i="6"/>
  <c r="I1269" i="6"/>
  <c r="G1269" i="6"/>
  <c r="I1267" i="6"/>
  <c r="G1267" i="6"/>
  <c r="I1265" i="6"/>
  <c r="G1265" i="6"/>
  <c r="I1263" i="6"/>
  <c r="G1263" i="6"/>
  <c r="I1261" i="6"/>
  <c r="G1261" i="6"/>
  <c r="I1259" i="6"/>
  <c r="G1259" i="6"/>
  <c r="I1257" i="6"/>
  <c r="G1257" i="6"/>
  <c r="I1255" i="6"/>
  <c r="G1255" i="6"/>
  <c r="I1253" i="6"/>
  <c r="G1253" i="6"/>
  <c r="I1251" i="6"/>
  <c r="G1251" i="6"/>
  <c r="I1249" i="6"/>
  <c r="G1249" i="6"/>
  <c r="I1247" i="6"/>
  <c r="G1247" i="6"/>
  <c r="I1245" i="6"/>
  <c r="G1245" i="6"/>
  <c r="I1243" i="6"/>
  <c r="G1243" i="6"/>
  <c r="I1241" i="6"/>
  <c r="G1241" i="6"/>
  <c r="I1239" i="6"/>
  <c r="G1239" i="6"/>
  <c r="I1237" i="6"/>
  <c r="G1237" i="6"/>
  <c r="I1235" i="6"/>
  <c r="G1235" i="6"/>
  <c r="I1233" i="6"/>
  <c r="G1233" i="6"/>
  <c r="I1231" i="6"/>
  <c r="G1231" i="6"/>
  <c r="I1229" i="6"/>
  <c r="G1229" i="6"/>
  <c r="I1227" i="6"/>
  <c r="G1227" i="6"/>
  <c r="I1225" i="6"/>
  <c r="G1225" i="6"/>
  <c r="I1223" i="6"/>
  <c r="G1223" i="6"/>
  <c r="I1221" i="6"/>
  <c r="G1221" i="6"/>
  <c r="I1219" i="6"/>
  <c r="G1219" i="6"/>
  <c r="I1217" i="6"/>
  <c r="G1217" i="6"/>
  <c r="I1215" i="6"/>
  <c r="G1215" i="6"/>
  <c r="I1213" i="6"/>
  <c r="G1213" i="6"/>
  <c r="I1211" i="6"/>
  <c r="G1211" i="6"/>
  <c r="I1209" i="6"/>
  <c r="G1209" i="6"/>
  <c r="I1207" i="6"/>
  <c r="G1207" i="6"/>
  <c r="I1205" i="6"/>
  <c r="G1205" i="6"/>
  <c r="I1203" i="6"/>
  <c r="G1203" i="6"/>
  <c r="I1201" i="6"/>
  <c r="G1201" i="6"/>
  <c r="I1199" i="6"/>
  <c r="G1199" i="6"/>
  <c r="I1197" i="6"/>
  <c r="G1197" i="6"/>
  <c r="I1195" i="6"/>
  <c r="G1195" i="6"/>
  <c r="I1193" i="6"/>
  <c r="G1193" i="6"/>
  <c r="I1191" i="6"/>
  <c r="G1191" i="6"/>
  <c r="I1189" i="6"/>
  <c r="G1189" i="6"/>
  <c r="I1187" i="6"/>
  <c r="G1187" i="6"/>
  <c r="I1185" i="6"/>
  <c r="G1185" i="6"/>
  <c r="I1183" i="6"/>
  <c r="G1183" i="6"/>
  <c r="I1181" i="6"/>
  <c r="G1181" i="6"/>
  <c r="I1179" i="6"/>
  <c r="G1179" i="6"/>
  <c r="I1177" i="6"/>
  <c r="G1177" i="6"/>
  <c r="I1175" i="6"/>
  <c r="G1175" i="6"/>
  <c r="I1173" i="6"/>
  <c r="G1173" i="6"/>
  <c r="I1171" i="6"/>
  <c r="G1171" i="6"/>
  <c r="I1169" i="6"/>
  <c r="G1169" i="6"/>
  <c r="I1167" i="6"/>
  <c r="G1167" i="6"/>
  <c r="I1165" i="6"/>
  <c r="G1165" i="6"/>
  <c r="I1163" i="6"/>
  <c r="G1163" i="6"/>
  <c r="I1161" i="6"/>
  <c r="G1161" i="6"/>
  <c r="I1159" i="6"/>
  <c r="G1159" i="6"/>
  <c r="I1157" i="6"/>
  <c r="G1157" i="6"/>
  <c r="I1155" i="6"/>
  <c r="G1155" i="6"/>
  <c r="I1153" i="6"/>
  <c r="G1153" i="6"/>
  <c r="I1151" i="6"/>
  <c r="G1151" i="6"/>
  <c r="I1149" i="6"/>
  <c r="G1149" i="6"/>
  <c r="I1147" i="6"/>
  <c r="G1147" i="6"/>
  <c r="I1145" i="6"/>
  <c r="G1145" i="6"/>
  <c r="I1143" i="6"/>
  <c r="G1143" i="6"/>
  <c r="I1141" i="6"/>
  <c r="G1141" i="6"/>
  <c r="I1139" i="6"/>
  <c r="G1139" i="6"/>
  <c r="I1137" i="6"/>
  <c r="G1137" i="6"/>
  <c r="I1135" i="6"/>
  <c r="G1135" i="6"/>
  <c r="I1133" i="6"/>
  <c r="G1133" i="6"/>
  <c r="I1131" i="6"/>
  <c r="G1131" i="6"/>
  <c r="I1129" i="6"/>
  <c r="G1129" i="6"/>
  <c r="I1127" i="6"/>
  <c r="G1127" i="6"/>
  <c r="I1125" i="6"/>
  <c r="G1125" i="6"/>
  <c r="I1123" i="6"/>
  <c r="G1123" i="6"/>
  <c r="I1121" i="6"/>
  <c r="G1121" i="6"/>
  <c r="I1119" i="6"/>
  <c r="G1119" i="6"/>
  <c r="I1117" i="6"/>
  <c r="G1117" i="6"/>
  <c r="I1115" i="6"/>
  <c r="G1115" i="6"/>
  <c r="I1113" i="6"/>
  <c r="G1113" i="6"/>
  <c r="I1111" i="6"/>
  <c r="G1111" i="6"/>
  <c r="I1109" i="6"/>
  <c r="G1109" i="6"/>
  <c r="I1107" i="6"/>
  <c r="G1107" i="6"/>
  <c r="I1105" i="6"/>
  <c r="G1105" i="6"/>
  <c r="I1103" i="6"/>
  <c r="G1103" i="6"/>
  <c r="I1101" i="6"/>
  <c r="G1101" i="6"/>
  <c r="I1099" i="6"/>
  <c r="G1099" i="6"/>
  <c r="I1097" i="6"/>
  <c r="G1097" i="6"/>
  <c r="I1095" i="6"/>
  <c r="G1095" i="6"/>
  <c r="I1093" i="6"/>
  <c r="G1093" i="6"/>
  <c r="I1091" i="6"/>
  <c r="G1091" i="6"/>
  <c r="I1089" i="6"/>
  <c r="G1089" i="6"/>
  <c r="I1087" i="6"/>
  <c r="G1087" i="6"/>
  <c r="I1085" i="6"/>
  <c r="G1085" i="6"/>
  <c r="I1083" i="6"/>
  <c r="G1083" i="6"/>
  <c r="I1081" i="6"/>
  <c r="G1081" i="6"/>
  <c r="I1079" i="6"/>
  <c r="G1079" i="6"/>
  <c r="I1077" i="6"/>
  <c r="G1077" i="6"/>
  <c r="I1075" i="6"/>
  <c r="G1075" i="6"/>
  <c r="I1073" i="6"/>
  <c r="G1073" i="6"/>
  <c r="I1071" i="6"/>
  <c r="G1071" i="6"/>
  <c r="I1069" i="6"/>
  <c r="G1069" i="6"/>
  <c r="I1067" i="6"/>
  <c r="G1067" i="6"/>
  <c r="I1065" i="6"/>
  <c r="G1065" i="6"/>
  <c r="I1063" i="6"/>
  <c r="G1063" i="6"/>
  <c r="I1061" i="6"/>
  <c r="G1061" i="6"/>
  <c r="I1059" i="6"/>
  <c r="G1059" i="6"/>
  <c r="I1057" i="6"/>
  <c r="G1057" i="6"/>
  <c r="I1055" i="6"/>
  <c r="G1055" i="6"/>
  <c r="I1053" i="6"/>
  <c r="G1053" i="6"/>
  <c r="I1051" i="6"/>
  <c r="G1051" i="6"/>
  <c r="I1049" i="6"/>
  <c r="G1049" i="6"/>
  <c r="I1047" i="6"/>
  <c r="G1047" i="6"/>
  <c r="I1045" i="6"/>
  <c r="G1045" i="6"/>
  <c r="I1043" i="6"/>
  <c r="G1043" i="6"/>
  <c r="I1041" i="6"/>
  <c r="G1041" i="6"/>
  <c r="I1039" i="6"/>
  <c r="G1039" i="6"/>
  <c r="I1037" i="6"/>
  <c r="G1037" i="6"/>
  <c r="I1035" i="6"/>
  <c r="G1035" i="6"/>
  <c r="I1033" i="6"/>
  <c r="G1033" i="6"/>
  <c r="I1031" i="6"/>
  <c r="G1031" i="6"/>
  <c r="I1029" i="6"/>
  <c r="G1029" i="6"/>
  <c r="I1027" i="6"/>
  <c r="G1027" i="6"/>
  <c r="I1025" i="6"/>
  <c r="G1025" i="6"/>
  <c r="I1023" i="6"/>
  <c r="G1023" i="6"/>
  <c r="I1021" i="6"/>
  <c r="G1021" i="6"/>
  <c r="I1019" i="6"/>
  <c r="G1019" i="6"/>
  <c r="I1017" i="6"/>
  <c r="G1017" i="6"/>
  <c r="I1015" i="6"/>
  <c r="G1015" i="6"/>
  <c r="I1013" i="6"/>
  <c r="G1013" i="6"/>
  <c r="I1011" i="6"/>
  <c r="G1011" i="6"/>
  <c r="I1009" i="6"/>
  <c r="G1009" i="6"/>
  <c r="I1007" i="6"/>
  <c r="G1007" i="6"/>
  <c r="I1005" i="6"/>
  <c r="G1005" i="6"/>
  <c r="I1003" i="6"/>
  <c r="G1003" i="6"/>
  <c r="I1001" i="6"/>
  <c r="G1001" i="6"/>
  <c r="I999" i="6"/>
  <c r="G999" i="6"/>
  <c r="I997" i="6"/>
  <c r="G997" i="6"/>
  <c r="I995" i="6"/>
  <c r="G995" i="6"/>
  <c r="I993" i="6"/>
  <c r="G993" i="6"/>
  <c r="I991" i="6"/>
  <c r="G991" i="6"/>
  <c r="I989" i="6"/>
  <c r="G989" i="6"/>
  <c r="I987" i="6"/>
  <c r="G987" i="6"/>
  <c r="I985" i="6"/>
  <c r="G985" i="6"/>
  <c r="I983" i="6"/>
  <c r="G983" i="6"/>
  <c r="I981" i="6"/>
  <c r="G981" i="6"/>
  <c r="I979" i="6"/>
  <c r="G979" i="6"/>
  <c r="I977" i="6"/>
  <c r="G977" i="6"/>
  <c r="I975" i="6"/>
  <c r="G975" i="6"/>
  <c r="I973" i="6"/>
  <c r="G973" i="6"/>
  <c r="I971" i="6"/>
  <c r="G971" i="6"/>
  <c r="I969" i="6"/>
  <c r="G969" i="6"/>
  <c r="I967" i="6"/>
  <c r="G967" i="6"/>
  <c r="I965" i="6"/>
  <c r="G965" i="6"/>
  <c r="I963" i="6"/>
  <c r="G963" i="6"/>
  <c r="I961" i="6"/>
  <c r="G961" i="6"/>
  <c r="I959" i="6"/>
  <c r="G959" i="6"/>
  <c r="I957" i="6"/>
  <c r="G957" i="6"/>
  <c r="I955" i="6"/>
  <c r="G955" i="6"/>
  <c r="I953" i="6"/>
  <c r="G953" i="6"/>
  <c r="I951" i="6"/>
  <c r="G951" i="6"/>
  <c r="I949" i="6"/>
  <c r="G949" i="6"/>
  <c r="I947" i="6"/>
  <c r="G947" i="6"/>
  <c r="I945" i="6"/>
  <c r="G945" i="6"/>
  <c r="I943" i="6"/>
  <c r="G943" i="6"/>
  <c r="I941" i="6"/>
  <c r="G941" i="6"/>
  <c r="I939" i="6"/>
  <c r="G939" i="6"/>
  <c r="I937" i="6"/>
  <c r="G937" i="6"/>
  <c r="I935" i="6"/>
  <c r="G935" i="6"/>
  <c r="I933" i="6"/>
  <c r="G933" i="6"/>
  <c r="I931" i="6"/>
  <c r="G931" i="6"/>
  <c r="I929" i="6"/>
  <c r="G929" i="6"/>
  <c r="I927" i="6"/>
  <c r="G927" i="6"/>
  <c r="I925" i="6"/>
  <c r="G925" i="6"/>
  <c r="I923" i="6"/>
  <c r="G923" i="6"/>
  <c r="I921" i="6"/>
  <c r="G921" i="6"/>
  <c r="I919" i="6"/>
  <c r="G919" i="6"/>
  <c r="I917" i="6"/>
  <c r="G917" i="6"/>
  <c r="I915" i="6"/>
  <c r="G915" i="6"/>
  <c r="I913" i="6"/>
  <c r="G913" i="6"/>
  <c r="I911" i="6"/>
  <c r="G911" i="6"/>
  <c r="I909" i="6"/>
  <c r="G909" i="6"/>
  <c r="I907" i="6"/>
  <c r="G907" i="6"/>
  <c r="I905" i="6"/>
  <c r="G905" i="6"/>
  <c r="I903" i="6"/>
  <c r="G903" i="6"/>
  <c r="I901" i="6"/>
  <c r="G901" i="6"/>
  <c r="I899" i="6"/>
  <c r="G899" i="6"/>
  <c r="I897" i="6"/>
  <c r="G897" i="6"/>
  <c r="I895" i="6"/>
  <c r="G895" i="6"/>
  <c r="I893" i="6"/>
  <c r="G893" i="6"/>
  <c r="I891" i="6"/>
  <c r="G891" i="6"/>
  <c r="I889" i="6"/>
  <c r="G889" i="6"/>
  <c r="I887" i="6"/>
  <c r="G887" i="6"/>
  <c r="I885" i="6"/>
  <c r="G885" i="6"/>
  <c r="I883" i="6"/>
  <c r="G883" i="6"/>
  <c r="I881" i="6"/>
  <c r="G881" i="6"/>
  <c r="I879" i="6"/>
  <c r="G879" i="6"/>
  <c r="I877" i="6"/>
  <c r="G877" i="6"/>
  <c r="I875" i="6"/>
  <c r="G875" i="6"/>
  <c r="I873" i="6"/>
  <c r="G873" i="6"/>
  <c r="I871" i="6"/>
  <c r="G871" i="6"/>
  <c r="I869" i="6"/>
  <c r="G869" i="6"/>
  <c r="I867" i="6"/>
  <c r="G867" i="6"/>
  <c r="I865" i="6"/>
  <c r="G865" i="6"/>
  <c r="I863" i="6"/>
  <c r="G863" i="6"/>
  <c r="I861" i="6"/>
  <c r="G861" i="6"/>
  <c r="I859" i="6"/>
  <c r="G859" i="6"/>
  <c r="I857" i="6"/>
  <c r="G857" i="6"/>
  <c r="I855" i="6"/>
  <c r="G855" i="6"/>
  <c r="I853" i="6"/>
  <c r="G853" i="6"/>
  <c r="I851" i="6"/>
  <c r="G851" i="6"/>
  <c r="I849" i="6"/>
  <c r="G849" i="6"/>
  <c r="I847" i="6"/>
  <c r="G847" i="6"/>
  <c r="I845" i="6"/>
  <c r="G845" i="6"/>
  <c r="I843" i="6"/>
  <c r="G843" i="6"/>
  <c r="I841" i="6"/>
  <c r="G841" i="6"/>
  <c r="I839" i="6"/>
  <c r="G839" i="6"/>
  <c r="I837" i="6"/>
  <c r="G837" i="6"/>
  <c r="I835" i="6"/>
  <c r="G835" i="6"/>
  <c r="I833" i="6"/>
  <c r="G833" i="6"/>
  <c r="I831" i="6"/>
  <c r="G831" i="6"/>
  <c r="I829" i="6"/>
  <c r="G829" i="6"/>
  <c r="I827" i="6"/>
  <c r="G827" i="6"/>
  <c r="I825" i="6"/>
  <c r="G825" i="6"/>
  <c r="I823" i="6"/>
  <c r="G823" i="6"/>
  <c r="I821" i="6"/>
  <c r="G821" i="6"/>
  <c r="I819" i="6"/>
  <c r="G819" i="6"/>
  <c r="I817" i="6"/>
  <c r="G817" i="6"/>
  <c r="I815" i="6"/>
  <c r="G815" i="6"/>
  <c r="I813" i="6"/>
  <c r="G813" i="6"/>
  <c r="I811" i="6"/>
  <c r="G811" i="6"/>
  <c r="I809" i="6"/>
  <c r="G809" i="6"/>
  <c r="I807" i="6"/>
  <c r="G807" i="6"/>
  <c r="I805" i="6"/>
  <c r="G805" i="6"/>
  <c r="I803" i="6"/>
  <c r="G803" i="6"/>
  <c r="I801" i="6"/>
  <c r="G801" i="6"/>
  <c r="I799" i="6"/>
  <c r="G799" i="6"/>
  <c r="I797" i="6"/>
  <c r="G797" i="6"/>
  <c r="I795" i="6"/>
  <c r="G795" i="6"/>
  <c r="I793" i="6"/>
  <c r="G793" i="6"/>
  <c r="I791" i="6"/>
  <c r="G791" i="6"/>
  <c r="I789" i="6"/>
  <c r="G789" i="6"/>
  <c r="I787" i="6"/>
  <c r="G787" i="6"/>
  <c r="I785" i="6"/>
  <c r="G785" i="6"/>
  <c r="I783" i="6"/>
  <c r="G783" i="6"/>
  <c r="I781" i="6"/>
  <c r="G781" i="6"/>
  <c r="I779" i="6"/>
  <c r="G779" i="6"/>
  <c r="I777" i="6"/>
  <c r="G777" i="6"/>
  <c r="I775" i="6"/>
  <c r="G775" i="6"/>
  <c r="I773" i="6"/>
  <c r="G773" i="6"/>
  <c r="I771" i="6"/>
  <c r="G771" i="6"/>
  <c r="I769" i="6"/>
  <c r="G769" i="6"/>
  <c r="I767" i="6"/>
  <c r="G767" i="6"/>
  <c r="I765" i="6"/>
  <c r="G765" i="6"/>
  <c r="I763" i="6"/>
  <c r="G763" i="6"/>
  <c r="I761" i="6"/>
  <c r="G761" i="6"/>
  <c r="I759" i="6"/>
  <c r="G759" i="6"/>
  <c r="I757" i="6"/>
  <c r="G757" i="6"/>
  <c r="I755" i="6"/>
  <c r="G755" i="6"/>
  <c r="I753" i="6"/>
  <c r="G753" i="6"/>
  <c r="I751" i="6"/>
  <c r="G751" i="6"/>
  <c r="I749" i="6"/>
  <c r="G749" i="6"/>
  <c r="I747" i="6"/>
  <c r="G747" i="6"/>
  <c r="I745" i="6"/>
  <c r="G745" i="6"/>
  <c r="I743" i="6"/>
  <c r="G743" i="6"/>
  <c r="I741" i="6"/>
  <c r="G741" i="6"/>
  <c r="I739" i="6"/>
  <c r="G739" i="6"/>
  <c r="I737" i="6"/>
  <c r="G737" i="6"/>
  <c r="I735" i="6"/>
  <c r="G735" i="6"/>
  <c r="I733" i="6"/>
  <c r="G733" i="6"/>
  <c r="I731" i="6"/>
  <c r="G731" i="6"/>
  <c r="I729" i="6"/>
  <c r="G729" i="6"/>
  <c r="I727" i="6"/>
  <c r="G727" i="6"/>
  <c r="I725" i="6"/>
  <c r="G725" i="6"/>
  <c r="I723" i="6"/>
  <c r="G723" i="6"/>
  <c r="I721" i="6"/>
  <c r="G721" i="6"/>
  <c r="I719" i="6"/>
  <c r="G719" i="6"/>
  <c r="I717" i="6"/>
  <c r="G717" i="6"/>
  <c r="I715" i="6"/>
  <c r="G715" i="6"/>
  <c r="I713" i="6"/>
  <c r="G713" i="6"/>
  <c r="I711" i="6"/>
  <c r="G711" i="6"/>
  <c r="I709" i="6"/>
  <c r="G709" i="6"/>
  <c r="I707" i="6"/>
  <c r="G707" i="6"/>
  <c r="I705" i="6"/>
  <c r="G705" i="6"/>
  <c r="I703" i="6"/>
  <c r="G703" i="6"/>
  <c r="I701" i="6"/>
  <c r="G701" i="6"/>
  <c r="I699" i="6"/>
  <c r="G699" i="6"/>
  <c r="I697" i="6"/>
  <c r="G697" i="6"/>
  <c r="I695" i="6"/>
  <c r="G695" i="6"/>
  <c r="I693" i="6"/>
  <c r="G693" i="6"/>
  <c r="I691" i="6"/>
  <c r="G691" i="6"/>
  <c r="I689" i="6"/>
  <c r="G689" i="6"/>
  <c r="I687" i="6"/>
  <c r="G687" i="6"/>
  <c r="I685" i="6"/>
  <c r="G685" i="6"/>
  <c r="I683" i="6"/>
  <c r="G683" i="6"/>
  <c r="I681" i="6"/>
  <c r="G681" i="6"/>
  <c r="I679" i="6"/>
  <c r="G679" i="6"/>
  <c r="I677" i="6"/>
  <c r="G677" i="6"/>
  <c r="I675" i="6"/>
  <c r="G675" i="6"/>
  <c r="I673" i="6"/>
  <c r="G673" i="6"/>
  <c r="I671" i="6"/>
  <c r="G671" i="6"/>
  <c r="I669" i="6"/>
  <c r="G669" i="6"/>
  <c r="I667" i="6"/>
  <c r="G667" i="6"/>
  <c r="I665" i="6"/>
  <c r="G665" i="6"/>
  <c r="I663" i="6"/>
  <c r="G663" i="6"/>
  <c r="I661" i="6"/>
  <c r="G661" i="6"/>
  <c r="I659" i="6"/>
  <c r="G659" i="6"/>
  <c r="I657" i="6"/>
  <c r="G657" i="6"/>
  <c r="I655" i="6"/>
  <c r="G655" i="6"/>
  <c r="I653" i="6"/>
  <c r="G653" i="6"/>
  <c r="I651" i="6"/>
  <c r="G651" i="6"/>
  <c r="I649" i="6"/>
  <c r="G649" i="6"/>
  <c r="I647" i="6"/>
  <c r="G647" i="6"/>
  <c r="I645" i="6"/>
  <c r="G645" i="6"/>
  <c r="I643" i="6"/>
  <c r="G643" i="6"/>
  <c r="I641" i="6"/>
  <c r="G641" i="6"/>
  <c r="I639" i="6"/>
  <c r="G639" i="6"/>
  <c r="I637" i="6"/>
  <c r="G637" i="6"/>
  <c r="I635" i="6"/>
  <c r="G635" i="6"/>
  <c r="I633" i="6"/>
  <c r="G633" i="6"/>
  <c r="I631" i="6"/>
  <c r="G631" i="6"/>
  <c r="I629" i="6"/>
  <c r="G629" i="6"/>
  <c r="I627" i="6"/>
  <c r="G627" i="6"/>
  <c r="I625" i="6"/>
  <c r="G625" i="6"/>
  <c r="I623" i="6"/>
  <c r="G623" i="6"/>
  <c r="I621" i="6"/>
  <c r="G621" i="6"/>
  <c r="I619" i="6"/>
  <c r="G619" i="6"/>
  <c r="I617" i="6"/>
  <c r="G617" i="6"/>
  <c r="I615" i="6"/>
  <c r="G615" i="6"/>
  <c r="I613" i="6"/>
  <c r="G613" i="6"/>
  <c r="I611" i="6"/>
  <c r="G611" i="6"/>
  <c r="I609" i="6"/>
  <c r="G609" i="6"/>
  <c r="I607" i="6"/>
  <c r="G607" i="6"/>
  <c r="I605" i="6"/>
  <c r="G605" i="6"/>
  <c r="I603" i="6"/>
  <c r="G603" i="6"/>
  <c r="I601" i="6"/>
  <c r="G601" i="6"/>
  <c r="I599" i="6"/>
  <c r="G599" i="6"/>
  <c r="I597" i="6"/>
  <c r="G597" i="6"/>
  <c r="I595" i="6"/>
  <c r="G595" i="6"/>
  <c r="I593" i="6"/>
  <c r="G593" i="6"/>
  <c r="I591" i="6"/>
  <c r="G591" i="6"/>
  <c r="I589" i="6"/>
  <c r="G589" i="6"/>
  <c r="I587" i="6"/>
  <c r="G587" i="6"/>
  <c r="I585" i="6"/>
  <c r="G585" i="6"/>
  <c r="I583" i="6"/>
  <c r="G583" i="6"/>
  <c r="I581" i="6"/>
  <c r="G581" i="6"/>
  <c r="I579" i="6"/>
  <c r="G579" i="6"/>
  <c r="I577" i="6"/>
  <c r="G577" i="6"/>
  <c r="I575" i="6"/>
  <c r="G575" i="6"/>
  <c r="I573" i="6"/>
  <c r="G573" i="6"/>
  <c r="I571" i="6"/>
  <c r="G571" i="6"/>
  <c r="I569" i="6"/>
  <c r="G569" i="6"/>
  <c r="I567" i="6"/>
  <c r="G567" i="6"/>
  <c r="I565" i="6"/>
  <c r="G565" i="6"/>
  <c r="I563" i="6"/>
  <c r="G563" i="6"/>
  <c r="I561" i="6"/>
  <c r="G561" i="6"/>
  <c r="I559" i="6"/>
  <c r="G559" i="6"/>
  <c r="I557" i="6"/>
  <c r="G557" i="6"/>
  <c r="I555" i="6"/>
  <c r="G555" i="6"/>
  <c r="I553" i="6"/>
  <c r="G553" i="6"/>
  <c r="I551" i="6"/>
  <c r="G551" i="6"/>
  <c r="I549" i="6"/>
  <c r="G549" i="6"/>
  <c r="I547" i="6"/>
  <c r="G547" i="6"/>
  <c r="I545" i="6"/>
  <c r="G545" i="6"/>
  <c r="I543" i="6"/>
  <c r="G543" i="6"/>
  <c r="I541" i="6"/>
  <c r="G541" i="6"/>
  <c r="I539" i="6"/>
  <c r="G539" i="6"/>
  <c r="I537" i="6"/>
  <c r="G537" i="6"/>
  <c r="I535" i="6"/>
  <c r="G535" i="6"/>
  <c r="I533" i="6"/>
  <c r="G533" i="6"/>
  <c r="I531" i="6"/>
  <c r="G531" i="6"/>
  <c r="I529" i="6"/>
  <c r="G529" i="6"/>
  <c r="I527" i="6"/>
  <c r="G527" i="6"/>
  <c r="I525" i="6"/>
  <c r="G525" i="6"/>
  <c r="I523" i="6"/>
  <c r="G523" i="6"/>
  <c r="I521" i="6"/>
  <c r="G521" i="6"/>
  <c r="I519" i="6"/>
  <c r="G519" i="6"/>
  <c r="I517" i="6"/>
  <c r="G517" i="6"/>
  <c r="I515" i="6"/>
  <c r="G515" i="6"/>
  <c r="I513" i="6"/>
  <c r="G513" i="6"/>
  <c r="I511" i="6"/>
  <c r="G511" i="6"/>
  <c r="I509" i="6"/>
  <c r="G509" i="6"/>
  <c r="I507" i="6"/>
  <c r="G507" i="6"/>
  <c r="I505" i="6"/>
  <c r="G505" i="6"/>
  <c r="I503" i="6"/>
  <c r="G503" i="6"/>
  <c r="I501" i="6"/>
  <c r="G501" i="6"/>
  <c r="I499" i="6"/>
  <c r="G499" i="6"/>
  <c r="I497" i="6"/>
  <c r="G497" i="6"/>
  <c r="I495" i="6"/>
  <c r="G495" i="6"/>
  <c r="I493" i="6"/>
  <c r="G493" i="6"/>
  <c r="I491" i="6"/>
  <c r="G491" i="6"/>
  <c r="I489" i="6"/>
  <c r="G489" i="6"/>
  <c r="I487" i="6"/>
  <c r="G487" i="6"/>
  <c r="I485" i="6"/>
  <c r="G485" i="6"/>
  <c r="I483" i="6"/>
  <c r="G483" i="6"/>
  <c r="I481" i="6"/>
  <c r="G481" i="6"/>
  <c r="I479" i="6"/>
  <c r="G479" i="6"/>
  <c r="I477" i="6"/>
  <c r="G477" i="6"/>
  <c r="I475" i="6"/>
  <c r="G475" i="6"/>
  <c r="I473" i="6"/>
  <c r="G473" i="6"/>
  <c r="I471" i="6"/>
  <c r="G471" i="6"/>
  <c r="I469" i="6"/>
  <c r="G469" i="6"/>
  <c r="I467" i="6"/>
  <c r="G467" i="6"/>
  <c r="I465" i="6"/>
  <c r="G465" i="6"/>
  <c r="I463" i="6"/>
  <c r="G463" i="6"/>
  <c r="I461" i="6"/>
  <c r="G461" i="6"/>
  <c r="I459" i="6"/>
  <c r="G459" i="6"/>
  <c r="I457" i="6"/>
  <c r="G457" i="6"/>
  <c r="I455" i="6"/>
  <c r="G455" i="6"/>
  <c r="I453" i="6"/>
  <c r="G453" i="6"/>
  <c r="I451" i="6"/>
  <c r="G451" i="6"/>
  <c r="I449" i="6"/>
  <c r="G449" i="6"/>
  <c r="I447" i="6"/>
  <c r="G447" i="6"/>
  <c r="I445" i="6"/>
  <c r="G445" i="6"/>
  <c r="I443" i="6"/>
  <c r="G443" i="6"/>
  <c r="I441" i="6"/>
  <c r="G441" i="6"/>
  <c r="I439" i="6"/>
  <c r="G439" i="6"/>
  <c r="I437" i="6"/>
  <c r="G437" i="6"/>
  <c r="I435" i="6"/>
  <c r="G435" i="6"/>
  <c r="I433" i="6"/>
  <c r="G433" i="6"/>
  <c r="I431" i="6"/>
  <c r="G431" i="6"/>
  <c r="I429" i="6"/>
  <c r="G429" i="6"/>
  <c r="I427" i="6"/>
  <c r="G427" i="6"/>
  <c r="I425" i="6"/>
  <c r="G425" i="6"/>
  <c r="I423" i="6"/>
  <c r="G423" i="6"/>
  <c r="I421" i="6"/>
  <c r="G421" i="6"/>
  <c r="I419" i="6"/>
  <c r="G419" i="6"/>
  <c r="I417" i="6"/>
  <c r="G417" i="6"/>
  <c r="I415" i="6"/>
  <c r="G415" i="6"/>
  <c r="I413" i="6"/>
  <c r="G413" i="6"/>
  <c r="I411" i="6"/>
  <c r="G411" i="6"/>
  <c r="I409" i="6"/>
  <c r="G409" i="6"/>
  <c r="I407" i="6"/>
  <c r="G407" i="6"/>
  <c r="I405" i="6"/>
  <c r="G405" i="6"/>
  <c r="I403" i="6"/>
  <c r="G403" i="6"/>
  <c r="I401" i="6"/>
  <c r="G401" i="6"/>
  <c r="I399" i="6"/>
  <c r="G399" i="6"/>
  <c r="I397" i="6"/>
  <c r="G397" i="6"/>
  <c r="I395" i="6"/>
  <c r="G395" i="6"/>
  <c r="I393" i="6"/>
  <c r="G393" i="6"/>
  <c r="I391" i="6"/>
  <c r="G391" i="6"/>
  <c r="I389" i="6"/>
  <c r="G389" i="6"/>
  <c r="I387" i="6"/>
  <c r="G387" i="6"/>
  <c r="I385" i="6"/>
  <c r="G385" i="6"/>
  <c r="I383" i="6"/>
  <c r="G383" i="6"/>
  <c r="I381" i="6"/>
  <c r="G381" i="6"/>
  <c r="I379" i="6"/>
  <c r="G379" i="6"/>
  <c r="I377" i="6"/>
  <c r="G377" i="6"/>
  <c r="I375" i="6"/>
  <c r="G375" i="6"/>
  <c r="I373" i="6"/>
  <c r="G373" i="6"/>
  <c r="I371" i="6"/>
  <c r="G371" i="6"/>
  <c r="I369" i="6"/>
  <c r="G369" i="6"/>
  <c r="I367" i="6"/>
  <c r="G367" i="6"/>
  <c r="I365" i="6"/>
  <c r="G365" i="6"/>
  <c r="I363" i="6"/>
  <c r="G363" i="6"/>
  <c r="I361" i="6"/>
  <c r="G361" i="6"/>
  <c r="I359" i="6"/>
  <c r="G359" i="6"/>
  <c r="I357" i="6"/>
  <c r="G357" i="6"/>
  <c r="I355" i="6"/>
  <c r="G355" i="6"/>
  <c r="I353" i="6"/>
  <c r="G353" i="6"/>
  <c r="I351" i="6"/>
  <c r="G351" i="6"/>
  <c r="I349" i="6"/>
  <c r="G349" i="6"/>
  <c r="I347" i="6"/>
  <c r="G347" i="6"/>
  <c r="I345" i="6"/>
  <c r="G345" i="6"/>
  <c r="I343" i="6"/>
  <c r="G343" i="6"/>
  <c r="I341" i="6"/>
  <c r="G341" i="6"/>
  <c r="I339" i="6"/>
  <c r="G339" i="6"/>
  <c r="I337" i="6"/>
  <c r="G337" i="6"/>
  <c r="I335" i="6"/>
  <c r="G335" i="6"/>
  <c r="I333" i="6"/>
  <c r="G333" i="6"/>
  <c r="I331" i="6"/>
  <c r="G331" i="6"/>
  <c r="I329" i="6"/>
  <c r="G329" i="6"/>
  <c r="I327" i="6"/>
  <c r="G327" i="6"/>
  <c r="I325" i="6"/>
  <c r="G325" i="6"/>
  <c r="I323" i="6"/>
  <c r="G323" i="6"/>
  <c r="I321" i="6"/>
  <c r="G321" i="6"/>
  <c r="I319" i="6"/>
  <c r="G319" i="6"/>
  <c r="I317" i="6"/>
  <c r="G317" i="6"/>
  <c r="I315" i="6"/>
  <c r="G315" i="6"/>
  <c r="I313" i="6"/>
  <c r="G313" i="6"/>
  <c r="I311" i="6"/>
  <c r="G311" i="6"/>
  <c r="I309" i="6"/>
  <c r="G309" i="6"/>
  <c r="I307" i="6"/>
  <c r="G307" i="6"/>
  <c r="I305" i="6"/>
  <c r="G305" i="6"/>
  <c r="I303" i="6"/>
  <c r="G303" i="6"/>
  <c r="I301" i="6"/>
  <c r="G299" i="6"/>
  <c r="I297" i="6"/>
  <c r="G295" i="6"/>
  <c r="I293" i="6"/>
  <c r="G291" i="6"/>
  <c r="I289" i="6"/>
  <c r="G287" i="6"/>
  <c r="I285" i="6"/>
  <c r="G283" i="6"/>
  <c r="I281" i="6"/>
  <c r="G279" i="6"/>
  <c r="I277" i="6"/>
  <c r="G275" i="6"/>
  <c r="I273" i="6"/>
  <c r="G273" i="6"/>
  <c r="I271" i="6"/>
  <c r="G271" i="6"/>
  <c r="I269" i="6"/>
  <c r="G269" i="6"/>
  <c r="I267" i="6"/>
  <c r="G267" i="6"/>
  <c r="I265" i="6"/>
  <c r="G265" i="6"/>
  <c r="I263" i="6"/>
  <c r="G263" i="6"/>
  <c r="I261" i="6"/>
  <c r="G261" i="6"/>
  <c r="I259" i="6"/>
  <c r="G259" i="6"/>
  <c r="I257" i="6"/>
  <c r="G257" i="6"/>
  <c r="I255" i="6"/>
  <c r="G255" i="6"/>
  <c r="I253" i="6"/>
  <c r="G253" i="6"/>
  <c r="I251" i="6"/>
  <c r="G251" i="6"/>
  <c r="I249" i="6"/>
  <c r="G249" i="6"/>
  <c r="I247" i="6"/>
  <c r="G247" i="6"/>
  <c r="I245" i="6"/>
  <c r="G245" i="6"/>
  <c r="I243" i="6"/>
  <c r="G243" i="6"/>
  <c r="I241" i="6"/>
  <c r="G241" i="6"/>
  <c r="I239" i="6"/>
  <c r="G239" i="6"/>
  <c r="I237" i="6"/>
  <c r="G237" i="6"/>
  <c r="I235" i="6"/>
  <c r="G235" i="6"/>
  <c r="I233" i="6"/>
  <c r="G301" i="6"/>
  <c r="I299" i="6"/>
  <c r="G297" i="6"/>
  <c r="I295" i="6"/>
  <c r="G293" i="6"/>
  <c r="I291" i="6"/>
  <c r="G289" i="6"/>
  <c r="I287" i="6"/>
  <c r="G285" i="6"/>
  <c r="I283" i="6"/>
  <c r="G281" i="6"/>
  <c r="I279" i="6"/>
  <c r="G277" i="6"/>
  <c r="I275" i="6"/>
  <c r="G7" i="6"/>
  <c r="I9" i="6"/>
  <c r="G11" i="6"/>
  <c r="I13" i="6"/>
  <c r="G15" i="6"/>
  <c r="I17" i="6"/>
  <c r="G19" i="6"/>
  <c r="I21" i="6"/>
  <c r="G23" i="6"/>
  <c r="I25" i="6"/>
  <c r="G27" i="6"/>
  <c r="I29" i="6"/>
  <c r="G31" i="6"/>
  <c r="I33" i="6"/>
  <c r="G35" i="6"/>
  <c r="I37" i="6"/>
  <c r="G39" i="6"/>
  <c r="I41" i="6"/>
  <c r="G43" i="6"/>
  <c r="I45" i="6"/>
  <c r="G47" i="6"/>
  <c r="I49" i="6"/>
  <c r="G51" i="6"/>
  <c r="I53" i="6"/>
  <c r="G55" i="6"/>
  <c r="I57" i="6"/>
  <c r="G59" i="6"/>
  <c r="I61" i="6"/>
  <c r="G63" i="6"/>
  <c r="I65" i="6"/>
  <c r="G67" i="6"/>
  <c r="I69" i="6"/>
  <c r="G71" i="6"/>
  <c r="I73" i="6"/>
  <c r="G75" i="6"/>
  <c r="I77" i="6"/>
  <c r="G79" i="6"/>
  <c r="I81" i="6"/>
  <c r="G83" i="6"/>
  <c r="I85" i="6"/>
  <c r="G87" i="6"/>
  <c r="I89" i="6"/>
  <c r="G91" i="6"/>
  <c r="I93" i="6"/>
  <c r="G95" i="6"/>
  <c r="I97" i="6"/>
  <c r="G99" i="6"/>
  <c r="I101" i="6"/>
  <c r="G103" i="6"/>
  <c r="I105" i="6"/>
  <c r="G107" i="6"/>
  <c r="I109" i="6"/>
  <c r="G111" i="6"/>
  <c r="I113" i="6"/>
  <c r="G115" i="6"/>
  <c r="I117" i="6"/>
  <c r="G119" i="6"/>
  <c r="I121" i="6"/>
  <c r="G123" i="6"/>
  <c r="I125" i="6"/>
  <c r="G127" i="6"/>
  <c r="I129" i="6"/>
  <c r="G131" i="6"/>
  <c r="I133" i="6"/>
  <c r="G135" i="6"/>
  <c r="I137" i="6"/>
  <c r="G139" i="6"/>
  <c r="I141" i="6"/>
  <c r="G143" i="6"/>
  <c r="I145" i="6"/>
  <c r="G147" i="6"/>
  <c r="I149" i="6"/>
  <c r="G151" i="6"/>
  <c r="I153" i="6"/>
  <c r="G155" i="6"/>
  <c r="I157" i="6"/>
  <c r="G159" i="6"/>
  <c r="I161" i="6"/>
  <c r="I4" i="6"/>
  <c r="G4" i="6"/>
  <c r="G5" i="6"/>
  <c r="I7" i="6"/>
  <c r="G9" i="6"/>
  <c r="I11" i="6"/>
  <c r="G13" i="6"/>
  <c r="I15" i="6"/>
  <c r="G17" i="6"/>
  <c r="I19" i="6"/>
  <c r="G21" i="6"/>
  <c r="I23" i="6"/>
  <c r="G25" i="6"/>
  <c r="I27" i="6"/>
  <c r="G29" i="6"/>
  <c r="I31" i="6"/>
  <c r="G33" i="6"/>
  <c r="I35" i="6"/>
  <c r="G37" i="6"/>
  <c r="I39" i="6"/>
  <c r="G41" i="6"/>
  <c r="I43" i="6"/>
  <c r="G45" i="6"/>
  <c r="I47" i="6"/>
  <c r="G49" i="6"/>
  <c r="I51" i="6"/>
  <c r="G53" i="6"/>
  <c r="I55" i="6"/>
  <c r="G57" i="6"/>
  <c r="I59" i="6"/>
  <c r="G61" i="6"/>
  <c r="I63" i="6"/>
  <c r="G65" i="6"/>
  <c r="I67" i="6"/>
  <c r="G69" i="6"/>
  <c r="I71" i="6"/>
  <c r="G73" i="6"/>
  <c r="I75" i="6"/>
  <c r="G77" i="6"/>
  <c r="I79" i="6"/>
  <c r="G81" i="6"/>
  <c r="I83" i="6"/>
  <c r="G85" i="6"/>
  <c r="I87" i="6"/>
  <c r="G89" i="6"/>
  <c r="I91" i="6"/>
  <c r="G93" i="6"/>
  <c r="I95" i="6"/>
  <c r="G97" i="6"/>
  <c r="I99" i="6"/>
  <c r="G101" i="6"/>
  <c r="I103" i="6"/>
  <c r="G105" i="6"/>
  <c r="I107" i="6"/>
  <c r="G109" i="6"/>
  <c r="I111" i="6"/>
  <c r="G113" i="6"/>
  <c r="I115" i="6"/>
  <c r="G117" i="6"/>
  <c r="I119" i="6"/>
  <c r="G121" i="6"/>
  <c r="I123" i="6"/>
  <c r="G125" i="6"/>
  <c r="I127" i="6"/>
  <c r="G129" i="6"/>
  <c r="I131" i="6"/>
  <c r="G133" i="6"/>
  <c r="I135" i="6"/>
  <c r="G137" i="6"/>
  <c r="I139" i="6"/>
  <c r="G141" i="6"/>
  <c r="I143" i="6"/>
  <c r="G145" i="6"/>
  <c r="I147" i="6"/>
  <c r="G149" i="6"/>
  <c r="I151" i="6"/>
  <c r="G153" i="6"/>
  <c r="I155" i="6"/>
  <c r="G157" i="6"/>
  <c r="I159" i="6"/>
  <c r="G161" i="6"/>
  <c r="B64" i="9" l="1"/>
  <c r="C60" i="9"/>
  <c r="J64" i="9"/>
  <c r="K60" i="9"/>
  <c r="B63" i="9"/>
  <c r="C63" i="9" s="1"/>
  <c r="J63" i="9"/>
  <c r="K63" i="9" s="1"/>
  <c r="H7" i="7"/>
  <c r="G7" i="7"/>
  <c r="G8" i="7"/>
  <c r="G16" i="8" s="1"/>
  <c r="N4" i="6"/>
  <c r="N10" i="6" s="1"/>
  <c r="N3" i="6"/>
  <c r="N9" i="6" s="1"/>
  <c r="C8" i="7" s="1"/>
  <c r="N5" i="6"/>
  <c r="N11" i="6" s="1"/>
  <c r="B8" i="7" s="1"/>
  <c r="O4" i="6"/>
  <c r="O3" i="6"/>
  <c r="O9" i="6" s="1"/>
  <c r="C9" i="7" s="1"/>
  <c r="M4" i="6"/>
  <c r="M3" i="6"/>
  <c r="M9" i="6" s="1"/>
  <c r="C7" i="7" s="1"/>
  <c r="M49" i="9"/>
  <c r="F49" i="9"/>
  <c r="F9" i="7" l="1"/>
  <c r="F17" i="8" s="1"/>
  <c r="H15" i="8"/>
  <c r="F8" i="7"/>
  <c r="F16" i="8" s="1"/>
  <c r="G15" i="8"/>
  <c r="J15" i="8" s="1" a="1"/>
  <c r="J7" i="7" a="1"/>
  <c r="M10" i="6"/>
  <c r="M5" i="6"/>
  <c r="M11" i="6" s="1"/>
  <c r="B7" i="7" s="1"/>
  <c r="O10" i="6"/>
  <c r="O5" i="6"/>
  <c r="O11" i="6" s="1"/>
  <c r="B9" i="7" s="1"/>
  <c r="K17" i="8" l="1"/>
  <c r="J16" i="8"/>
  <c r="J17" i="8"/>
  <c r="L17" i="8"/>
  <c r="J15" i="8"/>
  <c r="L16" i="8"/>
  <c r="K15" i="8"/>
  <c r="L15" i="8"/>
  <c r="K16" i="8"/>
  <c r="J9" i="7"/>
  <c r="L7" i="7"/>
  <c r="K9" i="7"/>
  <c r="J8" i="7"/>
  <c r="L9" i="7"/>
  <c r="K8" i="7"/>
  <c r="L8" i="7"/>
  <c r="K7" i="7"/>
  <c r="J7" i="7"/>
  <c r="D25" i="8" l="1" a="1"/>
  <c r="D25" i="8" s="1"/>
  <c r="B24" i="8" a="1"/>
  <c r="B17" i="7" a="1"/>
  <c r="B17" i="7" s="1"/>
  <c r="C31" i="7" s="1"/>
  <c r="B13" i="7" a="1"/>
  <c r="B26" i="7" a="1"/>
  <c r="B26" i="7" s="1"/>
  <c r="C32" i="7" s="1"/>
  <c r="B22" i="7" a="1"/>
  <c r="C33" i="7" a="1"/>
  <c r="C33" i="7" s="1"/>
  <c r="B24" i="8" l="1"/>
  <c r="B28" i="8" s="1"/>
  <c r="B25" i="8"/>
  <c r="B29" i="8" s="1"/>
  <c r="H24" i="8" s="1"/>
  <c r="I24" i="8" s="1"/>
  <c r="B26" i="8"/>
  <c r="B30" i="8" s="1"/>
  <c r="H25" i="8" s="1"/>
  <c r="I25" i="8" s="1"/>
  <c r="B24" i="7"/>
  <c r="E24" i="7" s="1"/>
  <c r="I24" i="7" s="1"/>
  <c r="J24" i="7" s="1"/>
  <c r="L24" i="7" s="1"/>
  <c r="B23" i="7"/>
  <c r="E23" i="7" s="1"/>
  <c r="I23" i="7" s="1"/>
  <c r="J23" i="7" s="1"/>
  <c r="L23" i="7" s="1"/>
  <c r="B22" i="7"/>
  <c r="E22" i="7" s="1"/>
  <c r="B15" i="7"/>
  <c r="E15" i="7" s="1"/>
  <c r="I16" i="7" s="1"/>
  <c r="J16" i="7" s="1"/>
  <c r="L16" i="7" s="1"/>
  <c r="B14" i="7"/>
  <c r="E14" i="7" s="1"/>
  <c r="I15" i="7" s="1"/>
  <c r="J15" i="7" s="1"/>
  <c r="L15" i="7" s="1"/>
  <c r="B13" i="7"/>
  <c r="E13" i="7" s="1"/>
  <c r="B42" i="7"/>
  <c r="C42" i="7" s="1"/>
  <c r="B41" i="7"/>
  <c r="C41" i="7" s="1"/>
  <c r="B38" i="7"/>
  <c r="C38" i="7" s="1"/>
  <c r="B39" i="7"/>
  <c r="C39" i="7" s="1"/>
  <c r="B49" i="7"/>
  <c r="C49" i="7" s="1"/>
  <c r="B46" i="7"/>
  <c r="C46" i="7" s="1"/>
  <c r="B37" i="7"/>
  <c r="C37" i="7" s="1"/>
  <c r="B47" i="7"/>
  <c r="C47" i="7" s="1"/>
  <c r="B40" i="7"/>
  <c r="C40" i="7" s="1"/>
  <c r="B48" i="7"/>
  <c r="C48" i="7" s="1"/>
  <c r="B45" i="7"/>
  <c r="C45" i="7" s="1"/>
  <c r="B35" i="8" l="1" a="1"/>
  <c r="B35" i="8" s="1"/>
  <c r="H23" i="8"/>
  <c r="B34" i="8" a="1"/>
  <c r="B34" i="8" s="1"/>
  <c r="B31" i="8"/>
  <c r="D45" i="7"/>
  <c r="F45" i="7" s="1"/>
  <c r="D40" i="7"/>
  <c r="G40" i="7" s="1"/>
  <c r="D37" i="7"/>
  <c r="F37" i="7" s="1"/>
  <c r="D49" i="7"/>
  <c r="G49" i="7" s="1"/>
  <c r="D38" i="7"/>
  <c r="E38" i="7" s="1"/>
  <c r="D42" i="7"/>
  <c r="E42" i="7" s="1"/>
  <c r="E26" i="7" a="1"/>
  <c r="E26" i="7" s="1"/>
  <c r="A44" i="7" s="1"/>
  <c r="B44" i="7" s="1"/>
  <c r="C44" i="7" s="1"/>
  <c r="I22" i="7"/>
  <c r="E27" i="7" a="1"/>
  <c r="E27" i="7" s="1"/>
  <c r="E25" i="7"/>
  <c r="D48" i="7"/>
  <c r="E48" i="7" s="1"/>
  <c r="D47" i="7"/>
  <c r="F47" i="7" s="1"/>
  <c r="D46" i="7"/>
  <c r="G46" i="7" s="1"/>
  <c r="D39" i="7"/>
  <c r="F39" i="7" s="1"/>
  <c r="D41" i="7"/>
  <c r="F41" i="7" s="1"/>
  <c r="E16" i="7"/>
  <c r="E18" i="7" a="1"/>
  <c r="E18" i="7" s="1"/>
  <c r="E17" i="7" a="1"/>
  <c r="E17" i="7" s="1"/>
  <c r="A43" i="7" s="1"/>
  <c r="B43" i="7" s="1"/>
  <c r="C43" i="7" s="1"/>
  <c r="I14" i="7"/>
  <c r="H26" i="8" l="1"/>
  <c r="I23" i="8"/>
  <c r="C81" i="8"/>
  <c r="B72" i="8"/>
  <c r="B64" i="8"/>
  <c r="B56" i="8"/>
  <c r="B49" i="8"/>
  <c r="B75" i="8"/>
  <c r="B67" i="8"/>
  <c r="B59" i="8"/>
  <c r="B51" i="8"/>
  <c r="B74" i="8"/>
  <c r="B66" i="8"/>
  <c r="B58" i="8"/>
  <c r="B47" i="8"/>
  <c r="B69" i="8"/>
  <c r="B61" i="8"/>
  <c r="B53" i="8"/>
  <c r="C98" i="8"/>
  <c r="B76" i="8"/>
  <c r="B68" i="8"/>
  <c r="B60" i="8"/>
  <c r="B52" i="8"/>
  <c r="B45" i="8"/>
  <c r="B71" i="8"/>
  <c r="B63" i="8"/>
  <c r="B55" i="8"/>
  <c r="B46" i="8"/>
  <c r="B70" i="8"/>
  <c r="B62" i="8"/>
  <c r="B54" i="8"/>
  <c r="B73" i="8"/>
  <c r="B65" i="8"/>
  <c r="B57" i="8"/>
  <c r="B48" i="8"/>
  <c r="D98" i="8"/>
  <c r="A50" i="8"/>
  <c r="B50" i="8" s="1"/>
  <c r="G38" i="7"/>
  <c r="E49" i="7"/>
  <c r="E46" i="7"/>
  <c r="E41" i="7"/>
  <c r="F46" i="7"/>
  <c r="G47" i="7"/>
  <c r="G48" i="7"/>
  <c r="F38" i="7"/>
  <c r="F49" i="7"/>
  <c r="I49" i="7" s="1" a="1"/>
  <c r="I49" i="7" s="1"/>
  <c r="E37" i="7"/>
  <c r="E40" i="7"/>
  <c r="J40" i="7" s="1" a="1"/>
  <c r="J40" i="7" s="1"/>
  <c r="G41" i="7"/>
  <c r="G39" i="7"/>
  <c r="F48" i="7"/>
  <c r="F42" i="7"/>
  <c r="H42" i="7" s="1"/>
  <c r="F40" i="7"/>
  <c r="E45" i="7"/>
  <c r="J45" i="7" s="1" a="1"/>
  <c r="J45" i="7" s="1"/>
  <c r="D43" i="7"/>
  <c r="G43" i="7" s="1"/>
  <c r="D44" i="7"/>
  <c r="E44" i="7" s="1"/>
  <c r="G42" i="7"/>
  <c r="H38" i="7"/>
  <c r="G37" i="7"/>
  <c r="I37" i="7" s="1" a="1"/>
  <c r="I37" i="7" s="1"/>
  <c r="H40" i="7"/>
  <c r="G45" i="7"/>
  <c r="J14" i="7"/>
  <c r="L14" i="7" s="1"/>
  <c r="L17" i="7" s="1"/>
  <c r="I17" i="7"/>
  <c r="J41" i="7" a="1"/>
  <c r="J41" i="7" s="1"/>
  <c r="I41" i="7" a="1"/>
  <c r="I41" i="7" s="1"/>
  <c r="E39" i="7"/>
  <c r="E47" i="7"/>
  <c r="I25" i="7"/>
  <c r="J22" i="7"/>
  <c r="L22" i="7" s="1"/>
  <c r="L25" i="7" s="1"/>
  <c r="J42" i="7" a="1"/>
  <c r="J42" i="7" s="1"/>
  <c r="J37" i="7" a="1"/>
  <c r="J37" i="7" s="1"/>
  <c r="I45" i="7" a="1"/>
  <c r="I45" i="7" s="1"/>
  <c r="C103" i="8" l="1" a="1"/>
  <c r="C88" i="8"/>
  <c r="G98" i="8" s="1"/>
  <c r="B103" i="8" s="1"/>
  <c r="F98" i="8"/>
  <c r="A103" i="8" s="1"/>
  <c r="J23" i="8"/>
  <c r="J25" i="8"/>
  <c r="J24" i="8"/>
  <c r="I48" i="7" a="1"/>
  <c r="I48" i="7" s="1"/>
  <c r="J38" i="7" a="1"/>
  <c r="J38" i="7" s="1"/>
  <c r="J46" i="7" a="1"/>
  <c r="J46" i="7" s="1"/>
  <c r="I42" i="7" a="1"/>
  <c r="I42" i="7" s="1"/>
  <c r="J48" i="7" a="1"/>
  <c r="J48" i="7" s="1"/>
  <c r="I46" i="7" a="1"/>
  <c r="I46" i="7" s="1"/>
  <c r="I40" i="7" a="1"/>
  <c r="I40" i="7" s="1"/>
  <c r="H45" i="7"/>
  <c r="H48" i="7"/>
  <c r="H46" i="7"/>
  <c r="I38" i="7" a="1"/>
  <c r="I38" i="7" s="1"/>
  <c r="F44" i="7"/>
  <c r="H37" i="7"/>
  <c r="H41" i="7"/>
  <c r="H49" i="7"/>
  <c r="J49" i="7" a="1"/>
  <c r="J49" i="7" s="1"/>
  <c r="G44" i="7"/>
  <c r="F43" i="7"/>
  <c r="K23" i="7"/>
  <c r="K24" i="7"/>
  <c r="H47" i="7"/>
  <c r="J47" i="7" a="1"/>
  <c r="J47" i="7" s="1"/>
  <c r="I47" i="7" a="1"/>
  <c r="I47" i="7" s="1"/>
  <c r="J39" i="7" a="1"/>
  <c r="J39" i="7" s="1"/>
  <c r="H39" i="7"/>
  <c r="I39" i="7" a="1"/>
  <c r="I39" i="7" s="1"/>
  <c r="K14" i="7"/>
  <c r="K16" i="7"/>
  <c r="K15" i="7"/>
  <c r="E43" i="7"/>
  <c r="K22" i="7"/>
  <c r="J26" i="8" l="1"/>
  <c r="D104" i="8"/>
  <c r="C104" i="8"/>
  <c r="D103" i="8"/>
  <c r="C103" i="8"/>
  <c r="F103" i="8" s="1" a="1"/>
  <c r="F103" i="8" s="1"/>
  <c r="D111" i="8" s="1"/>
  <c r="G126" i="8" s="1"/>
  <c r="H126" i="8" s="1"/>
  <c r="I44" i="7" a="1"/>
  <c r="I44" i="7" s="1"/>
  <c r="G124" i="8"/>
  <c r="J44" i="7" a="1"/>
  <c r="J44" i="7" s="1"/>
  <c r="K25" i="7"/>
  <c r="H44" i="7"/>
  <c r="K17" i="7"/>
  <c r="I43" i="7" a="1"/>
  <c r="I43" i="7" s="1"/>
  <c r="J43" i="7" a="1"/>
  <c r="J43" i="7" s="1"/>
  <c r="H43" i="7"/>
  <c r="G125" i="8" l="1"/>
  <c r="H125" i="8" s="1"/>
  <c r="G103" i="8"/>
  <c r="H124" i="8"/>
  <c r="C112" i="8" l="1"/>
  <c r="G127" i="8" s="1"/>
  <c r="G105" i="8"/>
  <c r="H127" i="8" l="1"/>
  <c r="G128" i="8"/>
</calcChain>
</file>

<file path=xl/comments1.xml><?xml version="1.0" encoding="utf-8"?>
<comments xmlns="http://schemas.openxmlformats.org/spreadsheetml/2006/main">
  <authors>
    <author>Carla Paola Malerva</author>
  </authors>
  <commentList>
    <comment ref="C112" authorId="0" shapeId="0">
      <text>
        <r>
          <rPr>
            <b/>
            <sz val="9"/>
            <color indexed="81"/>
            <rFont val="Tahoma"/>
            <family val="2"/>
          </rPr>
          <t>Carla Paola Malerva:</t>
        </r>
        <r>
          <rPr>
            <sz val="9"/>
            <color indexed="81"/>
            <rFont val="Tahoma"/>
            <family val="2"/>
          </rPr>
          <t xml:space="preserve">
El instrumento de referencia es un Cete, como el w es negativo, debemos vender esta cantidad en cetes a un año o pedir prestado esa cantidad a una tasa libre de riesgo de 7.47% anual.</t>
        </r>
      </text>
    </comment>
  </commentList>
</comments>
</file>

<file path=xl/comments2.xml><?xml version="1.0" encoding="utf-8"?>
<comments xmlns="http://schemas.openxmlformats.org/spreadsheetml/2006/main">
  <authors>
    <author>Carla Paola Malerva</author>
  </authors>
  <commentList>
    <comment ref="K59" authorId="0" shapeId="0">
      <text>
        <r>
          <rPr>
            <b/>
            <sz val="9"/>
            <color indexed="81"/>
            <rFont val="Tahoma"/>
            <family val="2"/>
          </rPr>
          <t>Carla Paola Malerva:</t>
        </r>
        <r>
          <rPr>
            <sz val="9"/>
            <color indexed="81"/>
            <rFont val="Tahoma"/>
            <family val="2"/>
          </rPr>
          <t xml:space="preserve">
Número de titulos que se deben vender ocomprar para garantizar un 2% menos de rendimiento anual que el portafolio de tangencia.</t>
        </r>
      </text>
    </comment>
  </commentList>
</comments>
</file>

<file path=xl/sharedStrings.xml><?xml version="1.0" encoding="utf-8"?>
<sst xmlns="http://schemas.openxmlformats.org/spreadsheetml/2006/main" count="272" uniqueCount="126">
  <si>
    <t>Banco de México</t>
  </si>
  <si>
    <t>Tasas y precios de referencia</t>
  </si>
  <si>
    <t>Vector de precios de títulos gubernamentales (on the run)</t>
  </si>
  <si>
    <t>Fecha de consulta: 12/05/2019 01:19:04</t>
  </si>
  <si>
    <t>Título</t>
  </si>
  <si>
    <t>Vector de precios de títulos gubernamentales, Cetes 28 días - Plazo</t>
  </si>
  <si>
    <t>Vector de precios de títulos gubernamentales, Cetes 28 días - Precio Limpio</t>
  </si>
  <si>
    <t>Vector de precios de títulos gubernamentales, Cetes 28 días - Precio Sucio</t>
  </si>
  <si>
    <t>Vector de precios de títulos gubernamentales, Cetes 28 días - Tasa Rendimiento</t>
  </si>
  <si>
    <t>Periodo disponible</t>
  </si>
  <si>
    <t>16/05/2003 - 10/05/2019</t>
  </si>
  <si>
    <t>Periodicidad</t>
  </si>
  <si>
    <t>Diaria</t>
  </si>
  <si>
    <t>Cifra</t>
  </si>
  <si>
    <t>Días por vencer</t>
  </si>
  <si>
    <t>Valor de mercado</t>
  </si>
  <si>
    <t>Tasas Promedio</t>
  </si>
  <si>
    <t>Unidad</t>
  </si>
  <si>
    <t>Días</t>
  </si>
  <si>
    <t>Pesos</t>
  </si>
  <si>
    <t>Porcentajes</t>
  </si>
  <si>
    <t>Base</t>
  </si>
  <si>
    <t>Aviso</t>
  </si>
  <si>
    <t>Tipo de información</t>
  </si>
  <si>
    <t>Niveles</t>
  </si>
  <si>
    <t>Fecha</t>
  </si>
  <si>
    <t>SF45422</t>
  </si>
  <si>
    <t>SF45438</t>
  </si>
  <si>
    <t>SF45439</t>
  </si>
  <si>
    <t>SF45470</t>
  </si>
  <si>
    <t>N/E</t>
  </si>
  <si>
    <t>Volume</t>
  </si>
  <si>
    <t>Adj Close</t>
  </si>
  <si>
    <t>Close</t>
  </si>
  <si>
    <t>Low</t>
  </si>
  <si>
    <t>High</t>
  </si>
  <si>
    <t>Open</t>
  </si>
  <si>
    <t>Date</t>
  </si>
  <si>
    <t>CEMEXCPO.MX</t>
  </si>
  <si>
    <t>BIMBOA.MX</t>
  </si>
  <si>
    <t>GENTERA.MX</t>
  </si>
  <si>
    <t>Precios al cierre</t>
  </si>
  <si>
    <t>Log Rendimeintos</t>
  </si>
  <si>
    <t>Estimadores diarios</t>
  </si>
  <si>
    <t>r</t>
  </si>
  <si>
    <t>Estimadores anuales</t>
  </si>
  <si>
    <t>Activo</t>
  </si>
  <si>
    <r>
      <t xml:space="preserve">volatilidad </t>
    </r>
    <r>
      <rPr>
        <b/>
        <sz val="11"/>
        <color theme="1"/>
        <rFont val="Symbol"/>
        <family val="1"/>
        <charset val="2"/>
      </rPr>
      <t>s</t>
    </r>
  </si>
  <si>
    <r>
      <t xml:space="preserve">Rendimiento esperado                 r     </t>
    </r>
    <r>
      <rPr>
        <b/>
        <sz val="11"/>
        <color theme="1"/>
        <rFont val="Symbol"/>
        <family val="1"/>
        <charset val="2"/>
      </rPr>
      <t>m</t>
    </r>
  </si>
  <si>
    <t>Precio</t>
  </si>
  <si>
    <t>V</t>
  </si>
  <si>
    <t>V (inversa)</t>
  </si>
  <si>
    <t>Vector</t>
  </si>
  <si>
    <t>Portafolio mínimo riesgo Pm</t>
  </si>
  <si>
    <t>w1</t>
  </si>
  <si>
    <t>Inversión</t>
  </si>
  <si>
    <t>Títulos</t>
  </si>
  <si>
    <t>w's</t>
  </si>
  <si>
    <t>$ Pm</t>
  </si>
  <si>
    <t>Pm =</t>
  </si>
  <si>
    <t>w2</t>
  </si>
  <si>
    <t>w3</t>
  </si>
  <si>
    <t>rPm =</t>
  </si>
  <si>
    <t>Total</t>
  </si>
  <si>
    <r>
      <rPr>
        <b/>
        <sz val="12"/>
        <color theme="1"/>
        <rFont val="Symbol"/>
        <family val="1"/>
        <charset val="2"/>
      </rPr>
      <t>s</t>
    </r>
    <r>
      <rPr>
        <b/>
        <sz val="12"/>
        <color theme="1"/>
        <rFont val="Calibri"/>
        <family val="2"/>
      </rPr>
      <t>Pm =</t>
    </r>
  </si>
  <si>
    <r>
      <t>Portafolio máximo cociente Sharpe P</t>
    </r>
    <r>
      <rPr>
        <b/>
        <sz val="11"/>
        <color theme="1"/>
        <rFont val="Calibri"/>
        <family val="2"/>
      </rPr>
      <t>µ</t>
    </r>
  </si>
  <si>
    <t>Pµ =</t>
  </si>
  <si>
    <t>rPµ =</t>
  </si>
  <si>
    <r>
      <rPr>
        <b/>
        <sz val="12"/>
        <color theme="1"/>
        <rFont val="Symbol"/>
        <family val="1"/>
        <charset val="2"/>
      </rPr>
      <t>s</t>
    </r>
    <r>
      <rPr>
        <b/>
        <sz val="12"/>
        <color theme="1"/>
        <rFont val="Calibri"/>
        <family val="2"/>
      </rPr>
      <t>Pµ =</t>
    </r>
  </si>
  <si>
    <t>Portafolios para varios niveles de apalancamiento en rendimiento PR</t>
  </si>
  <si>
    <t>A =</t>
  </si>
  <si>
    <t>B =</t>
  </si>
  <si>
    <t>C =</t>
  </si>
  <si>
    <t>Rendimiento anual deseado R</t>
  </si>
  <si>
    <t>λ</t>
  </si>
  <si>
    <t>λA=z</t>
  </si>
  <si>
    <t>ηB=1-z</t>
  </si>
  <si>
    <t>Suma w's</t>
  </si>
  <si>
    <r>
      <t xml:space="preserve">Volatilidad anual </t>
    </r>
    <r>
      <rPr>
        <b/>
        <sz val="10"/>
        <color rgb="FF000000"/>
        <rFont val="Symbol"/>
        <family val="1"/>
        <charset val="2"/>
      </rPr>
      <t>s</t>
    </r>
    <r>
      <rPr>
        <b/>
        <sz val="10"/>
        <color rgb="FF000000"/>
        <rFont val="Calibri"/>
        <family val="2"/>
        <scheme val="minor"/>
      </rPr>
      <t>R</t>
    </r>
  </si>
  <si>
    <t>Rendimiento R</t>
  </si>
  <si>
    <t>Al graficar riesgo vs volatilidad construimos la frontera eficiente para más de dos activos (en esta caso tres). Podemos obrservar el punto (cuadrado) donde se ubica el portafolio de mínimo riesgo y el punto (círculo) donde se encuentra el portafolio de máximo cociente de Sharpe.                                                                                                                                        
Por otra parte, la frontera amarilla define aquellos portafolios con un rendimiento positivo y mayor al rendimiento del portafolio de mínimo riesgo (en los cuales sería factible invertir por que se generan los rendimientos más altos) y la frontera azul define los portafolios con menor rendimiento (o negativo) que el del portafolio de mínimo riesgo (los portafolios que en la práctica no debieran elegirse porque generan un rendimiento muy bajo ó negativo con una volatilidad mucho mayor).                                                                                                                                                                                                             
En conclusión podemos partir la frontera eficiente en dos segmentos, uno factible y el otro no, tomando como referencia al portafolio de mínima varianza.</t>
  </si>
  <si>
    <t xml:space="preserve"> Al 02/03/2018, con un millón de pesos, ejecute la Teoría del Portafolio para 3 activos que coticen en la Bolsa Mexicana de valores y construya un portafolio óptimo con 2% menos rendimiento (anual esperado) que el portafolio de Tangencia. Para ello invierta en cetes a 28 días.</t>
  </si>
  <si>
    <t>Activo libre de riesgo ARf</t>
  </si>
  <si>
    <t>=</t>
  </si>
  <si>
    <t>Cetes 28 días</t>
  </si>
  <si>
    <t>Fecha de valuación</t>
  </si>
  <si>
    <t>rf</t>
  </si>
  <si>
    <t>Recuperemos los indicadores, anuales, principales de nuestro portafolio con tres activos:</t>
  </si>
  <si>
    <t>Rendimiento esperado                 r</t>
  </si>
  <si>
    <t>V (Inversa)</t>
  </si>
  <si>
    <t>Se presenta el Balance siguiente al 02/03/2018:</t>
  </si>
  <si>
    <t>Portafolio de tangencia PT</t>
  </si>
  <si>
    <t>Obtengamos el rendimiento esperado y volatilidad del portafolio de tangencia</t>
  </si>
  <si>
    <t>rPT=rPm</t>
  </si>
  <si>
    <r>
      <rPr>
        <b/>
        <sz val="11"/>
        <color theme="1"/>
        <rFont val="Symbol"/>
        <family val="1"/>
        <charset val="2"/>
      </rPr>
      <t>s</t>
    </r>
    <r>
      <rPr>
        <b/>
        <sz val="11"/>
        <color theme="1"/>
        <rFont val="Calibri"/>
        <family val="2"/>
        <scheme val="minor"/>
      </rPr>
      <t>PT=</t>
    </r>
    <r>
      <rPr>
        <b/>
        <sz val="11"/>
        <color theme="1"/>
        <rFont val="Calibri"/>
        <family val="2"/>
      </rPr>
      <t>σ</t>
    </r>
    <r>
      <rPr>
        <b/>
        <sz val="11"/>
        <color theme="1"/>
        <rFont val="Calibri"/>
        <family val="2"/>
        <scheme val="minor"/>
      </rPr>
      <t>Pm</t>
    </r>
  </si>
  <si>
    <t>La ecuación de la recta de mercado definida por el CAPM es:</t>
  </si>
  <si>
    <t>Definamos distintas volatilidades para obtener su rendimiento esperado bajo la ecuación que difine el CAPM:</t>
  </si>
  <si>
    <t>Después, si buscamos  un rendimiento de 2% más que el portafolio de tangencia debemos tener:</t>
  </si>
  <si>
    <t>rpf</t>
  </si>
  <si>
    <t>Y la volatilidad (despejada de la recta) asociada es:</t>
  </si>
  <si>
    <t>Por lo tanto se debe tener el siguiente sistema de ecuaciones:</t>
  </si>
  <si>
    <t>es decir,</t>
  </si>
  <si>
    <t>σ</t>
  </si>
  <si>
    <t>Con solución:</t>
  </si>
  <si>
    <t>Suponiendo que teníamos al inicio 1mdp para invetir en los tres activos originales</t>
  </si>
  <si>
    <t>Inversión Original</t>
  </si>
  <si>
    <t>En el portafolio de tangencia debemos invertir</t>
  </si>
  <si>
    <t>En el cete debemos invertir</t>
  </si>
  <si>
    <t>Por último, el balance queda de la forma siguiente:</t>
  </si>
  <si>
    <t>Tasa libre de riesgo</t>
  </si>
  <si>
    <t>.</t>
  </si>
  <si>
    <t>Vector de rendimientos anuales</t>
  </si>
  <si>
    <t>µ</t>
  </si>
  <si>
    <t>Matriz de covarianzas anuales para BIMBO, CEMEX y GENTERA</t>
  </si>
  <si>
    <t>V=</t>
  </si>
  <si>
    <t>Portafolio mínimo riesgo</t>
  </si>
  <si>
    <t>rp</t>
  </si>
  <si>
    <r>
      <rPr>
        <b/>
        <sz val="11"/>
        <rFont val="Calibri"/>
        <family val="2"/>
      </rPr>
      <t>σ</t>
    </r>
    <r>
      <rPr>
        <b/>
        <sz val="11"/>
        <rFont val="Calibri"/>
        <family val="2"/>
        <scheme val="minor"/>
      </rPr>
      <t>p</t>
    </r>
  </si>
  <si>
    <t>Paortafolio máximo cociente sharpe</t>
  </si>
  <si>
    <t>Portafolio apalancado R y Frontera Eficiente para los 3 activos</t>
  </si>
  <si>
    <t>Rendimiento deseado R</t>
  </si>
  <si>
    <t>Portafolio de tangencia</t>
  </si>
  <si>
    <t>Tasa libre de riesgo anual</t>
  </si>
  <si>
    <t>Portafolio con rendimiento más o menos que el Portafolio de tangencia</t>
  </si>
  <si>
    <t>Rendimiento adicional</t>
  </si>
  <si>
    <t>wrf</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</si>
</sst>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4" formatCode="_-&quot;$&quot;* #,##0.00_-;\-&quot;$&quot;* #,##0.00_-;_-&quot;$&quot;* &quot;-&quot;??_-;_-@_-"/>
    <numFmt numFmtId="43" formatCode="_-* #,##0.00_-;\-* #,##0.00_-;_-* &quot;-&quot;??_-;_-@_-"/>
    <numFmt numFmtId="164" formatCode="#,##0.000000"/>
    <numFmt numFmtId="165" formatCode="#,##0.0000"/>
    <numFmt numFmtId="166" formatCode="0.0000%"/>
    <numFmt numFmtId="167" formatCode="0.000000"/>
    <numFmt numFmtId="168" formatCode="0.0000"/>
    <numFmt numFmtId="169" formatCode="_-* #,##0.0_-;\-* #,##0.0_-;_-* &quot;-&quot;??_-;_-@_-"/>
    <numFmt numFmtId="170" formatCode="#,##0.0"/>
    <numFmt numFmtId="171" formatCode="0.00000000000"/>
    <numFmt numFmtId="172" formatCode="0.0"/>
    <numFmt numFmtId="173" formatCode="0.00000"/>
    <numFmt numFmtId="174" formatCode="0.000%"/>
    <numFmt numFmtId="175" formatCode="_-&quot;$&quot;* #,##0.0_-;\-&quot;$&quot;* #,##0.0_-;_-&quot;$&quot;* &quot;-&quot;??_-;_-@_-"/>
    <numFmt numFmtId="176" formatCode="0.000000%"/>
    <numFmt numFmtId="177" formatCode="0.0000000000000000%"/>
  </numFmts>
  <fonts count="30" x14ac:knownFonts="1">
    <font>
      <sz val="11"/>
      <color indexed="8"/>
      <name val="Calibri"/>
      <family val="2"/>
      <scheme val="minor"/>
    </font>
    <font>
      <sz val="11"/>
      <color theme="1"/>
      <name val="Calibri"/>
      <family val="2"/>
      <scheme val="minor"/>
    </font>
    <font>
      <b/>
      <sz val="14"/>
      <name val="Calibri"/>
      <family val="2"/>
    </font>
    <font>
      <sz val="11"/>
      <name val="Calibri"/>
      <family val="2"/>
    </font>
    <font>
      <b/>
      <sz val="11"/>
      <name val="Calibri"/>
      <family val="2"/>
    </font>
    <font>
      <b/>
      <sz val="11"/>
      <color rgb="FFC00000"/>
      <name val="Calibri"/>
      <family val="2"/>
    </font>
    <font>
      <sz val="11"/>
      <color indexed="8"/>
      <name val="Calibri"/>
      <family val="2"/>
      <scheme val="minor"/>
    </font>
    <font>
      <sz val="11"/>
      <color rgb="FFFF0000"/>
      <name val="Calibri"/>
      <family val="2"/>
      <scheme val="minor"/>
    </font>
    <font>
      <b/>
      <sz val="11"/>
      <color theme="1"/>
      <name val="Calibri"/>
      <family val="2"/>
      <scheme val="minor"/>
    </font>
    <font>
      <b/>
      <sz val="11"/>
      <color theme="1"/>
      <name val="Calibri"/>
      <family val="2"/>
    </font>
    <font>
      <sz val="10"/>
      <color theme="1"/>
      <name val="Cambria Math"/>
      <family val="1"/>
    </font>
    <font>
      <b/>
      <sz val="11"/>
      <color theme="1"/>
      <name val="Symbol"/>
      <family val="1"/>
      <charset val="2"/>
    </font>
    <font>
      <b/>
      <sz val="13"/>
      <color theme="1"/>
      <name val="Calibri"/>
      <family val="2"/>
      <scheme val="minor"/>
    </font>
    <font>
      <b/>
      <sz val="8"/>
      <color theme="1"/>
      <name val="Calibri"/>
      <family val="2"/>
      <scheme val="minor"/>
    </font>
    <font>
      <b/>
      <sz val="11"/>
      <color rgb="FFFF0000"/>
      <name val="Calibri"/>
      <family val="2"/>
      <scheme val="minor"/>
    </font>
    <font>
      <b/>
      <sz val="12"/>
      <color theme="1"/>
      <name val="Calibri"/>
      <family val="2"/>
      <scheme val="minor"/>
    </font>
    <font>
      <b/>
      <sz val="12"/>
      <color theme="1"/>
      <name val="Calibri"/>
      <family val="2"/>
    </font>
    <font>
      <b/>
      <sz val="12"/>
      <color theme="1"/>
      <name val="Symbol"/>
      <family val="1"/>
      <charset val="2"/>
    </font>
    <font>
      <b/>
      <sz val="13"/>
      <color theme="1"/>
      <name val="Calibri"/>
      <family val="2"/>
    </font>
    <font>
      <b/>
      <sz val="10"/>
      <color rgb="FF000000"/>
      <name val="Symbol"/>
      <family val="1"/>
      <charset val="2"/>
    </font>
    <font>
      <b/>
      <sz val="10"/>
      <color rgb="FF000000"/>
      <name val="Calibri"/>
      <family val="2"/>
      <scheme val="minor"/>
    </font>
    <font>
      <sz val="10"/>
      <color rgb="FFFF0000"/>
      <name val="Calibri"/>
      <family val="2"/>
      <scheme val="minor"/>
    </font>
    <font>
      <sz val="10"/>
      <name val="Calibri"/>
      <family val="2"/>
      <scheme val="minor"/>
    </font>
    <font>
      <b/>
      <u/>
      <sz val="11"/>
      <color theme="1"/>
      <name val="Calibri"/>
      <family val="2"/>
      <scheme val="minor"/>
    </font>
    <font>
      <u/>
      <sz val="11"/>
      <color theme="1"/>
      <name val="Calibri"/>
      <family val="2"/>
      <scheme val="minor"/>
    </font>
    <font>
      <b/>
      <sz val="9"/>
      <color indexed="81"/>
      <name val="Tahoma"/>
      <family val="2"/>
    </font>
    <font>
      <sz val="9"/>
      <color indexed="81"/>
      <name val="Tahoma"/>
      <family val="2"/>
    </font>
    <font>
      <b/>
      <sz val="11"/>
      <color theme="5" tint="-0.249977111117893"/>
      <name val="Calibri"/>
      <family val="2"/>
      <scheme val="minor"/>
    </font>
    <font>
      <b/>
      <sz val="11"/>
      <name val="Calibri"/>
      <family val="2"/>
      <scheme val="minor"/>
    </font>
    <font>
      <sz val="11"/>
      <color theme="5" tint="-0.249977111117893"/>
      <name val="Calibri"/>
      <family val="2"/>
      <scheme val="minor"/>
    </font>
  </fonts>
  <fills count="12">
    <fill>
      <patternFill patternType="none"/>
    </fill>
    <fill>
      <patternFill patternType="gray125"/>
    </fill>
    <fill>
      <patternFill patternType="solid">
        <fgColor rgb="FFE6E7E7"/>
      </patternFill>
    </fill>
    <fill>
      <patternFill patternType="solid">
        <fgColor rgb="FFE7E7E7" tint="-9.9978637043366805E-2"/>
        <bgColor indexed="65"/>
      </patternFill>
    </fill>
    <fill>
      <patternFill patternType="none">
        <fgColor rgb="FFE3EBED"/>
      </patternFill>
    </fill>
    <fill>
      <patternFill patternType="solid">
        <fgColor rgb="FFE3EBED"/>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EECDFF"/>
        <bgColor indexed="64"/>
      </patternFill>
    </fill>
    <fill>
      <patternFill patternType="solid">
        <fgColor theme="9"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double">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style="thin">
        <color auto="1"/>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6">
    <xf numFmtId="0" fontId="0" fillId="0" borderId="0"/>
    <xf numFmtId="9" fontId="6" fillId="0" borderId="0" applyFont="0" applyFill="0" applyBorder="0" applyAlignment="0" applyProtection="0"/>
    <xf numFmtId="0" fontId="1" fillId="4" borderId="0"/>
    <xf numFmtId="9" fontId="1" fillId="4" borderId="0" applyFont="0" applyFill="0" applyBorder="0" applyAlignment="0" applyProtection="0"/>
    <xf numFmtId="44" fontId="1" fillId="4" borderId="0" applyFont="0" applyFill="0" applyBorder="0" applyAlignment="0" applyProtection="0"/>
    <xf numFmtId="43" fontId="1" fillId="4" borderId="0" applyFont="0" applyFill="0" applyBorder="0" applyAlignment="0" applyProtection="0"/>
  </cellStyleXfs>
  <cellXfs count="251">
    <xf numFmtId="0" fontId="0" fillId="0" borderId="0" xfId="0"/>
    <xf numFmtId="0" fontId="2" fillId="0" borderId="0" xfId="0" applyFont="1"/>
    <xf numFmtId="0" fontId="3" fillId="0" borderId="0" xfId="0" applyFont="1"/>
    <xf numFmtId="0" fontId="4" fillId="0" borderId="0" xfId="0" applyFont="1"/>
    <xf numFmtId="0" fontId="4" fillId="2" borderId="1" xfId="0" applyFont="1" applyFill="1" applyBorder="1" applyAlignment="1">
      <alignment horizontal="right" vertical="center" wrapText="1"/>
    </xf>
    <xf numFmtId="0" fontId="3" fillId="3" borderId="1" xfId="0" applyFont="1" applyFill="1" applyBorder="1" applyAlignment="1">
      <alignment horizontal="center" vertical="top"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center" vertical="center" wrapText="1"/>
    </xf>
    <xf numFmtId="14" fontId="4" fillId="0" borderId="1" xfId="0" applyNumberFormat="1" applyFont="1" applyBorder="1" applyAlignment="1">
      <alignment horizontal="right" vertical="center"/>
    </xf>
    <xf numFmtId="164" fontId="3" fillId="0" borderId="1" xfId="0" applyNumberFormat="1" applyFont="1" applyBorder="1" applyAlignment="1">
      <alignment horizontal="right" vertical="center"/>
    </xf>
    <xf numFmtId="0" fontId="1" fillId="4" borderId="0" xfId="2"/>
    <xf numFmtId="14" fontId="1" fillId="4" borderId="0" xfId="2" applyNumberFormat="1"/>
    <xf numFmtId="0" fontId="8" fillId="0" borderId="0" xfId="0" applyFont="1" applyBorder="1" applyAlignment="1">
      <alignment horizontal="center"/>
    </xf>
    <xf numFmtId="0" fontId="0" fillId="0" borderId="2" xfId="0" applyBorder="1" applyAlignment="1">
      <alignment horizontal="center"/>
    </xf>
    <xf numFmtId="14" fontId="0" fillId="0" borderId="0" xfId="0" applyNumberFormat="1"/>
    <xf numFmtId="0" fontId="8" fillId="0" borderId="0" xfId="0" applyFont="1" applyAlignment="1">
      <alignment horizontal="center"/>
    </xf>
    <xf numFmtId="0" fontId="8" fillId="0" borderId="0" xfId="0" applyFont="1" applyAlignment="1">
      <alignment horizontal="center"/>
    </xf>
    <xf numFmtId="166" fontId="0" fillId="0" borderId="0" xfId="1" applyNumberFormat="1" applyFont="1" applyAlignment="1">
      <alignment horizontal="center"/>
    </xf>
    <xf numFmtId="0" fontId="10" fillId="0" borderId="0" xfId="0" applyFont="1" applyAlignment="1">
      <alignment horizontal="center" vertical="center"/>
    </xf>
    <xf numFmtId="166" fontId="0" fillId="0" borderId="2" xfId="1" applyNumberFormat="1" applyFont="1" applyBorder="1" applyAlignment="1">
      <alignment horizontal="center"/>
    </xf>
    <xf numFmtId="0" fontId="8" fillId="4" borderId="0" xfId="2" applyFont="1" applyAlignment="1">
      <alignment vertical="center" wrapText="1"/>
    </xf>
    <xf numFmtId="0" fontId="1" fillId="4" borderId="2" xfId="2" applyBorder="1"/>
    <xf numFmtId="0" fontId="1" fillId="4" borderId="0" xfId="2" applyBorder="1"/>
    <xf numFmtId="0" fontId="8" fillId="4" borderId="2" xfId="2" applyFont="1" applyFill="1" applyBorder="1" applyAlignment="1">
      <alignment horizontal="center" vertical="center" wrapText="1"/>
    </xf>
    <xf numFmtId="0" fontId="8" fillId="4" borderId="0" xfId="2" applyFont="1" applyFill="1" applyBorder="1" applyAlignment="1">
      <alignment horizontal="center" vertical="center" wrapText="1"/>
    </xf>
    <xf numFmtId="0" fontId="8" fillId="4" borderId="0" xfId="2" applyFont="1" applyAlignment="1">
      <alignment horizontal="center" vertical="top" wrapText="1"/>
    </xf>
    <xf numFmtId="0" fontId="1" fillId="4" borderId="2" xfId="2" applyBorder="1" applyAlignment="1">
      <alignment horizontal="center"/>
    </xf>
    <xf numFmtId="10" fontId="0" fillId="4" borderId="0" xfId="3" applyNumberFormat="1" applyFont="1" applyBorder="1" applyAlignment="1">
      <alignment horizontal="center" vertical="center" wrapText="1"/>
    </xf>
    <xf numFmtId="44" fontId="0" fillId="4" borderId="0" xfId="4" applyFont="1" applyBorder="1" applyAlignment="1">
      <alignment horizontal="center" vertical="center" wrapText="1"/>
    </xf>
    <xf numFmtId="167" fontId="1" fillId="4" borderId="3" xfId="2" applyNumberFormat="1" applyBorder="1" applyAlignment="1">
      <alignment horizontal="center"/>
    </xf>
    <xf numFmtId="167" fontId="1" fillId="4" borderId="4" xfId="2" applyNumberFormat="1" applyBorder="1" applyAlignment="1">
      <alignment horizontal="center"/>
    </xf>
    <xf numFmtId="167" fontId="1" fillId="4" borderId="5" xfId="2" applyNumberFormat="1" applyBorder="1" applyAlignment="1">
      <alignment horizontal="center"/>
    </xf>
    <xf numFmtId="168" fontId="1" fillId="4" borderId="3" xfId="2" applyNumberFormat="1" applyBorder="1" applyAlignment="1">
      <alignment horizontal="center"/>
    </xf>
    <xf numFmtId="168" fontId="1" fillId="4" borderId="4" xfId="2" applyNumberFormat="1" applyBorder="1" applyAlignment="1">
      <alignment horizontal="center"/>
    </xf>
    <xf numFmtId="168" fontId="1" fillId="4" borderId="5" xfId="2" applyNumberFormat="1" applyBorder="1" applyAlignment="1">
      <alignment horizontal="center"/>
    </xf>
    <xf numFmtId="168" fontId="1" fillId="4" borderId="6" xfId="2" applyNumberFormat="1" applyBorder="1" applyAlignment="1">
      <alignment horizontal="center"/>
    </xf>
    <xf numFmtId="168" fontId="1" fillId="4" borderId="0" xfId="2" applyNumberFormat="1" applyBorder="1" applyAlignment="1">
      <alignment horizontal="center"/>
    </xf>
    <xf numFmtId="168" fontId="1" fillId="4" borderId="7" xfId="2" applyNumberFormat="1" applyBorder="1" applyAlignment="1">
      <alignment horizontal="center"/>
    </xf>
    <xf numFmtId="168" fontId="1" fillId="4" borderId="8" xfId="2" applyNumberFormat="1" applyBorder="1" applyAlignment="1">
      <alignment horizontal="center"/>
    </xf>
    <xf numFmtId="168" fontId="1" fillId="4" borderId="9" xfId="2" applyNumberFormat="1" applyBorder="1" applyAlignment="1">
      <alignment horizontal="center"/>
    </xf>
    <xf numFmtId="168" fontId="1" fillId="4" borderId="10" xfId="2" applyNumberFormat="1" applyBorder="1" applyAlignment="1">
      <alignment horizontal="center"/>
    </xf>
    <xf numFmtId="0" fontId="1" fillId="4" borderId="11" xfId="2" applyBorder="1" applyAlignment="1">
      <alignment horizontal="center"/>
    </xf>
    <xf numFmtId="167" fontId="1" fillId="4" borderId="6" xfId="2" applyNumberFormat="1" applyBorder="1" applyAlignment="1">
      <alignment horizontal="center"/>
    </xf>
    <xf numFmtId="167" fontId="1" fillId="4" borderId="0" xfId="2" applyNumberFormat="1" applyBorder="1" applyAlignment="1">
      <alignment horizontal="center"/>
    </xf>
    <xf numFmtId="167" fontId="1" fillId="4" borderId="7" xfId="2" applyNumberFormat="1" applyBorder="1" applyAlignment="1">
      <alignment horizontal="center"/>
    </xf>
    <xf numFmtId="0" fontId="1" fillId="4" borderId="12" xfId="2" applyBorder="1" applyAlignment="1">
      <alignment horizontal="center"/>
    </xf>
    <xf numFmtId="44" fontId="0" fillId="4" borderId="2" xfId="4" applyFont="1" applyBorder="1"/>
    <xf numFmtId="167" fontId="1" fillId="4" borderId="8" xfId="2" applyNumberFormat="1" applyBorder="1" applyAlignment="1">
      <alignment horizontal="center"/>
    </xf>
    <xf numFmtId="167" fontId="1" fillId="4" borderId="9" xfId="2" applyNumberFormat="1" applyBorder="1" applyAlignment="1">
      <alignment horizontal="center"/>
    </xf>
    <xf numFmtId="167" fontId="1" fillId="4" borderId="10" xfId="2" applyNumberFormat="1" applyBorder="1" applyAlignment="1">
      <alignment horizontal="center"/>
    </xf>
    <xf numFmtId="0" fontId="1" fillId="4" borderId="13" xfId="2" applyBorder="1" applyAlignment="1">
      <alignment horizontal="center"/>
    </xf>
    <xf numFmtId="0" fontId="8" fillId="4" borderId="0" xfId="2" applyFont="1"/>
    <xf numFmtId="169" fontId="0" fillId="4" borderId="0" xfId="5" applyNumberFormat="1" applyFont="1"/>
    <xf numFmtId="168" fontId="1" fillId="4" borderId="11" xfId="2" applyNumberFormat="1" applyBorder="1" applyAlignment="1">
      <alignment horizontal="center"/>
    </xf>
    <xf numFmtId="168" fontId="1" fillId="4" borderId="12" xfId="2" applyNumberFormat="1" applyBorder="1" applyAlignment="1">
      <alignment horizontal="center"/>
    </xf>
    <xf numFmtId="168" fontId="1" fillId="4" borderId="13" xfId="2" applyNumberFormat="1" applyBorder="1" applyAlignment="1">
      <alignment horizontal="center"/>
    </xf>
    <xf numFmtId="168" fontId="1" fillId="6" borderId="11" xfId="2" applyNumberFormat="1" applyFill="1" applyBorder="1" applyAlignment="1">
      <alignment horizontal="center" vertical="center"/>
    </xf>
    <xf numFmtId="0" fontId="8" fillId="4" borderId="0" xfId="2" applyFont="1" applyAlignment="1">
      <alignment horizontal="center"/>
    </xf>
    <xf numFmtId="0" fontId="8" fillId="4" borderId="2" xfId="2" applyFont="1" applyBorder="1" applyAlignment="1">
      <alignment horizontal="center"/>
    </xf>
    <xf numFmtId="169" fontId="8" fillId="4" borderId="2" xfId="5" applyNumberFormat="1" applyFont="1" applyBorder="1" applyAlignment="1">
      <alignment horizontal="center"/>
    </xf>
    <xf numFmtId="169" fontId="8" fillId="4" borderId="2" xfId="5" applyNumberFormat="1" applyFont="1" applyBorder="1" applyAlignment="1">
      <alignment horizontal="center" vertical="center"/>
    </xf>
    <xf numFmtId="169" fontId="8" fillId="7" borderId="2" xfId="5" applyNumberFormat="1" applyFont="1" applyFill="1" applyBorder="1" applyAlignment="1">
      <alignment horizontal="center"/>
    </xf>
    <xf numFmtId="0" fontId="12" fillId="4" borderId="0" xfId="2" applyFont="1" applyAlignment="1">
      <alignment horizontal="center"/>
    </xf>
    <xf numFmtId="168" fontId="1" fillId="6" borderId="12" xfId="2" applyNumberFormat="1" applyFill="1" applyBorder="1" applyAlignment="1">
      <alignment horizontal="center" vertical="center"/>
    </xf>
    <xf numFmtId="0" fontId="13" fillId="4" borderId="14" xfId="2" applyFont="1" applyBorder="1"/>
    <xf numFmtId="44" fontId="0" fillId="4" borderId="14" xfId="4" applyFont="1" applyBorder="1"/>
    <xf numFmtId="170" fontId="0" fillId="4" borderId="14" xfId="5" applyNumberFormat="1" applyFont="1" applyBorder="1" applyAlignment="1">
      <alignment horizontal="center" vertical="center"/>
    </xf>
    <xf numFmtId="168" fontId="0" fillId="6" borderId="14" xfId="5" applyNumberFormat="1" applyFont="1" applyFill="1" applyBorder="1" applyAlignment="1">
      <alignment horizontal="center" vertical="center"/>
    </xf>
    <xf numFmtId="169" fontId="14" fillId="7" borderId="14" xfId="5" applyNumberFormat="1" applyFont="1" applyFill="1" applyBorder="1" applyAlignment="1">
      <alignment vertical="center"/>
    </xf>
    <xf numFmtId="44" fontId="0" fillId="4" borderId="0" xfId="4" applyFont="1"/>
    <xf numFmtId="168" fontId="1" fillId="6" borderId="13" xfId="2" applyNumberFormat="1" applyFill="1" applyBorder="1" applyAlignment="1">
      <alignment horizontal="center" vertical="center"/>
    </xf>
    <xf numFmtId="0" fontId="13" fillId="4" borderId="0" xfId="2" applyFont="1" applyBorder="1"/>
    <xf numFmtId="168" fontId="0" fillId="6" borderId="0" xfId="5" applyNumberFormat="1" applyFont="1" applyFill="1" applyBorder="1" applyAlignment="1">
      <alignment horizontal="center" vertical="center"/>
    </xf>
    <xf numFmtId="171" fontId="1" fillId="4" borderId="0" xfId="2" applyNumberFormat="1"/>
    <xf numFmtId="168" fontId="1" fillId="4" borderId="0" xfId="2" applyNumberFormat="1" applyAlignment="1">
      <alignment horizontal="center"/>
    </xf>
    <xf numFmtId="168" fontId="1" fillId="4" borderId="0" xfId="2" applyNumberFormat="1"/>
    <xf numFmtId="0" fontId="13" fillId="4" borderId="2" xfId="2" applyFont="1" applyBorder="1"/>
    <xf numFmtId="168" fontId="0" fillId="6" borderId="2" xfId="5" applyNumberFormat="1" applyFont="1" applyFill="1" applyBorder="1" applyAlignment="1">
      <alignment horizontal="center" vertical="center"/>
    </xf>
    <xf numFmtId="168" fontId="1" fillId="4" borderId="15" xfId="2" applyNumberFormat="1" applyBorder="1" applyAlignment="1">
      <alignment horizontal="center" vertical="center"/>
    </xf>
    <xf numFmtId="0" fontId="15" fillId="4" borderId="0" xfId="2" applyFont="1" applyAlignment="1">
      <alignment horizontal="center"/>
    </xf>
    <xf numFmtId="166" fontId="0" fillId="4" borderId="0" xfId="3" applyNumberFormat="1" applyFont="1" applyAlignment="1">
      <alignment horizontal="center"/>
    </xf>
    <xf numFmtId="44" fontId="14" fillId="4" borderId="0" xfId="2" applyNumberFormat="1" applyFont="1"/>
    <xf numFmtId="4" fontId="8" fillId="4" borderId="0" xfId="5" applyNumberFormat="1" applyFont="1" applyAlignment="1">
      <alignment horizontal="center" vertical="center"/>
    </xf>
    <xf numFmtId="2" fontId="8" fillId="4" borderId="0" xfId="5" applyNumberFormat="1" applyFont="1" applyAlignment="1">
      <alignment horizontal="center" vertical="center"/>
    </xf>
    <xf numFmtId="169" fontId="1" fillId="7" borderId="0" xfId="2" applyNumberFormat="1" applyFill="1"/>
    <xf numFmtId="0" fontId="16" fillId="4" borderId="0" xfId="2" applyFont="1" applyAlignment="1">
      <alignment horizontal="center"/>
    </xf>
    <xf numFmtId="168" fontId="1" fillId="4" borderId="11" xfId="2" applyNumberFormat="1" applyBorder="1" applyAlignment="1">
      <alignment horizontal="center" vertical="center"/>
    </xf>
    <xf numFmtId="168" fontId="1" fillId="4" borderId="12" xfId="2" applyNumberFormat="1" applyBorder="1" applyAlignment="1">
      <alignment horizontal="center" vertical="center"/>
    </xf>
    <xf numFmtId="168" fontId="1" fillId="4" borderId="13" xfId="2" applyNumberFormat="1" applyBorder="1" applyAlignment="1">
      <alignment horizontal="center" vertical="center"/>
    </xf>
    <xf numFmtId="168" fontId="1" fillId="8" borderId="11" xfId="2" applyNumberFormat="1" applyFill="1" applyBorder="1" applyAlignment="1">
      <alignment horizontal="center" vertical="center"/>
    </xf>
    <xf numFmtId="44" fontId="0" fillId="4" borderId="0" xfId="4" applyFont="1" applyBorder="1"/>
    <xf numFmtId="168" fontId="0" fillId="8" borderId="0" xfId="5" applyNumberFormat="1" applyFont="1" applyFill="1" applyBorder="1" applyAlignment="1">
      <alignment horizontal="center" vertical="center"/>
    </xf>
    <xf numFmtId="168" fontId="1" fillId="8" borderId="12" xfId="2" applyNumberFormat="1" applyFill="1" applyBorder="1" applyAlignment="1">
      <alignment horizontal="center" vertical="center"/>
    </xf>
    <xf numFmtId="168" fontId="1" fillId="8" borderId="13" xfId="2" applyNumberFormat="1" applyFill="1" applyBorder="1" applyAlignment="1">
      <alignment horizontal="center" vertical="center"/>
    </xf>
    <xf numFmtId="0" fontId="1" fillId="4" borderId="0" xfId="2" applyAlignment="1">
      <alignment horizontal="center"/>
    </xf>
    <xf numFmtId="0" fontId="1" fillId="4" borderId="2" xfId="2" applyBorder="1" applyAlignment="1">
      <alignment horizontal="center"/>
    </xf>
    <xf numFmtId="0" fontId="8" fillId="4" borderId="0" xfId="2" applyFont="1" applyFill="1" applyBorder="1" applyAlignment="1">
      <alignment horizontal="center" vertical="center" wrapText="1"/>
    </xf>
    <xf numFmtId="0" fontId="18" fillId="4" borderId="0" xfId="2" applyFont="1" applyBorder="1" applyAlignment="1">
      <alignment horizontal="center" vertical="center"/>
    </xf>
    <xf numFmtId="0" fontId="18" fillId="4" borderId="14" xfId="2" applyFont="1" applyFill="1" applyBorder="1" applyAlignment="1">
      <alignment horizontal="center" vertical="center"/>
    </xf>
    <xf numFmtId="0" fontId="18" fillId="4" borderId="0" xfId="2" applyFont="1" applyFill="1" applyBorder="1" applyAlignment="1">
      <alignment horizontal="center" vertical="center"/>
    </xf>
    <xf numFmtId="0" fontId="9" fillId="4" borderId="0" xfId="2" applyFont="1" applyFill="1" applyBorder="1" applyAlignment="1">
      <alignment horizontal="center" vertical="center"/>
    </xf>
    <xf numFmtId="172" fontId="21" fillId="4" borderId="3" xfId="2" applyNumberFormat="1" applyFont="1" applyBorder="1" applyAlignment="1">
      <alignment horizontal="center" vertical="center"/>
    </xf>
    <xf numFmtId="173" fontId="21" fillId="4" borderId="3" xfId="2" applyNumberFormat="1" applyFont="1" applyBorder="1" applyAlignment="1">
      <alignment horizontal="center" vertical="center"/>
    </xf>
    <xf numFmtId="168" fontId="21" fillId="4" borderId="3" xfId="2" applyNumberFormat="1" applyFont="1" applyBorder="1" applyAlignment="1">
      <alignment horizontal="center" vertical="center"/>
    </xf>
    <xf numFmtId="172" fontId="21" fillId="4" borderId="6" xfId="2" applyNumberFormat="1" applyFont="1" applyBorder="1" applyAlignment="1">
      <alignment horizontal="center" vertical="center"/>
    </xf>
    <xf numFmtId="173" fontId="21" fillId="4" borderId="6" xfId="2" applyNumberFormat="1" applyFont="1" applyBorder="1" applyAlignment="1">
      <alignment horizontal="center" vertical="center"/>
    </xf>
    <xf numFmtId="168" fontId="21" fillId="4" borderId="6" xfId="2" applyNumberFormat="1" applyFont="1" applyBorder="1" applyAlignment="1">
      <alignment horizontal="center" vertical="center"/>
    </xf>
    <xf numFmtId="173" fontId="22" fillId="6" borderId="8" xfId="2" applyNumberFormat="1" applyFont="1" applyFill="1" applyBorder="1" applyAlignment="1">
      <alignment horizontal="center" vertical="center"/>
    </xf>
    <xf numFmtId="168" fontId="22" fillId="6" borderId="8" xfId="2" applyNumberFormat="1" applyFont="1" applyFill="1" applyBorder="1" applyAlignment="1">
      <alignment horizontal="center" vertical="center"/>
    </xf>
    <xf numFmtId="173" fontId="22" fillId="8" borderId="3" xfId="2" applyNumberFormat="1" applyFont="1" applyFill="1" applyBorder="1" applyAlignment="1">
      <alignment horizontal="center" vertical="center"/>
    </xf>
    <xf numFmtId="168" fontId="22" fillId="8" borderId="3" xfId="2" applyNumberFormat="1" applyFont="1" applyFill="1" applyBorder="1" applyAlignment="1">
      <alignment horizontal="center" vertical="center"/>
    </xf>
    <xf numFmtId="0" fontId="22" fillId="4" borderId="6" xfId="2" applyFont="1" applyBorder="1" applyAlignment="1">
      <alignment horizontal="center" vertical="center"/>
    </xf>
    <xf numFmtId="173" fontId="22" fillId="4" borderId="6" xfId="2" applyNumberFormat="1" applyFont="1" applyBorder="1" applyAlignment="1">
      <alignment horizontal="center" vertical="center"/>
    </xf>
    <xf numFmtId="168" fontId="22" fillId="4" borderId="6" xfId="2" applyNumberFormat="1" applyFont="1" applyBorder="1" applyAlignment="1">
      <alignment horizontal="center" vertical="center"/>
    </xf>
    <xf numFmtId="0" fontId="22" fillId="4" borderId="8" xfId="2" applyFont="1" applyBorder="1" applyAlignment="1">
      <alignment horizontal="center" vertical="center"/>
    </xf>
    <xf numFmtId="173" fontId="22" fillId="4" borderId="8" xfId="2" applyNumberFormat="1" applyFont="1" applyBorder="1" applyAlignment="1">
      <alignment horizontal="center" vertical="center"/>
    </xf>
    <xf numFmtId="168" fontId="22" fillId="4" borderId="8" xfId="2" applyNumberFormat="1" applyFont="1" applyBorder="1" applyAlignment="1">
      <alignment horizontal="center" vertical="center"/>
    </xf>
    <xf numFmtId="0" fontId="1" fillId="4" borderId="16" xfId="2" applyBorder="1" applyAlignment="1">
      <alignment horizontal="center"/>
    </xf>
    <xf numFmtId="10" fontId="0" fillId="4" borderId="2" xfId="3" applyNumberFormat="1" applyFont="1" applyBorder="1" applyAlignment="1">
      <alignment horizontal="center" vertical="center" wrapText="1"/>
    </xf>
    <xf numFmtId="0" fontId="1" fillId="4" borderId="0" xfId="2" applyAlignment="1">
      <alignment horizontal="center"/>
    </xf>
    <xf numFmtId="0" fontId="8" fillId="4" borderId="3" xfId="2" applyFont="1" applyBorder="1" applyAlignment="1">
      <alignment horizontal="center" vertical="center" wrapText="1"/>
    </xf>
    <xf numFmtId="0" fontId="8" fillId="4" borderId="4" xfId="2" applyFont="1" applyBorder="1" applyAlignment="1">
      <alignment horizontal="center" vertical="center" wrapText="1"/>
    </xf>
    <xf numFmtId="0" fontId="8" fillId="4" borderId="0" xfId="2" applyFont="1" applyBorder="1" applyAlignment="1">
      <alignment horizontal="center" vertical="center" wrapText="1"/>
    </xf>
    <xf numFmtId="0" fontId="8" fillId="4" borderId="5" xfId="2" applyFont="1" applyBorder="1" applyAlignment="1">
      <alignment horizontal="center" vertical="center" wrapText="1"/>
    </xf>
    <xf numFmtId="0" fontId="8" fillId="4" borderId="6" xfId="2" applyFont="1" applyBorder="1" applyAlignment="1">
      <alignment horizontal="center" vertical="center" wrapText="1"/>
    </xf>
    <xf numFmtId="0" fontId="8" fillId="4" borderId="7" xfId="2" applyFont="1" applyBorder="1" applyAlignment="1">
      <alignment horizontal="center" vertical="center" wrapText="1"/>
    </xf>
    <xf numFmtId="0" fontId="8" fillId="4" borderId="8" xfId="2" applyFont="1" applyBorder="1" applyAlignment="1">
      <alignment horizontal="center" vertical="center" wrapText="1"/>
    </xf>
    <xf numFmtId="0" fontId="8" fillId="4" borderId="9" xfId="2" applyFont="1" applyBorder="1" applyAlignment="1">
      <alignment horizontal="center" vertical="center" wrapText="1"/>
    </xf>
    <xf numFmtId="0" fontId="8" fillId="4" borderId="10" xfId="2" applyFont="1" applyBorder="1" applyAlignment="1">
      <alignment horizontal="center" vertical="center" wrapText="1"/>
    </xf>
    <xf numFmtId="0" fontId="8" fillId="4" borderId="0" xfId="2" applyFont="1" applyAlignment="1">
      <alignment horizontal="left" vertical="center" wrapText="1"/>
    </xf>
    <xf numFmtId="0" fontId="8" fillId="6" borderId="0" xfId="2" applyFont="1" applyFill="1" applyAlignment="1">
      <alignment horizontal="center"/>
    </xf>
    <xf numFmtId="174" fontId="14" fillId="6" borderId="15" xfId="3" applyNumberFormat="1" applyFont="1" applyFill="1" applyBorder="1" applyAlignment="1">
      <alignment horizontal="center"/>
    </xf>
    <xf numFmtId="0" fontId="8" fillId="4" borderId="0" xfId="2" applyFont="1" applyAlignment="1">
      <alignment horizontal="center" vertical="center" wrapText="1"/>
    </xf>
    <xf numFmtId="9" fontId="0" fillId="4" borderId="0" xfId="3" applyFont="1" applyBorder="1" applyAlignment="1">
      <alignment horizontal="center" vertical="center" wrapText="1"/>
    </xf>
    <xf numFmtId="0" fontId="1" fillId="4" borderId="3" xfId="2" applyBorder="1"/>
    <xf numFmtId="0" fontId="1" fillId="4" borderId="4" xfId="2" applyBorder="1"/>
    <xf numFmtId="0" fontId="1" fillId="4" borderId="5" xfId="2" applyBorder="1"/>
    <xf numFmtId="0" fontId="1" fillId="4" borderId="6" xfId="2" applyBorder="1"/>
    <xf numFmtId="0" fontId="1" fillId="4" borderId="7" xfId="2" applyBorder="1"/>
    <xf numFmtId="0" fontId="1" fillId="4" borderId="8" xfId="2" applyBorder="1"/>
    <xf numFmtId="0" fontId="1" fillId="4" borderId="9" xfId="2" applyBorder="1"/>
    <xf numFmtId="0" fontId="1" fillId="4" borderId="10" xfId="2" applyBorder="1"/>
    <xf numFmtId="0" fontId="1" fillId="4" borderId="11" xfId="2" applyBorder="1" applyAlignment="1">
      <alignment horizontal="center" vertical="center"/>
    </xf>
    <xf numFmtId="0" fontId="1" fillId="4" borderId="12" xfId="2" applyBorder="1" applyAlignment="1">
      <alignment horizontal="center" vertical="center"/>
    </xf>
    <xf numFmtId="9" fontId="0" fillId="4" borderId="17" xfId="3" applyFont="1" applyBorder="1" applyAlignment="1">
      <alignment horizontal="center" vertical="center" wrapText="1"/>
    </xf>
    <xf numFmtId="44" fontId="0" fillId="4" borderId="17" xfId="4" applyFont="1" applyBorder="1" applyAlignment="1">
      <alignment horizontal="center" vertical="center" wrapText="1"/>
    </xf>
    <xf numFmtId="0" fontId="1" fillId="4" borderId="13" xfId="2" applyBorder="1" applyAlignment="1">
      <alignment horizontal="center" vertical="center"/>
    </xf>
    <xf numFmtId="168" fontId="1" fillId="4" borderId="18" xfId="2" applyNumberFormat="1" applyBorder="1" applyAlignment="1">
      <alignment horizontal="center"/>
    </xf>
    <xf numFmtId="0" fontId="23" fillId="4" borderId="0" xfId="2" applyFont="1"/>
    <xf numFmtId="168" fontId="1" fillId="4" borderId="19" xfId="2" applyNumberFormat="1" applyBorder="1" applyAlignment="1">
      <alignment horizontal="center"/>
    </xf>
    <xf numFmtId="168" fontId="1" fillId="4" borderId="20" xfId="2" applyNumberFormat="1" applyBorder="1" applyAlignment="1">
      <alignment horizontal="center"/>
    </xf>
    <xf numFmtId="0" fontId="1" fillId="4" borderId="0" xfId="2" applyBorder="1" applyAlignment="1">
      <alignment horizontal="center" vertical="center" wrapText="1"/>
    </xf>
    <xf numFmtId="170" fontId="0" fillId="4" borderId="0" xfId="5" applyNumberFormat="1" applyFont="1" applyBorder="1" applyAlignment="1">
      <alignment horizontal="center" vertical="center"/>
    </xf>
    <xf numFmtId="168" fontId="0" fillId="9" borderId="0" xfId="5" applyNumberFormat="1" applyFont="1" applyFill="1" applyBorder="1" applyAlignment="1">
      <alignment horizontal="center" vertical="center"/>
    </xf>
    <xf numFmtId="169" fontId="14" fillId="4" borderId="0" xfId="5" applyNumberFormat="1" applyFont="1" applyBorder="1" applyAlignment="1">
      <alignment horizontal="center" vertical="center"/>
    </xf>
    <xf numFmtId="0" fontId="1" fillId="4" borderId="2" xfId="2" applyBorder="1" applyAlignment="1">
      <alignment horizontal="center" vertical="center" wrapText="1"/>
    </xf>
    <xf numFmtId="170" fontId="0" fillId="4" borderId="2" xfId="5" applyNumberFormat="1" applyFont="1" applyBorder="1" applyAlignment="1">
      <alignment horizontal="center" vertical="center"/>
    </xf>
    <xf numFmtId="168" fontId="0" fillId="9" borderId="2" xfId="5" applyNumberFormat="1" applyFont="1" applyFill="1" applyBorder="1" applyAlignment="1">
      <alignment horizontal="center" vertical="center"/>
    </xf>
    <xf numFmtId="169" fontId="14" fillId="4" borderId="2" xfId="5" applyNumberFormat="1" applyFont="1" applyBorder="1" applyAlignment="1">
      <alignment horizontal="center" vertical="center"/>
    </xf>
    <xf numFmtId="175" fontId="14" fillId="4" borderId="0" xfId="2" applyNumberFormat="1" applyFont="1"/>
    <xf numFmtId="0" fontId="8" fillId="4" borderId="0" xfId="2" applyFont="1" applyAlignment="1">
      <alignment horizontal="center" vertical="center"/>
    </xf>
    <xf numFmtId="168" fontId="1" fillId="9" borderId="18" xfId="2" applyNumberFormat="1" applyFill="1" applyBorder="1" applyAlignment="1">
      <alignment horizontal="center"/>
    </xf>
    <xf numFmtId="168" fontId="1" fillId="9" borderId="19" xfId="2" applyNumberFormat="1" applyFill="1" applyBorder="1" applyAlignment="1">
      <alignment horizontal="center"/>
    </xf>
    <xf numFmtId="0" fontId="8" fillId="4" borderId="0" xfId="2" applyFont="1" applyBorder="1" applyAlignment="1">
      <alignment horizontal="center"/>
    </xf>
    <xf numFmtId="0" fontId="8" fillId="4" borderId="0" xfId="2" applyFont="1" applyAlignment="1">
      <alignment horizontal="center"/>
    </xf>
    <xf numFmtId="168" fontId="1" fillId="9" borderId="20" xfId="2" applyNumberFormat="1" applyFill="1" applyBorder="1" applyAlignment="1">
      <alignment horizontal="center"/>
    </xf>
    <xf numFmtId="10" fontId="0" fillId="9" borderId="11" xfId="3" applyNumberFormat="1" applyFont="1" applyFill="1" applyBorder="1" applyAlignment="1">
      <alignment horizontal="center"/>
    </xf>
    <xf numFmtId="10" fontId="0" fillId="9" borderId="13" xfId="3" applyNumberFormat="1" applyFont="1" applyFill="1" applyBorder="1" applyAlignment="1">
      <alignment horizontal="center"/>
    </xf>
    <xf numFmtId="10" fontId="1" fillId="4" borderId="3" xfId="2" applyNumberFormat="1" applyBorder="1" applyAlignment="1">
      <alignment horizontal="center"/>
    </xf>
    <xf numFmtId="174" fontId="0" fillId="4" borderId="5" xfId="3" applyNumberFormat="1" applyFont="1" applyBorder="1" applyAlignment="1">
      <alignment horizontal="center"/>
    </xf>
    <xf numFmtId="10" fontId="1" fillId="4" borderId="6" xfId="2" applyNumberFormat="1" applyBorder="1" applyAlignment="1">
      <alignment horizontal="center"/>
    </xf>
    <xf numFmtId="10" fontId="1" fillId="4" borderId="6" xfId="2" applyNumberFormat="1" applyFill="1" applyBorder="1" applyAlignment="1">
      <alignment horizontal="center"/>
    </xf>
    <xf numFmtId="10" fontId="1" fillId="9" borderId="6" xfId="2" applyNumberFormat="1" applyFill="1" applyBorder="1" applyAlignment="1">
      <alignment horizontal="center"/>
    </xf>
    <xf numFmtId="10" fontId="1" fillId="4" borderId="8" xfId="2" applyNumberFormat="1" applyBorder="1" applyAlignment="1">
      <alignment horizontal="center"/>
    </xf>
    <xf numFmtId="10" fontId="1" fillId="4" borderId="0" xfId="2" applyNumberFormat="1" applyAlignment="1">
      <alignment horizontal="center"/>
    </xf>
    <xf numFmtId="10" fontId="1" fillId="4" borderId="0" xfId="2" applyNumberFormat="1" applyAlignment="1">
      <alignment horizontal="left"/>
    </xf>
    <xf numFmtId="0" fontId="8" fillId="7" borderId="0" xfId="2" applyFont="1" applyFill="1" applyAlignment="1">
      <alignment horizontal="center"/>
    </xf>
    <xf numFmtId="174" fontId="8" fillId="7" borderId="15" xfId="3" applyNumberFormat="1" applyFont="1" applyFill="1" applyBorder="1" applyAlignment="1">
      <alignment horizontal="center"/>
    </xf>
    <xf numFmtId="9" fontId="1" fillId="4" borderId="0" xfId="2" applyNumberFormat="1"/>
    <xf numFmtId="0" fontId="1" fillId="7" borderId="0" xfId="2" applyFill="1"/>
    <xf numFmtId="10" fontId="8" fillId="7" borderId="15" xfId="3" applyNumberFormat="1" applyFont="1" applyFill="1" applyBorder="1" applyAlignment="1">
      <alignment horizontal="center"/>
    </xf>
    <xf numFmtId="0" fontId="9" fillId="4" borderId="0" xfId="2" applyFont="1" applyAlignment="1">
      <alignment horizontal="center"/>
    </xf>
    <xf numFmtId="0" fontId="8" fillId="4" borderId="21" xfId="2" applyFont="1" applyBorder="1" applyAlignment="1">
      <alignment horizontal="center" vertical="center"/>
    </xf>
    <xf numFmtId="0" fontId="8" fillId="4" borderId="22" xfId="2" applyFont="1" applyBorder="1" applyAlignment="1">
      <alignment horizontal="center" vertical="center"/>
    </xf>
    <xf numFmtId="10" fontId="1" fillId="4" borderId="5" xfId="2" applyNumberFormat="1" applyBorder="1" applyAlignment="1">
      <alignment horizontal="center"/>
    </xf>
    <xf numFmtId="0" fontId="12" fillId="4" borderId="6" xfId="2" applyFont="1" applyBorder="1" applyAlignment="1">
      <alignment horizontal="center" vertical="center"/>
    </xf>
    <xf numFmtId="10" fontId="1" fillId="4" borderId="21" xfId="2" applyNumberFormat="1" applyBorder="1" applyAlignment="1">
      <alignment horizontal="center"/>
    </xf>
    <xf numFmtId="10" fontId="1" fillId="4" borderId="22" xfId="2" applyNumberFormat="1" applyBorder="1" applyAlignment="1">
      <alignment horizontal="center"/>
    </xf>
    <xf numFmtId="10" fontId="1" fillId="4" borderId="10" xfId="2" applyNumberFormat="1" applyBorder="1" applyAlignment="1">
      <alignment horizontal="center"/>
    </xf>
    <xf numFmtId="168" fontId="1" fillId="7" borderId="21" xfId="2" applyNumberFormat="1" applyFill="1" applyBorder="1" applyAlignment="1">
      <alignment horizontal="center"/>
    </xf>
    <xf numFmtId="168" fontId="1" fillId="7" borderId="22" xfId="2" applyNumberFormat="1" applyFill="1" applyBorder="1" applyAlignment="1">
      <alignment horizontal="center"/>
    </xf>
    <xf numFmtId="0" fontId="15" fillId="4" borderId="0" xfId="2" applyFont="1" applyAlignment="1"/>
    <xf numFmtId="0" fontId="15" fillId="4" borderId="0" xfId="2" applyFont="1" applyBorder="1" applyAlignment="1">
      <alignment vertical="center"/>
    </xf>
    <xf numFmtId="176" fontId="1" fillId="4" borderId="0" xfId="2" applyNumberFormat="1"/>
    <xf numFmtId="0" fontId="8" fillId="4" borderId="21" xfId="2" applyFont="1" applyBorder="1" applyAlignment="1">
      <alignment horizontal="center"/>
    </xf>
    <xf numFmtId="0" fontId="8" fillId="4" borderId="23" xfId="2" applyFont="1" applyBorder="1" applyAlignment="1">
      <alignment horizontal="center"/>
    </xf>
    <xf numFmtId="44" fontId="8" fillId="4" borderId="22" xfId="4" applyFont="1" applyBorder="1"/>
    <xf numFmtId="177" fontId="1" fillId="4" borderId="0" xfId="2" applyNumberFormat="1"/>
    <xf numFmtId="44" fontId="8" fillId="4" borderId="0" xfId="2" applyNumberFormat="1" applyFont="1"/>
    <xf numFmtId="0" fontId="24" fillId="4" borderId="0" xfId="2" applyFont="1"/>
    <xf numFmtId="0" fontId="7" fillId="4" borderId="0" xfId="2" applyFont="1"/>
    <xf numFmtId="0" fontId="27" fillId="4" borderId="0" xfId="2" applyFont="1"/>
    <xf numFmtId="10" fontId="1" fillId="4" borderId="11" xfId="2" applyNumberFormat="1" applyBorder="1" applyAlignment="1">
      <alignment horizontal="center"/>
    </xf>
    <xf numFmtId="10" fontId="1" fillId="4" borderId="12" xfId="2" applyNumberFormat="1" applyBorder="1" applyAlignment="1">
      <alignment horizontal="center"/>
    </xf>
    <xf numFmtId="10" fontId="1" fillId="4" borderId="13" xfId="2" applyNumberFormat="1" applyBorder="1" applyAlignment="1">
      <alignment horizontal="center"/>
    </xf>
    <xf numFmtId="173" fontId="1" fillId="4" borderId="3" xfId="2" applyNumberFormat="1" applyBorder="1" applyAlignment="1">
      <alignment horizontal="center"/>
    </xf>
    <xf numFmtId="173" fontId="1" fillId="4" borderId="4" xfId="2" applyNumberFormat="1" applyBorder="1" applyAlignment="1">
      <alignment horizontal="center"/>
    </xf>
    <xf numFmtId="173" fontId="1" fillId="4" borderId="5" xfId="2" applyNumberFormat="1" applyBorder="1" applyAlignment="1">
      <alignment horizontal="center"/>
    </xf>
    <xf numFmtId="173" fontId="1" fillId="4" borderId="6" xfId="2" applyNumberFormat="1" applyBorder="1" applyAlignment="1">
      <alignment horizontal="center"/>
    </xf>
    <xf numFmtId="173" fontId="1" fillId="4" borderId="0" xfId="2" applyNumberFormat="1" applyBorder="1" applyAlignment="1">
      <alignment horizontal="center"/>
    </xf>
    <xf numFmtId="173" fontId="1" fillId="4" borderId="7" xfId="2" applyNumberFormat="1" applyBorder="1" applyAlignment="1">
      <alignment horizontal="center"/>
    </xf>
    <xf numFmtId="173" fontId="1" fillId="4" borderId="8" xfId="2" applyNumberFormat="1" applyBorder="1" applyAlignment="1">
      <alignment horizontal="center"/>
    </xf>
    <xf numFmtId="173" fontId="1" fillId="4" borderId="9" xfId="2" applyNumberFormat="1" applyBorder="1" applyAlignment="1">
      <alignment horizontal="center"/>
    </xf>
    <xf numFmtId="173" fontId="1" fillId="4" borderId="10" xfId="2" applyNumberFormat="1" applyBorder="1" applyAlignment="1">
      <alignment horizontal="center"/>
    </xf>
    <xf numFmtId="173" fontId="1" fillId="4" borderId="0" xfId="2" applyNumberFormat="1"/>
    <xf numFmtId="168" fontId="1" fillId="6" borderId="11" xfId="2" applyNumberFormat="1" applyFill="1" applyBorder="1" applyAlignment="1">
      <alignment horizontal="center"/>
    </xf>
    <xf numFmtId="168" fontId="1" fillId="6" borderId="12" xfId="2" applyNumberFormat="1" applyFill="1" applyBorder="1" applyAlignment="1">
      <alignment horizontal="center"/>
    </xf>
    <xf numFmtId="168" fontId="1" fillId="6" borderId="13" xfId="2" applyNumberFormat="1" applyFill="1" applyBorder="1" applyAlignment="1">
      <alignment horizontal="center"/>
    </xf>
    <xf numFmtId="168" fontId="1" fillId="6" borderId="0" xfId="2" applyNumberFormat="1" applyFill="1" applyAlignment="1">
      <alignment horizontal="center"/>
    </xf>
    <xf numFmtId="0" fontId="28" fillId="4" borderId="0" xfId="2" applyFont="1" applyAlignment="1">
      <alignment horizontal="center" vertical="center"/>
    </xf>
    <xf numFmtId="168" fontId="1" fillId="8" borderId="0" xfId="2" applyNumberFormat="1" applyFill="1" applyAlignment="1">
      <alignment horizontal="center"/>
    </xf>
    <xf numFmtId="0" fontId="8" fillId="4" borderId="0" xfId="2" applyFont="1" applyAlignment="1">
      <alignment horizontal="center" vertical="center" wrapText="1"/>
    </xf>
    <xf numFmtId="2" fontId="1" fillId="4" borderId="18" xfId="2" applyNumberFormat="1" applyBorder="1" applyAlignment="1">
      <alignment horizontal="center" vertical="center"/>
    </xf>
    <xf numFmtId="2" fontId="1" fillId="4" borderId="1" xfId="2" applyNumberFormat="1" applyBorder="1" applyAlignment="1">
      <alignment horizontal="center" vertical="center"/>
    </xf>
    <xf numFmtId="168" fontId="1" fillId="4" borderId="1" xfId="2" applyNumberFormat="1" applyBorder="1" applyAlignment="1">
      <alignment horizontal="center" vertical="center"/>
    </xf>
    <xf numFmtId="168" fontId="1" fillId="10" borderId="11" xfId="2" applyNumberFormat="1" applyFill="1" applyBorder="1" applyAlignment="1">
      <alignment horizontal="center"/>
    </xf>
    <xf numFmtId="168" fontId="1" fillId="10" borderId="12" xfId="2" applyNumberFormat="1" applyFill="1" applyBorder="1" applyAlignment="1">
      <alignment horizontal="center"/>
    </xf>
    <xf numFmtId="168" fontId="1" fillId="10" borderId="13" xfId="2" applyNumberFormat="1" applyFill="1" applyBorder="1" applyAlignment="1">
      <alignment horizontal="center"/>
    </xf>
    <xf numFmtId="168" fontId="1" fillId="8" borderId="11" xfId="2" applyNumberFormat="1" applyFill="1" applyBorder="1" applyAlignment="1">
      <alignment horizontal="center"/>
    </xf>
    <xf numFmtId="168" fontId="1" fillId="8" borderId="12" xfId="2" applyNumberFormat="1" applyFill="1" applyBorder="1" applyAlignment="1">
      <alignment horizontal="center"/>
    </xf>
    <xf numFmtId="168" fontId="1" fillId="8" borderId="13" xfId="2" applyNumberFormat="1" applyFill="1" applyBorder="1" applyAlignment="1">
      <alignment horizontal="center"/>
    </xf>
    <xf numFmtId="172" fontId="1" fillId="4" borderId="20" xfId="2" applyNumberFormat="1" applyFill="1" applyBorder="1" applyAlignment="1">
      <alignment horizontal="center"/>
    </xf>
    <xf numFmtId="172" fontId="1" fillId="4" borderId="1" xfId="2" applyNumberFormat="1" applyFill="1" applyBorder="1" applyAlignment="1">
      <alignment horizontal="center"/>
    </xf>
    <xf numFmtId="168" fontId="1" fillId="4" borderId="1" xfId="2" applyNumberFormat="1" applyFill="1" applyBorder="1" applyAlignment="1">
      <alignment horizontal="center"/>
    </xf>
    <xf numFmtId="168" fontId="1" fillId="4" borderId="0" xfId="2" applyNumberFormat="1" applyFill="1" applyAlignment="1">
      <alignment horizontal="center"/>
    </xf>
    <xf numFmtId="168" fontId="1" fillId="9" borderId="11" xfId="2" applyNumberFormat="1" applyFill="1" applyBorder="1" applyAlignment="1">
      <alignment horizontal="center"/>
    </xf>
    <xf numFmtId="168" fontId="1" fillId="9" borderId="12" xfId="2" applyNumberFormat="1" applyFill="1" applyBorder="1" applyAlignment="1">
      <alignment horizontal="center"/>
    </xf>
    <xf numFmtId="168" fontId="1" fillId="9" borderId="13" xfId="2" applyNumberFormat="1" applyFill="1" applyBorder="1" applyAlignment="1">
      <alignment horizontal="center"/>
    </xf>
    <xf numFmtId="168" fontId="1" fillId="9" borderId="0" xfId="2" applyNumberFormat="1" applyFill="1" applyAlignment="1">
      <alignment horizontal="center"/>
    </xf>
    <xf numFmtId="0" fontId="14" fillId="6" borderId="0" xfId="2" applyFont="1" applyFill="1" applyAlignment="1">
      <alignment horizontal="center"/>
    </xf>
    <xf numFmtId="168" fontId="14" fillId="6" borderId="0" xfId="2" applyNumberFormat="1" applyFont="1" applyFill="1" applyAlignment="1">
      <alignment horizontal="center"/>
    </xf>
    <xf numFmtId="0" fontId="29" fillId="4" borderId="0" xfId="2" applyFont="1"/>
    <xf numFmtId="0" fontId="1" fillId="6" borderId="0" xfId="2" applyFill="1"/>
    <xf numFmtId="9" fontId="8" fillId="6" borderId="0" xfId="2" applyNumberFormat="1" applyFont="1" applyFill="1" applyAlignment="1">
      <alignment horizontal="center"/>
    </xf>
    <xf numFmtId="168" fontId="1" fillId="11" borderId="11" xfId="2" applyNumberFormat="1" applyFill="1" applyBorder="1" applyAlignment="1">
      <alignment horizontal="center"/>
    </xf>
    <xf numFmtId="168" fontId="1" fillId="11" borderId="12" xfId="2" applyNumberFormat="1" applyFill="1" applyBorder="1" applyAlignment="1">
      <alignment horizontal="center"/>
    </xf>
    <xf numFmtId="168" fontId="1" fillId="11" borderId="13" xfId="2" applyNumberFormat="1" applyFill="1" applyBorder="1" applyAlignment="1">
      <alignment horizontal="center"/>
    </xf>
    <xf numFmtId="168" fontId="1" fillId="11" borderId="0" xfId="2" applyNumberFormat="1" applyFill="1" applyAlignment="1">
      <alignment horizontal="center"/>
    </xf>
    <xf numFmtId="165" fontId="8" fillId="4" borderId="0" xfId="5" applyNumberFormat="1" applyFont="1" applyAlignment="1">
      <alignment horizontal="center" vertical="center"/>
    </xf>
  </cellXfs>
  <cellStyles count="6">
    <cellStyle name="Millares 2" xfId="5"/>
    <cellStyle name="Moneda 2" xfId="4"/>
    <cellStyle name="Normal" xfId="0" builtinId="0"/>
    <cellStyle name="Normal 2" xfId="2"/>
    <cellStyle name="Porcentaje" xfId="1" builtinId="5"/>
    <cellStyle name="Porcentaj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b="1"/>
              <a:t>Frontera Eficiente</a:t>
            </a:r>
          </a:p>
        </c:rich>
      </c:tx>
      <c:layout>
        <c:manualLayout>
          <c:xMode val="edge"/>
          <c:yMode val="edge"/>
          <c:x val="0.38559612670319615"/>
          <c:y val="6.6663412232368709E-3"/>
        </c:manualLayout>
      </c:layout>
      <c:overlay val="0"/>
      <c:spPr>
        <a:noFill/>
        <a:ln>
          <a:noFill/>
        </a:ln>
        <a:effectLst/>
      </c:spPr>
    </c:title>
    <c:autoTitleDeleted val="0"/>
    <c:plotArea>
      <c:layout>
        <c:manualLayout>
          <c:layoutTarget val="inner"/>
          <c:xMode val="edge"/>
          <c:yMode val="edge"/>
          <c:x val="0.12211889303310768"/>
          <c:y val="9.4512708828387901E-2"/>
          <c:w val="0.67047119262599508"/>
          <c:h val="0.80922138709238867"/>
        </c:manualLayout>
      </c:layout>
      <c:scatterChart>
        <c:scatterStyle val="smoothMarker"/>
        <c:varyColors val="0"/>
        <c:ser>
          <c:idx val="0"/>
          <c:order val="0"/>
          <c:tx>
            <c:v>Frontera rendimiento negativo</c:v>
          </c:tx>
          <c:spPr>
            <a:ln w="19050" cap="rnd">
              <a:solidFill>
                <a:schemeClr val="accent1"/>
              </a:solidFill>
              <a:round/>
            </a:ln>
            <a:effectLst/>
          </c:spPr>
          <c:marker>
            <c:symbol val="none"/>
          </c:marker>
          <c:xVal>
            <c:numRef>
              <c:f>'[1]App 3 activos'!$I$37:$I$43</c:f>
              <c:numCache>
                <c:formatCode>General</c:formatCode>
                <c:ptCount val="7"/>
                <c:pt idx="0">
                  <c:v>1.5772473166654313</c:v>
                </c:pt>
                <c:pt idx="1">
                  <c:v>1.3146031827237357</c:v>
                </c:pt>
                <c:pt idx="2">
                  <c:v>1.0528832470234424</c:v>
                </c:pt>
                <c:pt idx="3">
                  <c:v>0.79300309547571446</c:v>
                </c:pt>
                <c:pt idx="4">
                  <c:v>0.53763729478309608</c:v>
                </c:pt>
                <c:pt idx="5">
                  <c:v>0.29860171765328208</c:v>
                </c:pt>
                <c:pt idx="6">
                  <c:v>0.1697817576408259</c:v>
                </c:pt>
              </c:numCache>
            </c:numRef>
          </c:xVal>
          <c:yVal>
            <c:numRef>
              <c:f>'[1]App 3 activos'!$J$37:$J$43</c:f>
              <c:numCache>
                <c:formatCode>General</c:formatCode>
                <c:ptCount val="7"/>
                <c:pt idx="0">
                  <c:v>-1</c:v>
                </c:pt>
                <c:pt idx="1">
                  <c:v>-0.80000000000000049</c:v>
                </c:pt>
                <c:pt idx="2">
                  <c:v>-0.59999999999999987</c:v>
                </c:pt>
                <c:pt idx="3">
                  <c:v>-0.40000000000000024</c:v>
                </c:pt>
                <c:pt idx="4">
                  <c:v>-0.20000000000000012</c:v>
                </c:pt>
                <c:pt idx="5">
                  <c:v>6.9388939039072284E-18</c:v>
                </c:pt>
                <c:pt idx="6">
                  <c:v>0.18574377164590272</c:v>
                </c:pt>
              </c:numCache>
            </c:numRef>
          </c:yVal>
          <c:smooth val="1"/>
        </c:ser>
        <c:ser>
          <c:idx val="1"/>
          <c:order val="1"/>
          <c:tx>
            <c:v>Portafolio Mínimo Riesgo</c:v>
          </c:tx>
          <c:spPr>
            <a:ln w="19050" cap="rnd">
              <a:solidFill>
                <a:schemeClr val="accent2"/>
              </a:solidFill>
              <a:round/>
            </a:ln>
            <a:effectLst/>
          </c:spPr>
          <c:marker>
            <c:symbol val="square"/>
            <c:size val="7"/>
            <c:spPr>
              <a:solidFill>
                <a:schemeClr val="accent2"/>
              </a:solidFill>
              <a:ln w="9525">
                <a:solidFill>
                  <a:schemeClr val="accent2"/>
                </a:solidFill>
              </a:ln>
              <a:effectLst/>
            </c:spPr>
          </c:marker>
          <c:xVal>
            <c:numRef>
              <c:f>'[1]App 3 activos'!$E$18</c:f>
              <c:numCache>
                <c:formatCode>General</c:formatCode>
                <c:ptCount val="1"/>
                <c:pt idx="0">
                  <c:v>0.16978175764082595</c:v>
                </c:pt>
              </c:numCache>
            </c:numRef>
          </c:xVal>
          <c:yVal>
            <c:numRef>
              <c:f>'[1]App 3 activos'!$E$17</c:f>
              <c:numCache>
                <c:formatCode>General</c:formatCode>
                <c:ptCount val="1"/>
                <c:pt idx="0">
                  <c:v>0.18574377164590278</c:v>
                </c:pt>
              </c:numCache>
            </c:numRef>
          </c:yVal>
          <c:smooth val="1"/>
        </c:ser>
        <c:ser>
          <c:idx val="2"/>
          <c:order val="2"/>
          <c:tx>
            <c:v>Portafolio Max Cociente Sharpe</c:v>
          </c:tx>
          <c:spPr>
            <a:ln w="19050" cap="rnd">
              <a:solidFill>
                <a:schemeClr val="accent3"/>
              </a:solidFill>
              <a:round/>
            </a:ln>
            <a:effectLst/>
          </c:spPr>
          <c:marker>
            <c:symbol val="circle"/>
            <c:size val="6"/>
            <c:spPr>
              <a:solidFill>
                <a:srgbClr val="92D050"/>
              </a:solidFill>
              <a:ln w="9525">
                <a:solidFill>
                  <a:srgbClr val="92D050"/>
                </a:solidFill>
              </a:ln>
              <a:effectLst/>
            </c:spPr>
          </c:marker>
          <c:xVal>
            <c:numRef>
              <c:f>'[1]App 3 activos'!$I$44</c:f>
              <c:numCache>
                <c:formatCode>General</c:formatCode>
                <c:ptCount val="1"/>
                <c:pt idx="0">
                  <c:v>0.20639109943433082</c:v>
                </c:pt>
              </c:numCache>
            </c:numRef>
          </c:xVal>
          <c:yVal>
            <c:numRef>
              <c:f>'[1]App 3 activos'!$J$44</c:f>
              <c:numCache>
                <c:formatCode>General</c:formatCode>
                <c:ptCount val="1"/>
                <c:pt idx="0">
                  <c:v>0.27448216998482655</c:v>
                </c:pt>
              </c:numCache>
            </c:numRef>
          </c:yVal>
          <c:smooth val="1"/>
        </c:ser>
        <c:ser>
          <c:idx val="3"/>
          <c:order val="3"/>
          <c:tx>
            <c:v>Frontera Rendimiento positivo</c:v>
          </c:tx>
          <c:spPr>
            <a:ln w="19050" cap="rnd">
              <a:solidFill>
                <a:schemeClr val="accent4"/>
              </a:solidFill>
              <a:round/>
            </a:ln>
            <a:effectLst/>
          </c:spPr>
          <c:marker>
            <c:symbol val="none"/>
          </c:marker>
          <c:xVal>
            <c:numRef>
              <c:f>'[1]App 3 activos'!$I$43:$I$49</c:f>
              <c:numCache>
                <c:formatCode>General</c:formatCode>
                <c:ptCount val="7"/>
                <c:pt idx="0">
                  <c:v>0.1697817576408259</c:v>
                </c:pt>
                <c:pt idx="1">
                  <c:v>0.20639109943433082</c:v>
                </c:pt>
                <c:pt idx="2">
                  <c:v>0.17082530423060571</c:v>
                </c:pt>
                <c:pt idx="3">
                  <c:v>0.33031614717063329</c:v>
                </c:pt>
                <c:pt idx="4">
                  <c:v>0.573537621550677</c:v>
                </c:pt>
                <c:pt idx="5">
                  <c:v>0.82987422138692091</c:v>
                </c:pt>
                <c:pt idx="6">
                  <c:v>1.0901129377487784</c:v>
                </c:pt>
              </c:numCache>
            </c:numRef>
          </c:xVal>
          <c:yVal>
            <c:numRef>
              <c:f>'[1]App 3 activos'!$J$43:$J$49</c:f>
              <c:numCache>
                <c:formatCode>General</c:formatCode>
                <c:ptCount val="7"/>
                <c:pt idx="0">
                  <c:v>0.18574377164590272</c:v>
                </c:pt>
                <c:pt idx="1">
                  <c:v>0.27448216998482655</c:v>
                </c:pt>
                <c:pt idx="2">
                  <c:v>0.20000000000000004</c:v>
                </c:pt>
                <c:pt idx="3">
                  <c:v>0.40000000000000013</c:v>
                </c:pt>
                <c:pt idx="4">
                  <c:v>0.6</c:v>
                </c:pt>
                <c:pt idx="5">
                  <c:v>0.80000000000000027</c:v>
                </c:pt>
                <c:pt idx="6">
                  <c:v>1.0000000000000002</c:v>
                </c:pt>
              </c:numCache>
            </c:numRef>
          </c:yVal>
          <c:smooth val="1"/>
        </c:ser>
        <c:dLbls>
          <c:showLegendKey val="0"/>
          <c:showVal val="0"/>
          <c:showCatName val="0"/>
          <c:showSerName val="0"/>
          <c:showPercent val="0"/>
          <c:showBubbleSize val="0"/>
        </c:dLbls>
        <c:axId val="655834920"/>
        <c:axId val="655836096"/>
      </c:scatterChart>
      <c:valAx>
        <c:axId val="655834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Volatilidad </a:t>
                </a:r>
                <a:r>
                  <a:rPr lang="el-GR" sz="1200" b="1">
                    <a:latin typeface="Calibri" panose="020F0502020204030204" pitchFamily="34" charset="0"/>
                    <a:cs typeface="Calibri" panose="020F0502020204030204" pitchFamily="34" charset="0"/>
                  </a:rPr>
                  <a:t>σ</a:t>
                </a:r>
                <a:endParaRPr lang="es-MX" sz="1200" b="1"/>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655836096"/>
        <c:crosses val="autoZero"/>
        <c:crossBetween val="midCat"/>
      </c:valAx>
      <c:valAx>
        <c:axId val="655836096"/>
        <c:scaling>
          <c:orientation val="minMax"/>
          <c:max val="1"/>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Rendimiento r</a:t>
                </a:r>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655834920"/>
        <c:crosses val="autoZero"/>
        <c:crossBetween val="midCat"/>
      </c:valAx>
      <c:spPr>
        <a:noFill/>
        <a:ln>
          <a:noFill/>
        </a:ln>
        <a:effectLst/>
      </c:spPr>
    </c:plotArea>
    <c:legend>
      <c:legendPos val="r"/>
      <c:layout>
        <c:manualLayout>
          <c:xMode val="edge"/>
          <c:yMode val="edge"/>
          <c:x val="0.81566427317933665"/>
          <c:y val="7.4089296428048415E-2"/>
          <c:w val="0.1714324715130523"/>
          <c:h val="0.8396028435357224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b="1"/>
              <a:t>Frontera Eficiente</a:t>
            </a:r>
          </a:p>
        </c:rich>
      </c:tx>
      <c:layout>
        <c:manualLayout>
          <c:xMode val="edge"/>
          <c:yMode val="edge"/>
          <c:x val="0.38559612670319615"/>
          <c:y val="6.6663412232368709E-3"/>
        </c:manualLayout>
      </c:layout>
      <c:overlay val="0"/>
      <c:spPr>
        <a:noFill/>
        <a:ln>
          <a:noFill/>
        </a:ln>
        <a:effectLst/>
      </c:spPr>
    </c:title>
    <c:autoTitleDeleted val="0"/>
    <c:plotArea>
      <c:layout>
        <c:manualLayout>
          <c:layoutTarget val="inner"/>
          <c:xMode val="edge"/>
          <c:yMode val="edge"/>
          <c:x val="0.12211889303310768"/>
          <c:y val="9.4512708828387901E-2"/>
          <c:w val="0.5773508886361931"/>
          <c:h val="0.80922138709238867"/>
        </c:manualLayout>
      </c:layout>
      <c:scatterChart>
        <c:scatterStyle val="smoothMarker"/>
        <c:varyColors val="0"/>
        <c:ser>
          <c:idx val="0"/>
          <c:order val="0"/>
          <c:tx>
            <c:v>Frontera rendimiento negativo</c:v>
          </c:tx>
          <c:spPr>
            <a:ln w="19050" cap="rnd">
              <a:solidFill>
                <a:schemeClr val="accent1"/>
              </a:solidFill>
              <a:round/>
            </a:ln>
            <a:effectLst/>
          </c:spPr>
          <c:marker>
            <c:symbol val="none"/>
          </c:marker>
          <c:xVal>
            <c:numRef>
              <c:f>'[1]App 3 activos'!$I$37:$I$43</c:f>
              <c:numCache>
                <c:formatCode>General</c:formatCode>
                <c:ptCount val="7"/>
                <c:pt idx="0">
                  <c:v>1.5772473166654313</c:v>
                </c:pt>
                <c:pt idx="1">
                  <c:v>1.3146031827237357</c:v>
                </c:pt>
                <c:pt idx="2">
                  <c:v>1.0528832470234424</c:v>
                </c:pt>
                <c:pt idx="3">
                  <c:v>0.79300309547571446</c:v>
                </c:pt>
                <c:pt idx="4">
                  <c:v>0.53763729478309608</c:v>
                </c:pt>
                <c:pt idx="5">
                  <c:v>0.29860171765328208</c:v>
                </c:pt>
                <c:pt idx="6">
                  <c:v>0.1697817576408259</c:v>
                </c:pt>
              </c:numCache>
            </c:numRef>
          </c:xVal>
          <c:yVal>
            <c:numRef>
              <c:f>'[1]App 3 activos'!$J$37:$J$43</c:f>
              <c:numCache>
                <c:formatCode>General</c:formatCode>
                <c:ptCount val="7"/>
                <c:pt idx="0">
                  <c:v>-1</c:v>
                </c:pt>
                <c:pt idx="1">
                  <c:v>-0.80000000000000049</c:v>
                </c:pt>
                <c:pt idx="2">
                  <c:v>-0.59999999999999987</c:v>
                </c:pt>
                <c:pt idx="3">
                  <c:v>-0.40000000000000024</c:v>
                </c:pt>
                <c:pt idx="4">
                  <c:v>-0.20000000000000012</c:v>
                </c:pt>
                <c:pt idx="5">
                  <c:v>6.9388939039072284E-18</c:v>
                </c:pt>
                <c:pt idx="6">
                  <c:v>0.18574377164590272</c:v>
                </c:pt>
              </c:numCache>
            </c:numRef>
          </c:yVal>
          <c:smooth val="1"/>
        </c:ser>
        <c:ser>
          <c:idx val="1"/>
          <c:order val="1"/>
          <c:tx>
            <c:v>Portafolio Mínimo Riesgo</c:v>
          </c:tx>
          <c:spPr>
            <a:ln w="19050" cap="rnd">
              <a:solidFill>
                <a:schemeClr val="accent2"/>
              </a:solidFill>
              <a:round/>
            </a:ln>
            <a:effectLst/>
          </c:spPr>
          <c:marker>
            <c:symbol val="square"/>
            <c:size val="7"/>
            <c:spPr>
              <a:solidFill>
                <a:schemeClr val="accent2"/>
              </a:solidFill>
              <a:ln w="9525">
                <a:solidFill>
                  <a:schemeClr val="accent2"/>
                </a:solidFill>
              </a:ln>
              <a:effectLst/>
            </c:spPr>
          </c:marker>
          <c:xVal>
            <c:numRef>
              <c:f>'[1]App 3 activos'!$E$18</c:f>
              <c:numCache>
                <c:formatCode>General</c:formatCode>
                <c:ptCount val="1"/>
                <c:pt idx="0">
                  <c:v>0.16978175764082595</c:v>
                </c:pt>
              </c:numCache>
            </c:numRef>
          </c:xVal>
          <c:yVal>
            <c:numRef>
              <c:f>'[1]App 3 activos'!$E$17</c:f>
              <c:numCache>
                <c:formatCode>General</c:formatCode>
                <c:ptCount val="1"/>
                <c:pt idx="0">
                  <c:v>0.18574377164590278</c:v>
                </c:pt>
              </c:numCache>
            </c:numRef>
          </c:yVal>
          <c:smooth val="1"/>
        </c:ser>
        <c:ser>
          <c:idx val="2"/>
          <c:order val="2"/>
          <c:tx>
            <c:v>Portafolio Max Cociente Sharpe</c:v>
          </c:tx>
          <c:spPr>
            <a:ln w="19050" cap="rnd">
              <a:solidFill>
                <a:schemeClr val="accent3"/>
              </a:solidFill>
              <a:round/>
            </a:ln>
            <a:effectLst/>
          </c:spPr>
          <c:marker>
            <c:symbol val="circle"/>
            <c:size val="6"/>
            <c:spPr>
              <a:solidFill>
                <a:srgbClr val="92D050"/>
              </a:solidFill>
              <a:ln w="9525">
                <a:solidFill>
                  <a:srgbClr val="92D050"/>
                </a:solidFill>
              </a:ln>
              <a:effectLst/>
            </c:spPr>
          </c:marker>
          <c:xVal>
            <c:numRef>
              <c:f>'[1]App 3 activos'!$I$44</c:f>
              <c:numCache>
                <c:formatCode>General</c:formatCode>
                <c:ptCount val="1"/>
                <c:pt idx="0">
                  <c:v>0.20639109943433082</c:v>
                </c:pt>
              </c:numCache>
            </c:numRef>
          </c:xVal>
          <c:yVal>
            <c:numRef>
              <c:f>'[1]App 3 activos'!$J$44</c:f>
              <c:numCache>
                <c:formatCode>General</c:formatCode>
                <c:ptCount val="1"/>
                <c:pt idx="0">
                  <c:v>0.27448216998482655</c:v>
                </c:pt>
              </c:numCache>
            </c:numRef>
          </c:yVal>
          <c:smooth val="1"/>
        </c:ser>
        <c:ser>
          <c:idx val="3"/>
          <c:order val="3"/>
          <c:tx>
            <c:v>Frontera Rendimiento positivo</c:v>
          </c:tx>
          <c:spPr>
            <a:ln w="19050" cap="rnd">
              <a:solidFill>
                <a:schemeClr val="accent4"/>
              </a:solidFill>
              <a:round/>
            </a:ln>
            <a:effectLst/>
          </c:spPr>
          <c:marker>
            <c:symbol val="none"/>
          </c:marker>
          <c:xVal>
            <c:numRef>
              <c:f>'[1]App 3 activos'!$I$43:$I$49</c:f>
              <c:numCache>
                <c:formatCode>General</c:formatCode>
                <c:ptCount val="7"/>
                <c:pt idx="0">
                  <c:v>0.1697817576408259</c:v>
                </c:pt>
                <c:pt idx="1">
                  <c:v>0.20639109943433082</c:v>
                </c:pt>
                <c:pt idx="2">
                  <c:v>0.17082530423060571</c:v>
                </c:pt>
                <c:pt idx="3">
                  <c:v>0.33031614717063329</c:v>
                </c:pt>
                <c:pt idx="4">
                  <c:v>0.573537621550677</c:v>
                </c:pt>
                <c:pt idx="5">
                  <c:v>0.82987422138692091</c:v>
                </c:pt>
                <c:pt idx="6">
                  <c:v>1.0901129377487784</c:v>
                </c:pt>
              </c:numCache>
            </c:numRef>
          </c:xVal>
          <c:yVal>
            <c:numRef>
              <c:f>'[1]App 3 activos'!$J$43:$J$49</c:f>
              <c:numCache>
                <c:formatCode>General</c:formatCode>
                <c:ptCount val="7"/>
                <c:pt idx="0">
                  <c:v>0.18574377164590272</c:v>
                </c:pt>
                <c:pt idx="1">
                  <c:v>0.27448216998482655</c:v>
                </c:pt>
                <c:pt idx="2">
                  <c:v>0.20000000000000004</c:v>
                </c:pt>
                <c:pt idx="3">
                  <c:v>0.40000000000000013</c:v>
                </c:pt>
                <c:pt idx="4">
                  <c:v>0.6</c:v>
                </c:pt>
                <c:pt idx="5">
                  <c:v>0.80000000000000027</c:v>
                </c:pt>
                <c:pt idx="6">
                  <c:v>1.0000000000000002</c:v>
                </c:pt>
              </c:numCache>
            </c:numRef>
          </c:yVal>
          <c:smooth val="1"/>
        </c:ser>
        <c:ser>
          <c:idx val="4"/>
          <c:order val="4"/>
          <c:tx>
            <c:v>Nueva forntera eficiente (recta)</c:v>
          </c:tx>
          <c:spPr>
            <a:ln w="19050" cap="rnd">
              <a:solidFill>
                <a:schemeClr val="accent5"/>
              </a:solidFill>
              <a:round/>
            </a:ln>
            <a:effectLst/>
          </c:spPr>
          <c:marker>
            <c:symbol val="none"/>
          </c:marker>
          <c:xVal>
            <c:numRef>
              <c:f>'[1]Portafolio de tangencia'!$A$45:$A$76</c:f>
              <c:numCache>
                <c:formatCode>General</c:formatCode>
                <c:ptCount val="32"/>
                <c:pt idx="0">
                  <c:v>0</c:v>
                </c:pt>
                <c:pt idx="1">
                  <c:v>0.05</c:v>
                </c:pt>
                <c:pt idx="2">
                  <c:v>0.1</c:v>
                </c:pt>
                <c:pt idx="3">
                  <c:v>0.15</c:v>
                </c:pt>
                <c:pt idx="4">
                  <c:v>0.2</c:v>
                </c:pt>
                <c:pt idx="5">
                  <c:v>0.22653294129366533</c:v>
                </c:pt>
                <c:pt idx="6">
                  <c:v>0.25</c:v>
                </c:pt>
                <c:pt idx="7">
                  <c:v>0.3</c:v>
                </c:pt>
                <c:pt idx="8">
                  <c:v>0.35</c:v>
                </c:pt>
                <c:pt idx="9">
                  <c:v>0.4</c:v>
                </c:pt>
                <c:pt idx="10">
                  <c:v>0.45</c:v>
                </c:pt>
                <c:pt idx="11">
                  <c:v>0.5</c:v>
                </c:pt>
                <c:pt idx="12">
                  <c:v>0.55000000000000004</c:v>
                </c:pt>
                <c:pt idx="13">
                  <c:v>0.6</c:v>
                </c:pt>
                <c:pt idx="14">
                  <c:v>0.65</c:v>
                </c:pt>
                <c:pt idx="15">
                  <c:v>0.7</c:v>
                </c:pt>
                <c:pt idx="16">
                  <c:v>0.75</c:v>
                </c:pt>
                <c:pt idx="17">
                  <c:v>0.8</c:v>
                </c:pt>
                <c:pt idx="18">
                  <c:v>0.85</c:v>
                </c:pt>
                <c:pt idx="19">
                  <c:v>0.9</c:v>
                </c:pt>
                <c:pt idx="20">
                  <c:v>0.95</c:v>
                </c:pt>
                <c:pt idx="21">
                  <c:v>1</c:v>
                </c:pt>
                <c:pt idx="22">
                  <c:v>1.05</c:v>
                </c:pt>
                <c:pt idx="23">
                  <c:v>1.1000000000000001</c:v>
                </c:pt>
                <c:pt idx="24">
                  <c:v>1.1499999999999999</c:v>
                </c:pt>
                <c:pt idx="25">
                  <c:v>1.2</c:v>
                </c:pt>
                <c:pt idx="26">
                  <c:v>1.25</c:v>
                </c:pt>
                <c:pt idx="27">
                  <c:v>1.3</c:v>
                </c:pt>
                <c:pt idx="28">
                  <c:v>1.35</c:v>
                </c:pt>
                <c:pt idx="29">
                  <c:v>1.4</c:v>
                </c:pt>
                <c:pt idx="30">
                  <c:v>1.45</c:v>
                </c:pt>
                <c:pt idx="31">
                  <c:v>1.5</c:v>
                </c:pt>
              </c:numCache>
            </c:numRef>
          </c:xVal>
          <c:yVal>
            <c:numRef>
              <c:f>'[1]Portafolio de tangencia'!$B$45:$B$76</c:f>
              <c:numCache>
                <c:formatCode>General</c:formatCode>
                <c:ptCount val="32"/>
                <c:pt idx="0">
                  <c:v>4.040001E-2</c:v>
                </c:pt>
                <c:pt idx="1">
                  <c:v>9.7510477298279732E-2</c:v>
                </c:pt>
                <c:pt idx="2">
                  <c:v>0.15462094459655945</c:v>
                </c:pt>
                <c:pt idx="3">
                  <c:v>0.21173141189483918</c:v>
                </c:pt>
                <c:pt idx="4">
                  <c:v>0.26884187919311892</c:v>
                </c:pt>
                <c:pt idx="5">
                  <c:v>0.29914805271469991</c:v>
                </c:pt>
                <c:pt idx="6">
                  <c:v>0.32595234649139865</c:v>
                </c:pt>
                <c:pt idx="7">
                  <c:v>0.38306281378967838</c:v>
                </c:pt>
                <c:pt idx="8">
                  <c:v>0.44017328108795811</c:v>
                </c:pt>
                <c:pt idx="9">
                  <c:v>0.49728374838623784</c:v>
                </c:pt>
                <c:pt idx="10">
                  <c:v>0.55439421568451763</c:v>
                </c:pt>
                <c:pt idx="11">
                  <c:v>0.61150468298279737</c:v>
                </c:pt>
                <c:pt idx="12">
                  <c:v>0.6686151502810771</c:v>
                </c:pt>
                <c:pt idx="13">
                  <c:v>0.72572561757935683</c:v>
                </c:pt>
                <c:pt idx="14">
                  <c:v>0.78283608487763656</c:v>
                </c:pt>
                <c:pt idx="15">
                  <c:v>0.83994655217591629</c:v>
                </c:pt>
                <c:pt idx="16">
                  <c:v>0.89705701947419603</c:v>
                </c:pt>
                <c:pt idx="17">
                  <c:v>0.95416748677247576</c:v>
                </c:pt>
                <c:pt idx="18">
                  <c:v>1.0112779540707555</c:v>
                </c:pt>
                <c:pt idx="19">
                  <c:v>1.0683884213690351</c:v>
                </c:pt>
                <c:pt idx="20">
                  <c:v>1.1254988886673147</c:v>
                </c:pt>
                <c:pt idx="21">
                  <c:v>1.1826093559655946</c:v>
                </c:pt>
                <c:pt idx="22">
                  <c:v>1.2397198232638744</c:v>
                </c:pt>
                <c:pt idx="23">
                  <c:v>1.296830290562154</c:v>
                </c:pt>
                <c:pt idx="24">
                  <c:v>1.3539407578604337</c:v>
                </c:pt>
                <c:pt idx="25">
                  <c:v>1.4110512251587135</c:v>
                </c:pt>
                <c:pt idx="26">
                  <c:v>1.4681616924569934</c:v>
                </c:pt>
                <c:pt idx="27">
                  <c:v>1.525272159755273</c:v>
                </c:pt>
                <c:pt idx="28">
                  <c:v>1.5823826270535528</c:v>
                </c:pt>
                <c:pt idx="29">
                  <c:v>1.6394930943518324</c:v>
                </c:pt>
                <c:pt idx="30">
                  <c:v>1.6966035616501121</c:v>
                </c:pt>
                <c:pt idx="31">
                  <c:v>1.7537140289483919</c:v>
                </c:pt>
              </c:numCache>
            </c:numRef>
          </c:yVal>
          <c:smooth val="1"/>
        </c:ser>
        <c:ser>
          <c:idx val="5"/>
          <c:order val="5"/>
          <c:tx>
            <c:v>Portafolio de Tangencia</c:v>
          </c:tx>
          <c:spPr>
            <a:ln w="19050" cap="rnd">
              <a:solidFill>
                <a:schemeClr val="accent6"/>
              </a:solidFill>
              <a:round/>
            </a:ln>
            <a:effectLst/>
          </c:spPr>
          <c:marker>
            <c:symbol val="triangle"/>
            <c:size val="6"/>
            <c:spPr>
              <a:solidFill>
                <a:srgbClr val="DC1871"/>
              </a:solidFill>
              <a:ln w="9525">
                <a:solidFill>
                  <a:schemeClr val="accent6"/>
                </a:solidFill>
              </a:ln>
              <a:effectLst/>
            </c:spPr>
          </c:marker>
          <c:xVal>
            <c:numRef>
              <c:f>'[1]Portafolio de tangencia'!$A$50</c:f>
              <c:numCache>
                <c:formatCode>General</c:formatCode>
                <c:ptCount val="1"/>
                <c:pt idx="0">
                  <c:v>0.22653294129366533</c:v>
                </c:pt>
              </c:numCache>
            </c:numRef>
          </c:xVal>
          <c:yVal>
            <c:numRef>
              <c:f>'[1]Portafolio de tangencia'!$B$50</c:f>
              <c:numCache>
                <c:formatCode>General</c:formatCode>
                <c:ptCount val="1"/>
                <c:pt idx="0">
                  <c:v>0.29914805271469991</c:v>
                </c:pt>
              </c:numCache>
            </c:numRef>
          </c:yVal>
          <c:smooth val="1"/>
        </c:ser>
        <c:dLbls>
          <c:showLegendKey val="0"/>
          <c:showVal val="0"/>
          <c:showCatName val="0"/>
          <c:showSerName val="0"/>
          <c:showPercent val="0"/>
          <c:showBubbleSize val="0"/>
        </c:dLbls>
        <c:axId val="246161784"/>
        <c:axId val="246162176"/>
      </c:scatterChart>
      <c:valAx>
        <c:axId val="246161784"/>
        <c:scaling>
          <c:orientation val="minMax"/>
          <c:max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Volatilidad </a:t>
                </a:r>
                <a:r>
                  <a:rPr lang="el-GR" sz="1200" b="1">
                    <a:latin typeface="Calibri" panose="020F0502020204030204" pitchFamily="34" charset="0"/>
                    <a:cs typeface="Calibri" panose="020F0502020204030204" pitchFamily="34" charset="0"/>
                  </a:rPr>
                  <a:t>σ</a:t>
                </a:r>
                <a:endParaRPr lang="es-MX" sz="1200" b="1"/>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246162176"/>
        <c:crosses val="autoZero"/>
        <c:crossBetween val="midCat"/>
      </c:valAx>
      <c:valAx>
        <c:axId val="246162176"/>
        <c:scaling>
          <c:orientation val="minMax"/>
          <c:max val="1"/>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Rendimiento r</a:t>
                </a:r>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246161784"/>
        <c:crosses val="autoZero"/>
        <c:crossBetween val="midCat"/>
      </c:valAx>
      <c:spPr>
        <a:noFill/>
        <a:ln>
          <a:noFill/>
        </a:ln>
        <a:effectLst/>
      </c:spPr>
    </c:plotArea>
    <c:legend>
      <c:legendPos val="r"/>
      <c:layout>
        <c:manualLayout>
          <c:xMode val="edge"/>
          <c:yMode val="edge"/>
          <c:x val="0.73046920034677099"/>
          <c:y val="5.2058536208201431E-2"/>
          <c:w val="0.18433567223417319"/>
          <c:h val="0.9140124294776574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b="1"/>
              <a:t>Frontera Eficiente</a:t>
            </a:r>
          </a:p>
        </c:rich>
      </c:tx>
      <c:layout>
        <c:manualLayout>
          <c:xMode val="edge"/>
          <c:yMode val="edge"/>
          <c:x val="0.38559612670319615"/>
          <c:y val="6.6663412232368709E-3"/>
        </c:manualLayout>
      </c:layout>
      <c:overlay val="0"/>
      <c:spPr>
        <a:noFill/>
        <a:ln>
          <a:noFill/>
        </a:ln>
        <a:effectLst/>
      </c:spPr>
    </c:title>
    <c:autoTitleDeleted val="0"/>
    <c:plotArea>
      <c:layout>
        <c:manualLayout>
          <c:layoutTarget val="inner"/>
          <c:xMode val="edge"/>
          <c:yMode val="edge"/>
          <c:x val="0.12211889303310768"/>
          <c:y val="9.4512708828387901E-2"/>
          <c:w val="0.62673362010304268"/>
          <c:h val="0.8553659481089454"/>
        </c:manualLayout>
      </c:layout>
      <c:scatterChart>
        <c:scatterStyle val="smoothMarker"/>
        <c:varyColors val="0"/>
        <c:ser>
          <c:idx val="1"/>
          <c:order val="0"/>
          <c:tx>
            <c:v>Portafolio Mínimo Riesgo</c:v>
          </c:tx>
          <c:spPr>
            <a:ln w="19050" cap="rnd">
              <a:solidFill>
                <a:schemeClr val="accent2"/>
              </a:solidFill>
              <a:round/>
            </a:ln>
            <a:effectLst/>
          </c:spPr>
          <c:marker>
            <c:symbol val="square"/>
            <c:size val="7"/>
            <c:spPr>
              <a:solidFill>
                <a:schemeClr val="accent2"/>
              </a:solidFill>
              <a:ln w="9525">
                <a:solidFill>
                  <a:schemeClr val="accent2"/>
                </a:solidFill>
              </a:ln>
              <a:effectLst/>
            </c:spPr>
          </c:marker>
          <c:xVal>
            <c:numRef>
              <c:f>'[1]Portafolios en VBA'!$F$18</c:f>
              <c:numCache>
                <c:formatCode>General</c:formatCode>
                <c:ptCount val="1"/>
                <c:pt idx="0">
                  <c:v>0.16978175764082595</c:v>
                </c:pt>
              </c:numCache>
            </c:numRef>
          </c:xVal>
          <c:yVal>
            <c:numRef>
              <c:f>'[1]Portafolios en VBA'!$F$17</c:f>
              <c:numCache>
                <c:formatCode>General</c:formatCode>
                <c:ptCount val="1"/>
                <c:pt idx="0">
                  <c:v>0.18574377164590294</c:v>
                </c:pt>
              </c:numCache>
            </c:numRef>
          </c:yVal>
          <c:smooth val="1"/>
        </c:ser>
        <c:ser>
          <c:idx val="2"/>
          <c:order val="1"/>
          <c:tx>
            <c:v>Portafolio Max Cociente Sharpe</c:v>
          </c:tx>
          <c:spPr>
            <a:ln w="19050" cap="rnd">
              <a:solidFill>
                <a:schemeClr val="accent3"/>
              </a:solidFill>
              <a:round/>
            </a:ln>
            <a:effectLst/>
          </c:spPr>
          <c:marker>
            <c:symbol val="circle"/>
            <c:size val="6"/>
            <c:spPr>
              <a:solidFill>
                <a:srgbClr val="92D050"/>
              </a:solidFill>
              <a:ln w="9525">
                <a:solidFill>
                  <a:srgbClr val="92D050"/>
                </a:solidFill>
              </a:ln>
              <a:effectLst/>
            </c:spPr>
          </c:marker>
          <c:xVal>
            <c:numRef>
              <c:f>'[1]Portafolios en VBA'!$F$25</c:f>
              <c:numCache>
                <c:formatCode>General</c:formatCode>
                <c:ptCount val="1"/>
                <c:pt idx="0">
                  <c:v>0.2063910994343307</c:v>
                </c:pt>
              </c:numCache>
            </c:numRef>
          </c:xVal>
          <c:yVal>
            <c:numRef>
              <c:f>'[1]Portafolios en VBA'!$F$24</c:f>
              <c:numCache>
                <c:formatCode>General</c:formatCode>
                <c:ptCount val="1"/>
                <c:pt idx="0">
                  <c:v>0.27448216998482661</c:v>
                </c:pt>
              </c:numCache>
            </c:numRef>
          </c:yVal>
          <c:smooth val="1"/>
        </c:ser>
        <c:ser>
          <c:idx val="3"/>
          <c:order val="2"/>
          <c:tx>
            <c:v>Frontera Eficiente</c:v>
          </c:tx>
          <c:spPr>
            <a:ln w="19050" cap="rnd">
              <a:solidFill>
                <a:schemeClr val="accent4"/>
              </a:solidFill>
              <a:round/>
            </a:ln>
            <a:effectLst/>
          </c:spPr>
          <c:marker>
            <c:symbol val="none"/>
          </c:marker>
          <c:xVal>
            <c:numRef>
              <c:f>'[1]Portafolios en VBA'!$B$36:$N$36</c:f>
              <c:numCache>
                <c:formatCode>General</c:formatCode>
                <c:ptCount val="13"/>
                <c:pt idx="0">
                  <c:v>1.5772473166654313</c:v>
                </c:pt>
                <c:pt idx="1">
                  <c:v>1.3146031827237346</c:v>
                </c:pt>
                <c:pt idx="2">
                  <c:v>1.0528832470234422</c:v>
                </c:pt>
                <c:pt idx="3">
                  <c:v>0.79300309547571413</c:v>
                </c:pt>
                <c:pt idx="4">
                  <c:v>0.53763729478309596</c:v>
                </c:pt>
                <c:pt idx="5">
                  <c:v>0.29860171765328225</c:v>
                </c:pt>
                <c:pt idx="6">
                  <c:v>0.16978175764082595</c:v>
                </c:pt>
                <c:pt idx="7">
                  <c:v>0.17082530423060568</c:v>
                </c:pt>
                <c:pt idx="8">
                  <c:v>0.20639109943433068</c:v>
                </c:pt>
                <c:pt idx="9">
                  <c:v>0.3303161471706329</c:v>
                </c:pt>
                <c:pt idx="10">
                  <c:v>0.57353762155067645</c:v>
                </c:pt>
                <c:pt idx="11">
                  <c:v>0.82987422138692013</c:v>
                </c:pt>
                <c:pt idx="12">
                  <c:v>1.0901129377487775</c:v>
                </c:pt>
              </c:numCache>
            </c:numRef>
          </c:xVal>
          <c:yVal>
            <c:numRef>
              <c:f>'[1]Portafolios en VBA'!$B$35:$N$35</c:f>
              <c:numCache>
                <c:formatCode>General</c:formatCode>
                <c:ptCount val="13"/>
                <c:pt idx="0">
                  <c:v>-0.99999999999999967</c:v>
                </c:pt>
                <c:pt idx="1">
                  <c:v>-0.79999999999999938</c:v>
                </c:pt>
                <c:pt idx="2">
                  <c:v>-0.59999999999999976</c:v>
                </c:pt>
                <c:pt idx="3">
                  <c:v>-0.39999999999999991</c:v>
                </c:pt>
                <c:pt idx="4">
                  <c:v>-0.19999999999999996</c:v>
                </c:pt>
                <c:pt idx="5">
                  <c:v>1.0755285551056204E-16</c:v>
                </c:pt>
                <c:pt idx="6">
                  <c:v>0.18574377164590294</c:v>
                </c:pt>
                <c:pt idx="7">
                  <c:v>0.2</c:v>
                </c:pt>
                <c:pt idx="8">
                  <c:v>0.27448216998482655</c:v>
                </c:pt>
                <c:pt idx="9">
                  <c:v>0.39999999999999991</c:v>
                </c:pt>
                <c:pt idx="10">
                  <c:v>0.59999999999999976</c:v>
                </c:pt>
                <c:pt idx="11">
                  <c:v>0.79999999999999993</c:v>
                </c:pt>
                <c:pt idx="12">
                  <c:v>0.99999999999999978</c:v>
                </c:pt>
              </c:numCache>
            </c:numRef>
          </c:yVal>
          <c:smooth val="1"/>
        </c:ser>
        <c:ser>
          <c:idx val="4"/>
          <c:order val="3"/>
          <c:tx>
            <c:v>Nueva forntera eficiente (recta del mercado de capitales con tasa libre de riesgo)</c:v>
          </c:tx>
          <c:spPr>
            <a:ln w="19050" cap="rnd">
              <a:solidFill>
                <a:schemeClr val="accent5"/>
              </a:solidFill>
              <a:round/>
            </a:ln>
            <a:effectLst/>
          </c:spPr>
          <c:marker>
            <c:symbol val="none"/>
          </c:marker>
          <c:xVal>
            <c:numRef>
              <c:f>'[1]Portafolio de tangencia'!$A$45:$A$76</c:f>
              <c:numCache>
                <c:formatCode>General</c:formatCode>
                <c:ptCount val="32"/>
                <c:pt idx="0">
                  <c:v>0</c:v>
                </c:pt>
                <c:pt idx="1">
                  <c:v>0.05</c:v>
                </c:pt>
                <c:pt idx="2">
                  <c:v>0.1</c:v>
                </c:pt>
                <c:pt idx="3">
                  <c:v>0.15</c:v>
                </c:pt>
                <c:pt idx="4">
                  <c:v>0.2</c:v>
                </c:pt>
                <c:pt idx="5">
                  <c:v>0.22653294129366533</c:v>
                </c:pt>
                <c:pt idx="6">
                  <c:v>0.25</c:v>
                </c:pt>
                <c:pt idx="7">
                  <c:v>0.3</c:v>
                </c:pt>
                <c:pt idx="8">
                  <c:v>0.35</c:v>
                </c:pt>
                <c:pt idx="9">
                  <c:v>0.4</c:v>
                </c:pt>
                <c:pt idx="10">
                  <c:v>0.45</c:v>
                </c:pt>
                <c:pt idx="11">
                  <c:v>0.5</c:v>
                </c:pt>
                <c:pt idx="12">
                  <c:v>0.55000000000000004</c:v>
                </c:pt>
                <c:pt idx="13">
                  <c:v>0.6</c:v>
                </c:pt>
                <c:pt idx="14">
                  <c:v>0.65</c:v>
                </c:pt>
                <c:pt idx="15">
                  <c:v>0.7</c:v>
                </c:pt>
                <c:pt idx="16">
                  <c:v>0.75</c:v>
                </c:pt>
                <c:pt idx="17">
                  <c:v>0.8</c:v>
                </c:pt>
                <c:pt idx="18">
                  <c:v>0.85</c:v>
                </c:pt>
                <c:pt idx="19">
                  <c:v>0.9</c:v>
                </c:pt>
                <c:pt idx="20">
                  <c:v>0.95</c:v>
                </c:pt>
                <c:pt idx="21">
                  <c:v>1</c:v>
                </c:pt>
                <c:pt idx="22">
                  <c:v>1.05</c:v>
                </c:pt>
                <c:pt idx="23">
                  <c:v>1.1000000000000001</c:v>
                </c:pt>
                <c:pt idx="24">
                  <c:v>1.1499999999999999</c:v>
                </c:pt>
                <c:pt idx="25">
                  <c:v>1.2</c:v>
                </c:pt>
                <c:pt idx="26">
                  <c:v>1.25</c:v>
                </c:pt>
                <c:pt idx="27">
                  <c:v>1.3</c:v>
                </c:pt>
                <c:pt idx="28">
                  <c:v>1.35</c:v>
                </c:pt>
                <c:pt idx="29">
                  <c:v>1.4</c:v>
                </c:pt>
                <c:pt idx="30">
                  <c:v>1.45</c:v>
                </c:pt>
                <c:pt idx="31">
                  <c:v>1.5</c:v>
                </c:pt>
              </c:numCache>
            </c:numRef>
          </c:xVal>
          <c:yVal>
            <c:numRef>
              <c:f>'[1]Portafolio de tangencia'!$B$45:$B$76</c:f>
              <c:numCache>
                <c:formatCode>General</c:formatCode>
                <c:ptCount val="32"/>
                <c:pt idx="0">
                  <c:v>4.040001E-2</c:v>
                </c:pt>
                <c:pt idx="1">
                  <c:v>9.7510477298279732E-2</c:v>
                </c:pt>
                <c:pt idx="2">
                  <c:v>0.15462094459655945</c:v>
                </c:pt>
                <c:pt idx="3">
                  <c:v>0.21173141189483918</c:v>
                </c:pt>
                <c:pt idx="4">
                  <c:v>0.26884187919311892</c:v>
                </c:pt>
                <c:pt idx="5">
                  <c:v>0.29914805271469991</c:v>
                </c:pt>
                <c:pt idx="6">
                  <c:v>0.32595234649139865</c:v>
                </c:pt>
                <c:pt idx="7">
                  <c:v>0.38306281378967838</c:v>
                </c:pt>
                <c:pt idx="8">
                  <c:v>0.44017328108795811</c:v>
                </c:pt>
                <c:pt idx="9">
                  <c:v>0.49728374838623784</c:v>
                </c:pt>
                <c:pt idx="10">
                  <c:v>0.55439421568451763</c:v>
                </c:pt>
                <c:pt idx="11">
                  <c:v>0.61150468298279737</c:v>
                </c:pt>
                <c:pt idx="12">
                  <c:v>0.6686151502810771</c:v>
                </c:pt>
                <c:pt idx="13">
                  <c:v>0.72572561757935683</c:v>
                </c:pt>
                <c:pt idx="14">
                  <c:v>0.78283608487763656</c:v>
                </c:pt>
                <c:pt idx="15">
                  <c:v>0.83994655217591629</c:v>
                </c:pt>
                <c:pt idx="16">
                  <c:v>0.89705701947419603</c:v>
                </c:pt>
                <c:pt idx="17">
                  <c:v>0.95416748677247576</c:v>
                </c:pt>
                <c:pt idx="18">
                  <c:v>1.0112779540707555</c:v>
                </c:pt>
                <c:pt idx="19">
                  <c:v>1.0683884213690351</c:v>
                </c:pt>
                <c:pt idx="20">
                  <c:v>1.1254988886673147</c:v>
                </c:pt>
                <c:pt idx="21">
                  <c:v>1.1826093559655946</c:v>
                </c:pt>
                <c:pt idx="22">
                  <c:v>1.2397198232638744</c:v>
                </c:pt>
                <c:pt idx="23">
                  <c:v>1.296830290562154</c:v>
                </c:pt>
                <c:pt idx="24">
                  <c:v>1.3539407578604337</c:v>
                </c:pt>
                <c:pt idx="25">
                  <c:v>1.4110512251587135</c:v>
                </c:pt>
                <c:pt idx="26">
                  <c:v>1.4681616924569934</c:v>
                </c:pt>
                <c:pt idx="27">
                  <c:v>1.525272159755273</c:v>
                </c:pt>
                <c:pt idx="28">
                  <c:v>1.5823826270535528</c:v>
                </c:pt>
                <c:pt idx="29">
                  <c:v>1.6394930943518324</c:v>
                </c:pt>
                <c:pt idx="30">
                  <c:v>1.6966035616501121</c:v>
                </c:pt>
                <c:pt idx="31">
                  <c:v>1.7537140289483919</c:v>
                </c:pt>
              </c:numCache>
            </c:numRef>
          </c:yVal>
          <c:smooth val="1"/>
        </c:ser>
        <c:ser>
          <c:idx val="5"/>
          <c:order val="4"/>
          <c:tx>
            <c:v>Portafolio de Tangencia</c:v>
          </c:tx>
          <c:spPr>
            <a:ln w="19050" cap="rnd">
              <a:solidFill>
                <a:schemeClr val="accent6"/>
              </a:solidFill>
              <a:round/>
            </a:ln>
            <a:effectLst/>
          </c:spPr>
          <c:marker>
            <c:symbol val="triangle"/>
            <c:size val="6"/>
            <c:spPr>
              <a:solidFill>
                <a:srgbClr val="DC1871"/>
              </a:solidFill>
              <a:ln w="9525">
                <a:solidFill>
                  <a:schemeClr val="accent6"/>
                </a:solidFill>
              </a:ln>
              <a:effectLst/>
            </c:spPr>
          </c:marker>
          <c:xVal>
            <c:numRef>
              <c:f>'[1]Portafolios en VBA'!$F$42</c:f>
              <c:numCache>
                <c:formatCode>General</c:formatCode>
                <c:ptCount val="1"/>
                <c:pt idx="0">
                  <c:v>0.22653294129366519</c:v>
                </c:pt>
              </c:numCache>
            </c:numRef>
          </c:xVal>
          <c:yVal>
            <c:numRef>
              <c:f>'[1]Portafolios en VBA'!$F$41</c:f>
              <c:numCache>
                <c:formatCode>General</c:formatCode>
                <c:ptCount val="1"/>
                <c:pt idx="0">
                  <c:v>0.29914805271469996</c:v>
                </c:pt>
              </c:numCache>
            </c:numRef>
          </c:yVal>
          <c:smooth val="1"/>
        </c:ser>
        <c:ser>
          <c:idx val="0"/>
          <c:order val="5"/>
          <c:tx>
            <c:strRef>
              <c:f>'[1]Portafolios en VBA'!$A$46</c:f>
              <c:strCache>
                <c:ptCount val="1"/>
                <c:pt idx="0">
                  <c:v>Portafolio con 0.05 más rendimiento que el de Tangencia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'[1]Portafolios en VBA'!$F$50</c:f>
              <c:numCache>
                <c:formatCode>General</c:formatCode>
                <c:ptCount val="1"/>
                <c:pt idx="0">
                  <c:v>0.27030775383271965</c:v>
                </c:pt>
              </c:numCache>
            </c:numRef>
          </c:xVal>
          <c:yVal>
            <c:numRef>
              <c:f>'[1]Portafolios en VBA'!$F$49</c:f>
              <c:numCache>
                <c:formatCode>General</c:formatCode>
                <c:ptCount val="1"/>
                <c:pt idx="0">
                  <c:v>0.3491480527146999</c:v>
                </c:pt>
              </c:numCache>
            </c:numRef>
          </c:yVal>
          <c:smooth val="1"/>
        </c:ser>
        <c:ser>
          <c:idx val="6"/>
          <c:order val="6"/>
          <c:tx>
            <c:strRef>
              <c:f>'[1]Portafolios en VBA'!$H$46</c:f>
              <c:strCache>
                <c:ptCount val="1"/>
                <c:pt idx="0">
                  <c:v>Portafolio con -0.05 más rendimiento que el de Tangencia</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'[1]Portafolios en VBA'!$M$50</c:f>
              <c:numCache>
                <c:formatCode>General</c:formatCode>
                <c:ptCount val="1"/>
                <c:pt idx="0">
                  <c:v>0.18275812875461067</c:v>
                </c:pt>
              </c:numCache>
            </c:numRef>
          </c:xVal>
          <c:yVal>
            <c:numRef>
              <c:f>'[1]Portafolios en VBA'!$M$49</c:f>
              <c:numCache>
                <c:formatCode>General</c:formatCode>
                <c:ptCount val="1"/>
                <c:pt idx="0">
                  <c:v>0.24914805271469989</c:v>
                </c:pt>
              </c:numCache>
            </c:numRef>
          </c:yVal>
          <c:smooth val="1"/>
        </c:ser>
        <c:dLbls>
          <c:showLegendKey val="0"/>
          <c:showVal val="0"/>
          <c:showCatName val="0"/>
          <c:showSerName val="0"/>
          <c:showPercent val="0"/>
          <c:showBubbleSize val="0"/>
        </c:dLbls>
        <c:axId val="703259704"/>
        <c:axId val="703255784"/>
      </c:scatterChart>
      <c:valAx>
        <c:axId val="703259704"/>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Volatilidad </a:t>
                </a:r>
                <a:r>
                  <a:rPr lang="el-GR" sz="1200" b="1">
                    <a:latin typeface="Calibri" panose="020F0502020204030204" pitchFamily="34" charset="0"/>
                    <a:cs typeface="Calibri" panose="020F0502020204030204" pitchFamily="34" charset="0"/>
                  </a:rPr>
                  <a:t>σ</a:t>
                </a:r>
                <a:endParaRPr lang="es-MX" sz="1200" b="1"/>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703255784"/>
        <c:crosses val="autoZero"/>
        <c:crossBetween val="midCat"/>
      </c:valAx>
      <c:valAx>
        <c:axId val="703255784"/>
        <c:scaling>
          <c:orientation val="minMax"/>
          <c:max val="0.5"/>
          <c:min val="-0.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Rendimiento r</a:t>
                </a:r>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703259704"/>
        <c:crosses val="autoZero"/>
        <c:crossBetween val="midCat"/>
      </c:valAx>
      <c:spPr>
        <a:noFill/>
        <a:ln>
          <a:noFill/>
        </a:ln>
        <a:effectLst/>
      </c:spPr>
    </c:plotArea>
    <c:legend>
      <c:legendPos val="r"/>
      <c:layout>
        <c:manualLayout>
          <c:xMode val="edge"/>
          <c:yMode val="edge"/>
          <c:x val="0.77213582677165349"/>
          <c:y val="5.2058536208201431E-2"/>
          <c:w val="0.21211346845533197"/>
          <c:h val="0.9140124294776574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11</xdr:col>
      <xdr:colOff>295275</xdr:colOff>
      <xdr:row>3</xdr:row>
      <xdr:rowOff>23812</xdr:rowOff>
    </xdr:from>
    <xdr:ext cx="188257" cy="179665"/>
    <mc:AlternateContent xmlns:mc="http://schemas.openxmlformats.org/markup-compatibility/2006">
      <mc:Choice xmlns:a14="http://schemas.microsoft.com/office/drawing/2010/main" Requires="a14">
        <xdr:sp macro="" textlink="">
          <xdr:nvSpPr>
            <xdr:cNvPr id="2" name="CuadroTexto 1"/>
            <xdr:cNvSpPr txBox="1"/>
          </xdr:nvSpPr>
          <xdr:spPr>
            <a:xfrm>
              <a:off x="11544300" y="633412"/>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MX" sz="1100" b="1" i="1">
                            <a:latin typeface="Cambria Math" panose="02040503050406030204" pitchFamily="18" charset="0"/>
                          </a:rPr>
                        </m:ctrlPr>
                      </m:sSupPr>
                      <m:e>
                        <m:r>
                          <a:rPr lang="es-MX" sz="1100" b="1" i="1">
                            <a:latin typeface="Cambria Math" panose="02040503050406030204" pitchFamily="18" charset="0"/>
                            <a:ea typeface="Cambria Math" panose="02040503050406030204" pitchFamily="18" charset="0"/>
                          </a:rPr>
                          <m:t>𝝈</m:t>
                        </m:r>
                      </m:e>
                      <m:sup>
                        <m:r>
                          <a:rPr lang="es-MX" sz="1100" b="1" i="1">
                            <a:latin typeface="Cambria Math" panose="02040503050406030204" pitchFamily="18" charset="0"/>
                          </a:rPr>
                          <m:t>𝟐</m:t>
                        </m:r>
                      </m:sup>
                    </m:sSup>
                  </m:oMath>
                </m:oMathPara>
              </a14:m>
              <a:endParaRPr lang="es-MX" sz="1100" b="1"/>
            </a:p>
          </xdr:txBody>
        </xdr:sp>
      </mc:Choice>
      <mc:Fallback>
        <xdr:sp macro="" textlink="">
          <xdr:nvSpPr>
            <xdr:cNvPr id="2" name="CuadroTexto 1"/>
            <xdr:cNvSpPr txBox="1"/>
          </xdr:nvSpPr>
          <xdr:spPr>
            <a:xfrm>
              <a:off x="11544300" y="633412"/>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r>
                <a:rPr lang="es-MX" sz="1100" b="1" i="0">
                  <a:latin typeface="Cambria Math" panose="02040503050406030204" pitchFamily="18" charset="0"/>
                </a:rPr>
                <a:t>𝟐</a:t>
              </a:r>
              <a:endParaRPr lang="es-MX" sz="1100" b="1"/>
            </a:p>
          </xdr:txBody>
        </xdr:sp>
      </mc:Fallback>
    </mc:AlternateContent>
    <xdr:clientData/>
  </xdr:oneCellAnchor>
  <xdr:oneCellAnchor>
    <xdr:from>
      <xdr:col>11</xdr:col>
      <xdr:colOff>314325</xdr:colOff>
      <xdr:row>4</xdr:row>
      <xdr:rowOff>14287</xdr:rowOff>
    </xdr:from>
    <xdr:ext cx="120802" cy="172227"/>
    <mc:AlternateContent xmlns:mc="http://schemas.openxmlformats.org/markup-compatibility/2006">
      <mc:Choice xmlns:a14="http://schemas.microsoft.com/office/drawing/2010/main" Requires="a14">
        <xdr:sp macro="" textlink="">
          <xdr:nvSpPr>
            <xdr:cNvPr id="3" name="CuadroTexto 2"/>
            <xdr:cNvSpPr txBox="1"/>
          </xdr:nvSpPr>
          <xdr:spPr>
            <a:xfrm>
              <a:off x="11563350" y="814387"/>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ea typeface="Cambria Math" panose="02040503050406030204" pitchFamily="18" charset="0"/>
                      </a:rPr>
                      <m:t>𝝈</m:t>
                    </m:r>
                  </m:oMath>
                </m:oMathPara>
              </a14:m>
              <a:endParaRPr lang="es-MX" sz="1100" b="1"/>
            </a:p>
          </xdr:txBody>
        </xdr:sp>
      </mc:Choice>
      <mc:Fallback>
        <xdr:sp macro="" textlink="">
          <xdr:nvSpPr>
            <xdr:cNvPr id="3" name="CuadroTexto 2"/>
            <xdr:cNvSpPr txBox="1"/>
          </xdr:nvSpPr>
          <xdr:spPr>
            <a:xfrm>
              <a:off x="11563350" y="814387"/>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endParaRPr lang="es-MX" sz="1100" b="1"/>
            </a:p>
          </xdr:txBody>
        </xdr:sp>
      </mc:Fallback>
    </mc:AlternateContent>
    <xdr:clientData/>
  </xdr:oneCellAnchor>
  <xdr:oneCellAnchor>
    <xdr:from>
      <xdr:col>11</xdr:col>
      <xdr:colOff>314325</xdr:colOff>
      <xdr:row>9</xdr:row>
      <xdr:rowOff>0</xdr:rowOff>
    </xdr:from>
    <xdr:ext cx="188257" cy="179665"/>
    <mc:AlternateContent xmlns:mc="http://schemas.openxmlformats.org/markup-compatibility/2006">
      <mc:Choice xmlns:a14="http://schemas.microsoft.com/office/drawing/2010/main" Requires="a14">
        <xdr:sp macro="" textlink="">
          <xdr:nvSpPr>
            <xdr:cNvPr id="4" name="CuadroTexto 3"/>
            <xdr:cNvSpPr txBox="1"/>
          </xdr:nvSpPr>
          <xdr:spPr>
            <a:xfrm>
              <a:off x="11563350" y="1781175"/>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MX" sz="1100" b="1" i="1">
                            <a:latin typeface="Cambria Math" panose="02040503050406030204" pitchFamily="18" charset="0"/>
                          </a:rPr>
                        </m:ctrlPr>
                      </m:sSupPr>
                      <m:e>
                        <m:r>
                          <a:rPr lang="es-MX" sz="1100" b="1" i="1">
                            <a:latin typeface="Cambria Math" panose="02040503050406030204" pitchFamily="18" charset="0"/>
                            <a:ea typeface="Cambria Math" panose="02040503050406030204" pitchFamily="18" charset="0"/>
                          </a:rPr>
                          <m:t>𝝈</m:t>
                        </m:r>
                      </m:e>
                      <m:sup>
                        <m:r>
                          <a:rPr lang="es-MX" sz="1100" b="1" i="1">
                            <a:latin typeface="Cambria Math" panose="02040503050406030204" pitchFamily="18" charset="0"/>
                          </a:rPr>
                          <m:t>𝟐</m:t>
                        </m:r>
                      </m:sup>
                    </m:sSup>
                  </m:oMath>
                </m:oMathPara>
              </a14:m>
              <a:endParaRPr lang="es-MX" sz="1100" b="1"/>
            </a:p>
          </xdr:txBody>
        </xdr:sp>
      </mc:Choice>
      <mc:Fallback>
        <xdr:sp macro="" textlink="">
          <xdr:nvSpPr>
            <xdr:cNvPr id="4" name="CuadroTexto 3"/>
            <xdr:cNvSpPr txBox="1"/>
          </xdr:nvSpPr>
          <xdr:spPr>
            <a:xfrm>
              <a:off x="11563350" y="1781175"/>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r>
                <a:rPr lang="es-MX" sz="1100" b="1" i="0">
                  <a:latin typeface="Cambria Math" panose="02040503050406030204" pitchFamily="18" charset="0"/>
                </a:rPr>
                <a:t>𝟐</a:t>
              </a:r>
              <a:endParaRPr lang="es-MX" sz="1100" b="1"/>
            </a:p>
          </xdr:txBody>
        </xdr:sp>
      </mc:Fallback>
    </mc:AlternateContent>
    <xdr:clientData/>
  </xdr:oneCellAnchor>
  <xdr:oneCellAnchor>
    <xdr:from>
      <xdr:col>11</xdr:col>
      <xdr:colOff>323850</xdr:colOff>
      <xdr:row>10</xdr:row>
      <xdr:rowOff>9525</xdr:rowOff>
    </xdr:from>
    <xdr:ext cx="120802" cy="172227"/>
    <mc:AlternateContent xmlns:mc="http://schemas.openxmlformats.org/markup-compatibility/2006">
      <mc:Choice xmlns:a14="http://schemas.microsoft.com/office/drawing/2010/main" Requires="a14">
        <xdr:sp macro="" textlink="">
          <xdr:nvSpPr>
            <xdr:cNvPr id="5" name="CuadroTexto 4"/>
            <xdr:cNvSpPr txBox="1"/>
          </xdr:nvSpPr>
          <xdr:spPr>
            <a:xfrm>
              <a:off x="11572875" y="1981200"/>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ea typeface="Cambria Math" panose="02040503050406030204" pitchFamily="18" charset="0"/>
                      </a:rPr>
                      <m:t>𝝈</m:t>
                    </m:r>
                  </m:oMath>
                </m:oMathPara>
              </a14:m>
              <a:endParaRPr lang="es-MX" sz="1100" b="1"/>
            </a:p>
          </xdr:txBody>
        </xdr:sp>
      </mc:Choice>
      <mc:Fallback>
        <xdr:sp macro="" textlink="">
          <xdr:nvSpPr>
            <xdr:cNvPr id="5" name="CuadroTexto 4"/>
            <xdr:cNvSpPr txBox="1"/>
          </xdr:nvSpPr>
          <xdr:spPr>
            <a:xfrm>
              <a:off x="11572875" y="1981200"/>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endParaRPr lang="es-MX" sz="1100" b="1"/>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13</xdr:col>
      <xdr:colOff>190499</xdr:colOff>
      <xdr:row>5</xdr:row>
      <xdr:rowOff>180976</xdr:rowOff>
    </xdr:from>
    <xdr:to>
      <xdr:col>13</xdr:col>
      <xdr:colOff>361950</xdr:colOff>
      <xdr:row>5</xdr:row>
      <xdr:rowOff>190501</xdr:rowOff>
    </xdr:to>
    <xdr:pic>
      <xdr:nvPicPr>
        <xdr:cNvPr id="2" name="Imagen 1"/>
        <xdr:cNvPicPr>
          <a:picLocks noChangeAspect="1"/>
        </xdr:cNvPicPr>
      </xdr:nvPicPr>
      <xdr:blipFill rotWithShape="1">
        <a:blip xmlns:r="http://schemas.openxmlformats.org/officeDocument/2006/relationships" r:embed="rId1"/>
        <a:srcRect l="49599" t="1" r="30561" b="16673"/>
        <a:stretch/>
      </xdr:blipFill>
      <xdr:spPr>
        <a:xfrm>
          <a:off x="11163299" y="1143001"/>
          <a:ext cx="171451" cy="9525"/>
        </a:xfrm>
        <a:prstGeom prst="rect">
          <a:avLst/>
        </a:prstGeom>
      </xdr:spPr>
    </xdr:pic>
    <xdr:clientData/>
  </xdr:twoCellAnchor>
  <xdr:twoCellAnchor editAs="oneCell">
    <xdr:from>
      <xdr:col>0</xdr:col>
      <xdr:colOff>123825</xdr:colOff>
      <xdr:row>12</xdr:row>
      <xdr:rowOff>171450</xdr:rowOff>
    </xdr:from>
    <xdr:to>
      <xdr:col>0</xdr:col>
      <xdr:colOff>758638</xdr:colOff>
      <xdr:row>13</xdr:row>
      <xdr:rowOff>190207</xdr:rowOff>
    </xdr:to>
    <xdr:pic>
      <xdr:nvPicPr>
        <xdr:cNvPr id="3" name="Imagen 2"/>
        <xdr:cNvPicPr>
          <a:picLocks noChangeAspect="1"/>
        </xdr:cNvPicPr>
      </xdr:nvPicPr>
      <xdr:blipFill>
        <a:blip xmlns:r="http://schemas.openxmlformats.org/officeDocument/2006/relationships" r:embed="rId1"/>
        <a:stretch>
          <a:fillRect/>
        </a:stretch>
      </xdr:blipFill>
      <xdr:spPr>
        <a:xfrm>
          <a:off x="123825" y="2943225"/>
          <a:ext cx="634813" cy="218782"/>
        </a:xfrm>
        <a:prstGeom prst="rect">
          <a:avLst/>
        </a:prstGeom>
      </xdr:spPr>
    </xdr:pic>
    <xdr:clientData/>
  </xdr:twoCellAnchor>
  <xdr:twoCellAnchor editAs="oneCell">
    <xdr:from>
      <xdr:col>1</xdr:col>
      <xdr:colOff>19050</xdr:colOff>
      <xdr:row>30</xdr:row>
      <xdr:rowOff>0</xdr:rowOff>
    </xdr:from>
    <xdr:to>
      <xdr:col>1</xdr:col>
      <xdr:colOff>764770</xdr:colOff>
      <xdr:row>31</xdr:row>
      <xdr:rowOff>64793</xdr:rowOff>
    </xdr:to>
    <xdr:pic>
      <xdr:nvPicPr>
        <xdr:cNvPr id="4" name="Imagen 3"/>
        <xdr:cNvPicPr>
          <a:picLocks noChangeAspect="1"/>
        </xdr:cNvPicPr>
      </xdr:nvPicPr>
      <xdr:blipFill>
        <a:blip xmlns:r="http://schemas.openxmlformats.org/officeDocument/2006/relationships" r:embed="rId2"/>
        <a:stretch>
          <a:fillRect/>
        </a:stretch>
      </xdr:blipFill>
      <xdr:spPr>
        <a:xfrm>
          <a:off x="962025" y="6467475"/>
          <a:ext cx="745720" cy="264818"/>
        </a:xfrm>
        <a:prstGeom prst="rect">
          <a:avLst/>
        </a:prstGeom>
      </xdr:spPr>
    </xdr:pic>
    <xdr:clientData/>
  </xdr:twoCellAnchor>
  <xdr:twoCellAnchor editAs="oneCell">
    <xdr:from>
      <xdr:col>0</xdr:col>
      <xdr:colOff>114300</xdr:colOff>
      <xdr:row>21</xdr:row>
      <xdr:rowOff>171450</xdr:rowOff>
    </xdr:from>
    <xdr:to>
      <xdr:col>0</xdr:col>
      <xdr:colOff>758638</xdr:colOff>
      <xdr:row>22</xdr:row>
      <xdr:rowOff>174331</xdr:rowOff>
    </xdr:to>
    <xdr:pic>
      <xdr:nvPicPr>
        <xdr:cNvPr id="5" name="Imagen 4"/>
        <xdr:cNvPicPr>
          <a:picLocks noChangeAspect="1"/>
        </xdr:cNvPicPr>
      </xdr:nvPicPr>
      <xdr:blipFill>
        <a:blip xmlns:r="http://schemas.openxmlformats.org/officeDocument/2006/relationships" r:embed="rId3"/>
        <a:stretch>
          <a:fillRect/>
        </a:stretch>
      </xdr:blipFill>
      <xdr:spPr>
        <a:xfrm>
          <a:off x="114300" y="4800600"/>
          <a:ext cx="644338" cy="212431"/>
        </a:xfrm>
        <a:prstGeom prst="rect">
          <a:avLst/>
        </a:prstGeom>
      </xdr:spPr>
    </xdr:pic>
    <xdr:clientData/>
  </xdr:twoCellAnchor>
  <xdr:twoCellAnchor editAs="oneCell">
    <xdr:from>
      <xdr:col>1</xdr:col>
      <xdr:colOff>28575</xdr:colOff>
      <xdr:row>30</xdr:row>
      <xdr:rowOff>180975</xdr:rowOff>
    </xdr:from>
    <xdr:to>
      <xdr:col>1</xdr:col>
      <xdr:colOff>764734</xdr:colOff>
      <xdr:row>32</xdr:row>
      <xdr:rowOff>36219</xdr:rowOff>
    </xdr:to>
    <xdr:pic>
      <xdr:nvPicPr>
        <xdr:cNvPr id="6" name="Imagen 5"/>
        <xdr:cNvPicPr>
          <a:picLocks noChangeAspect="1"/>
        </xdr:cNvPicPr>
      </xdr:nvPicPr>
      <xdr:blipFill>
        <a:blip xmlns:r="http://schemas.openxmlformats.org/officeDocument/2006/relationships" r:embed="rId4"/>
        <a:stretch>
          <a:fillRect/>
        </a:stretch>
      </xdr:blipFill>
      <xdr:spPr>
        <a:xfrm>
          <a:off x="971550" y="6648450"/>
          <a:ext cx="736159" cy="255294"/>
        </a:xfrm>
        <a:prstGeom prst="rect">
          <a:avLst/>
        </a:prstGeom>
      </xdr:spPr>
    </xdr:pic>
    <xdr:clientData/>
  </xdr:twoCellAnchor>
  <xdr:twoCellAnchor editAs="oneCell">
    <xdr:from>
      <xdr:col>1</xdr:col>
      <xdr:colOff>19050</xdr:colOff>
      <xdr:row>31</xdr:row>
      <xdr:rowOff>190500</xdr:rowOff>
    </xdr:from>
    <xdr:to>
      <xdr:col>1</xdr:col>
      <xdr:colOff>764734</xdr:colOff>
      <xdr:row>33</xdr:row>
      <xdr:rowOff>57150</xdr:rowOff>
    </xdr:to>
    <xdr:pic>
      <xdr:nvPicPr>
        <xdr:cNvPr id="7" name="Imagen 6"/>
        <xdr:cNvPicPr>
          <a:picLocks noChangeAspect="1"/>
        </xdr:cNvPicPr>
      </xdr:nvPicPr>
      <xdr:blipFill>
        <a:blip xmlns:r="http://schemas.openxmlformats.org/officeDocument/2006/relationships" r:embed="rId5"/>
        <a:stretch>
          <a:fillRect/>
        </a:stretch>
      </xdr:blipFill>
      <xdr:spPr>
        <a:xfrm>
          <a:off x="962025" y="6858000"/>
          <a:ext cx="745684" cy="266700"/>
        </a:xfrm>
        <a:prstGeom prst="rect">
          <a:avLst/>
        </a:prstGeom>
      </xdr:spPr>
    </xdr:pic>
    <xdr:clientData/>
  </xdr:twoCellAnchor>
  <xdr:twoCellAnchor editAs="oneCell">
    <xdr:from>
      <xdr:col>0</xdr:col>
      <xdr:colOff>104775</xdr:colOff>
      <xdr:row>16</xdr:row>
      <xdr:rowOff>9525</xdr:rowOff>
    </xdr:from>
    <xdr:to>
      <xdr:col>0</xdr:col>
      <xdr:colOff>761306</xdr:colOff>
      <xdr:row>17</xdr:row>
      <xdr:rowOff>36219</xdr:rowOff>
    </xdr:to>
    <xdr:pic>
      <xdr:nvPicPr>
        <xdr:cNvPr id="8" name="Imagen 7"/>
        <xdr:cNvPicPr>
          <a:picLocks noChangeAspect="1"/>
        </xdr:cNvPicPr>
      </xdr:nvPicPr>
      <xdr:blipFill>
        <a:blip xmlns:r="http://schemas.openxmlformats.org/officeDocument/2006/relationships" r:embed="rId2"/>
        <a:stretch>
          <a:fillRect/>
        </a:stretch>
      </xdr:blipFill>
      <xdr:spPr>
        <a:xfrm>
          <a:off x="104775" y="3638550"/>
          <a:ext cx="656531" cy="245769"/>
        </a:xfrm>
        <a:prstGeom prst="rect">
          <a:avLst/>
        </a:prstGeom>
      </xdr:spPr>
    </xdr:pic>
    <xdr:clientData/>
  </xdr:twoCellAnchor>
  <xdr:twoCellAnchor editAs="oneCell">
    <xdr:from>
      <xdr:col>0</xdr:col>
      <xdr:colOff>123825</xdr:colOff>
      <xdr:row>24</xdr:row>
      <xdr:rowOff>171450</xdr:rowOff>
    </xdr:from>
    <xdr:to>
      <xdr:col>0</xdr:col>
      <xdr:colOff>764734</xdr:colOff>
      <xdr:row>26</xdr:row>
      <xdr:rowOff>7643</xdr:rowOff>
    </xdr:to>
    <xdr:pic>
      <xdr:nvPicPr>
        <xdr:cNvPr id="9" name="Imagen 8"/>
        <xdr:cNvPicPr>
          <a:picLocks noChangeAspect="1"/>
        </xdr:cNvPicPr>
      </xdr:nvPicPr>
      <xdr:blipFill>
        <a:blip xmlns:r="http://schemas.openxmlformats.org/officeDocument/2006/relationships" r:embed="rId4"/>
        <a:stretch>
          <a:fillRect/>
        </a:stretch>
      </xdr:blipFill>
      <xdr:spPr>
        <a:xfrm>
          <a:off x="123825" y="5457825"/>
          <a:ext cx="640909" cy="245768"/>
        </a:xfrm>
        <a:prstGeom prst="rect">
          <a:avLst/>
        </a:prstGeom>
      </xdr:spPr>
    </xdr:pic>
    <xdr:clientData/>
  </xdr:twoCellAnchor>
  <xdr:twoCellAnchor editAs="oneCell">
    <xdr:from>
      <xdr:col>3</xdr:col>
      <xdr:colOff>352425</xdr:colOff>
      <xdr:row>29</xdr:row>
      <xdr:rowOff>171450</xdr:rowOff>
    </xdr:from>
    <xdr:to>
      <xdr:col>4</xdr:col>
      <xdr:colOff>728968</xdr:colOff>
      <xdr:row>32</xdr:row>
      <xdr:rowOff>25186</xdr:rowOff>
    </xdr:to>
    <xdr:pic>
      <xdr:nvPicPr>
        <xdr:cNvPr id="10" name="Imagen 9"/>
        <xdr:cNvPicPr>
          <a:picLocks noChangeAspect="1"/>
        </xdr:cNvPicPr>
      </xdr:nvPicPr>
      <xdr:blipFill>
        <a:blip xmlns:r="http://schemas.openxmlformats.org/officeDocument/2006/relationships" r:embed="rId6"/>
        <a:stretch>
          <a:fillRect/>
        </a:stretch>
      </xdr:blipFill>
      <xdr:spPr>
        <a:xfrm>
          <a:off x="3028950" y="6448425"/>
          <a:ext cx="1233793" cy="444286"/>
        </a:xfrm>
        <a:prstGeom prst="rect">
          <a:avLst/>
        </a:prstGeom>
      </xdr:spPr>
    </xdr:pic>
    <xdr:clientData/>
  </xdr:twoCellAnchor>
  <xdr:oneCellAnchor>
    <xdr:from>
      <xdr:col>5</xdr:col>
      <xdr:colOff>600074</xdr:colOff>
      <xdr:row>30</xdr:row>
      <xdr:rowOff>157162</xdr:rowOff>
    </xdr:from>
    <xdr:ext cx="2085975" cy="404813"/>
    <mc:AlternateContent xmlns:mc="http://schemas.openxmlformats.org/markup-compatibility/2006">
      <mc:Choice xmlns:a14="http://schemas.microsoft.com/office/drawing/2010/main" Requires="a14">
        <xdr:sp macro="" textlink="">
          <xdr:nvSpPr>
            <xdr:cNvPr id="11" name="CuadroTexto 10"/>
            <xdr:cNvSpPr txBox="1"/>
          </xdr:nvSpPr>
          <xdr:spPr>
            <a:xfrm>
              <a:off x="4895849" y="6624637"/>
              <a:ext cx="2085975" cy="4048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600" b="1" i="1">
                            <a:latin typeface="Cambria Math" panose="02040503050406030204" pitchFamily="18" charset="0"/>
                          </a:rPr>
                        </m:ctrlPr>
                      </m:sSubPr>
                      <m:e>
                        <m:r>
                          <a:rPr lang="es-MX" sz="1600" b="1" i="1">
                            <a:latin typeface="Cambria Math" panose="02040503050406030204" pitchFamily="18" charset="0"/>
                          </a:rPr>
                          <m:t>𝑷</m:t>
                        </m:r>
                      </m:e>
                      <m:sub>
                        <m:r>
                          <a:rPr lang="es-MX" sz="1600" b="1" i="1">
                            <a:latin typeface="Cambria Math" panose="02040503050406030204" pitchFamily="18" charset="0"/>
                          </a:rPr>
                          <m:t>𝑹</m:t>
                        </m:r>
                      </m:sub>
                    </m:sSub>
                    <m:r>
                      <a:rPr lang="es-MX" sz="1600" b="1" i="1">
                        <a:latin typeface="Cambria Math" panose="02040503050406030204" pitchFamily="18" charset="0"/>
                      </a:rPr>
                      <m:t>=</m:t>
                    </m:r>
                    <m:r>
                      <a:rPr lang="es-MX" sz="1600" b="1" i="1">
                        <a:latin typeface="Cambria Math" panose="02040503050406030204" pitchFamily="18" charset="0"/>
                        <a:ea typeface="Cambria Math" panose="02040503050406030204" pitchFamily="18" charset="0"/>
                      </a:rPr>
                      <m:t>𝝀</m:t>
                    </m:r>
                    <m:r>
                      <a:rPr lang="es-MX" sz="1600" b="1" i="1">
                        <a:latin typeface="Cambria Math" panose="02040503050406030204" pitchFamily="18" charset="0"/>
                        <a:ea typeface="Cambria Math" panose="02040503050406030204" pitchFamily="18" charset="0"/>
                      </a:rPr>
                      <m:t>𝑨</m:t>
                    </m:r>
                    <m:sSub>
                      <m:sSubPr>
                        <m:ctrlPr>
                          <a:rPr lang="es-MX" sz="1600" b="1" i="1">
                            <a:latin typeface="Cambria Math" panose="02040503050406030204" pitchFamily="18" charset="0"/>
                            <a:ea typeface="Cambria Math" panose="02040503050406030204" pitchFamily="18" charset="0"/>
                          </a:rPr>
                        </m:ctrlPr>
                      </m:sSubPr>
                      <m:e>
                        <m:r>
                          <a:rPr lang="es-MX" sz="1600" b="1" i="1">
                            <a:latin typeface="Cambria Math" panose="02040503050406030204" pitchFamily="18" charset="0"/>
                            <a:ea typeface="Cambria Math" panose="02040503050406030204" pitchFamily="18" charset="0"/>
                          </a:rPr>
                          <m:t>𝑷</m:t>
                        </m:r>
                      </m:e>
                      <m:sub>
                        <m:r>
                          <a:rPr lang="es-MX" sz="1600" b="1" i="1">
                            <a:latin typeface="Cambria Math" panose="02040503050406030204" pitchFamily="18" charset="0"/>
                            <a:ea typeface="Cambria Math" panose="02040503050406030204" pitchFamily="18" charset="0"/>
                          </a:rPr>
                          <m:t>𝒎</m:t>
                        </m:r>
                      </m:sub>
                    </m:sSub>
                    <m:r>
                      <a:rPr lang="es-MX" sz="1600" b="1" i="1">
                        <a:latin typeface="Cambria Math" panose="02040503050406030204" pitchFamily="18" charset="0"/>
                        <a:ea typeface="Cambria Math" panose="02040503050406030204" pitchFamily="18" charset="0"/>
                      </a:rPr>
                      <m:t>+</m:t>
                    </m:r>
                    <m:r>
                      <a:rPr lang="es-MX" sz="1600" b="1" i="1">
                        <a:latin typeface="Cambria Math" panose="02040503050406030204" pitchFamily="18" charset="0"/>
                        <a:ea typeface="Cambria Math" panose="02040503050406030204" pitchFamily="18" charset="0"/>
                      </a:rPr>
                      <m:t>𝜼</m:t>
                    </m:r>
                    <m:r>
                      <a:rPr lang="es-MX" sz="1600" b="1" i="1">
                        <a:latin typeface="Cambria Math" panose="02040503050406030204" pitchFamily="18" charset="0"/>
                        <a:ea typeface="Cambria Math" panose="02040503050406030204" pitchFamily="18" charset="0"/>
                      </a:rPr>
                      <m:t>𝑩</m:t>
                    </m:r>
                    <m:sSub>
                      <m:sSubPr>
                        <m:ctrlPr>
                          <a:rPr lang="es-MX" sz="1600" b="1" i="1">
                            <a:latin typeface="Cambria Math" panose="02040503050406030204" pitchFamily="18" charset="0"/>
                            <a:ea typeface="Cambria Math" panose="02040503050406030204" pitchFamily="18" charset="0"/>
                          </a:rPr>
                        </m:ctrlPr>
                      </m:sSubPr>
                      <m:e>
                        <m:r>
                          <a:rPr lang="es-MX" sz="1600" b="1" i="1">
                            <a:latin typeface="Cambria Math" panose="02040503050406030204" pitchFamily="18" charset="0"/>
                            <a:ea typeface="Cambria Math" panose="02040503050406030204" pitchFamily="18" charset="0"/>
                          </a:rPr>
                          <m:t>𝑷</m:t>
                        </m:r>
                      </m:e>
                      <m:sub>
                        <m:r>
                          <a:rPr lang="es-MX" sz="1600" b="1" i="1">
                            <a:latin typeface="Cambria Math" panose="02040503050406030204" pitchFamily="18" charset="0"/>
                            <a:ea typeface="Cambria Math" panose="02040503050406030204" pitchFamily="18" charset="0"/>
                          </a:rPr>
                          <m:t>𝝁</m:t>
                        </m:r>
                      </m:sub>
                    </m:sSub>
                  </m:oMath>
                </m:oMathPara>
              </a14:m>
              <a:endParaRPr lang="es-MX" sz="1600" b="1"/>
            </a:p>
          </xdr:txBody>
        </xdr:sp>
      </mc:Choice>
      <mc:Fallback>
        <xdr:sp macro="" textlink="">
          <xdr:nvSpPr>
            <xdr:cNvPr id="11" name="CuadroTexto 10"/>
            <xdr:cNvSpPr txBox="1"/>
          </xdr:nvSpPr>
          <xdr:spPr>
            <a:xfrm>
              <a:off x="4895849" y="6624637"/>
              <a:ext cx="2085975" cy="4048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b="1" i="0">
                  <a:latin typeface="Cambria Math" panose="02040503050406030204" pitchFamily="18" charset="0"/>
                </a:rPr>
                <a:t>𝑷_𝑹=</a:t>
              </a:r>
              <a:r>
                <a:rPr lang="es-MX" sz="1600" b="1" i="0">
                  <a:latin typeface="Cambria Math" panose="02040503050406030204" pitchFamily="18" charset="0"/>
                  <a:ea typeface="Cambria Math" panose="02040503050406030204" pitchFamily="18" charset="0"/>
                </a:rPr>
                <a:t>𝝀𝑨𝑷_𝒎+𝜼𝑩𝑷_𝝁</a:t>
              </a:r>
              <a:endParaRPr lang="es-MX" sz="1600" b="1"/>
            </a:p>
          </xdr:txBody>
        </xdr:sp>
      </mc:Fallback>
    </mc:AlternateContent>
    <xdr:clientData/>
  </xdr:oneCellAnchor>
  <xdr:oneCellAnchor>
    <xdr:from>
      <xdr:col>5</xdr:col>
      <xdr:colOff>200025</xdr:colOff>
      <xdr:row>34</xdr:row>
      <xdr:rowOff>9526</xdr:rowOff>
    </xdr:from>
    <xdr:ext cx="352425" cy="266700"/>
    <mc:AlternateContent xmlns:mc="http://schemas.openxmlformats.org/markup-compatibility/2006">
      <mc:Choice xmlns:a14="http://schemas.microsoft.com/office/drawing/2010/main" Requires="a14">
        <xdr:sp macro="" textlink="">
          <xdr:nvSpPr>
            <xdr:cNvPr id="12" name="CuadroTexto 11"/>
            <xdr:cNvSpPr txBox="1"/>
          </xdr:nvSpPr>
          <xdr:spPr>
            <a:xfrm>
              <a:off x="4495800" y="7277101"/>
              <a:ext cx="35242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600" b="1" i="1">
                            <a:latin typeface="Cambria Math" panose="02040503050406030204" pitchFamily="18" charset="0"/>
                          </a:rPr>
                        </m:ctrlPr>
                      </m:sSubPr>
                      <m:e>
                        <m:r>
                          <a:rPr lang="es-MX" sz="1600" b="1" i="1">
                            <a:latin typeface="Cambria Math" panose="02040503050406030204" pitchFamily="18" charset="0"/>
                          </a:rPr>
                          <m:t>𝑷</m:t>
                        </m:r>
                      </m:e>
                      <m:sub>
                        <m:r>
                          <a:rPr lang="es-MX" sz="1600" b="1" i="1">
                            <a:latin typeface="Cambria Math" panose="02040503050406030204" pitchFamily="18" charset="0"/>
                          </a:rPr>
                          <m:t>𝑹</m:t>
                        </m:r>
                      </m:sub>
                    </m:sSub>
                  </m:oMath>
                </m:oMathPara>
              </a14:m>
              <a:endParaRPr lang="es-MX" sz="1600" b="1"/>
            </a:p>
          </xdr:txBody>
        </xdr:sp>
      </mc:Choice>
      <mc:Fallback>
        <xdr:sp macro="" textlink="">
          <xdr:nvSpPr>
            <xdr:cNvPr id="12" name="CuadroTexto 11"/>
            <xdr:cNvSpPr txBox="1"/>
          </xdr:nvSpPr>
          <xdr:spPr>
            <a:xfrm>
              <a:off x="4495800" y="7277101"/>
              <a:ext cx="35242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b="1" i="0">
                  <a:latin typeface="Cambria Math" panose="02040503050406030204" pitchFamily="18" charset="0"/>
                </a:rPr>
                <a:t>𝑷_𝑹</a:t>
              </a:r>
              <a:endParaRPr lang="es-MX" sz="1600" b="1"/>
            </a:p>
          </xdr:txBody>
        </xdr:sp>
      </mc:Fallback>
    </mc:AlternateContent>
    <xdr:clientData/>
  </xdr:oneCellAnchor>
  <xdr:twoCellAnchor>
    <xdr:from>
      <xdr:col>10</xdr:col>
      <xdr:colOff>333375</xdr:colOff>
      <xdr:row>35</xdr:row>
      <xdr:rowOff>76200</xdr:rowOff>
    </xdr:from>
    <xdr:to>
      <xdr:col>18</xdr:col>
      <xdr:colOff>619125</xdr:colOff>
      <xdr:row>52</xdr:row>
      <xdr:rowOff>132670</xdr:rowOff>
    </xdr:to>
    <xdr:graphicFrame macro="">
      <xdr:nvGraphicFramePr>
        <xdr:cNvPr id="13" name="Gráfico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323850</xdr:colOff>
      <xdr:row>13</xdr:row>
      <xdr:rowOff>200025</xdr:rowOff>
    </xdr:from>
    <xdr:to>
      <xdr:col>13</xdr:col>
      <xdr:colOff>495301</xdr:colOff>
      <xdr:row>13</xdr:row>
      <xdr:rowOff>200025</xdr:rowOff>
    </xdr:to>
    <xdr:pic>
      <xdr:nvPicPr>
        <xdr:cNvPr id="2" name="Imagen 1"/>
        <xdr:cNvPicPr>
          <a:picLocks noChangeAspect="1"/>
        </xdr:cNvPicPr>
      </xdr:nvPicPr>
      <xdr:blipFill rotWithShape="1">
        <a:blip xmlns:r="http://schemas.openxmlformats.org/officeDocument/2006/relationships" r:embed="rId1"/>
        <a:srcRect l="49599" t="1" r="30561" b="16673"/>
        <a:stretch/>
      </xdr:blipFill>
      <xdr:spPr>
        <a:xfrm>
          <a:off x="11677650" y="2705100"/>
          <a:ext cx="171451" cy="0"/>
        </a:xfrm>
        <a:prstGeom prst="rect">
          <a:avLst/>
        </a:prstGeom>
      </xdr:spPr>
    </xdr:pic>
    <xdr:clientData/>
  </xdr:twoCellAnchor>
  <xdr:oneCellAnchor>
    <xdr:from>
      <xdr:col>0</xdr:col>
      <xdr:colOff>133350</xdr:colOff>
      <xdr:row>24</xdr:row>
      <xdr:rowOff>0</xdr:rowOff>
    </xdr:from>
    <xdr:ext cx="771525" cy="271463"/>
    <mc:AlternateContent xmlns:mc="http://schemas.openxmlformats.org/markup-compatibility/2006">
      <mc:Choice xmlns:a14="http://schemas.microsoft.com/office/drawing/2010/main" Requires="a14">
        <xdr:sp macro="" textlink="">
          <xdr:nvSpPr>
            <xdr:cNvPr id="3" name="CuadroTexto 2"/>
            <xdr:cNvSpPr txBox="1"/>
          </xdr:nvSpPr>
          <xdr:spPr>
            <a:xfrm>
              <a:off x="133350" y="4895850"/>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es-MX" sz="1400" b="1" i="1">
                            <a:latin typeface="Cambria Math" panose="02040503050406030204" pitchFamily="18" charset="0"/>
                          </a:rPr>
                        </m:ctrlPr>
                      </m:sSupPr>
                      <m:e>
                        <m:r>
                          <a:rPr lang="es-MX" sz="1400" b="1" i="1">
                            <a:latin typeface="Cambria Math" panose="02040503050406030204" pitchFamily="18" charset="0"/>
                          </a:rPr>
                          <m:t>𝑽</m:t>
                        </m:r>
                      </m:e>
                      <m:sup>
                        <m:r>
                          <a:rPr lang="es-MX" sz="1400" b="1" i="1">
                            <a:latin typeface="Cambria Math" panose="02040503050406030204" pitchFamily="18" charset="0"/>
                          </a:rPr>
                          <m:t>−</m:t>
                        </m:r>
                        <m:r>
                          <a:rPr lang="es-MX" sz="1400" b="1" i="1">
                            <a:latin typeface="Cambria Math" panose="02040503050406030204" pitchFamily="18" charset="0"/>
                          </a:rPr>
                          <m:t>𝟏</m:t>
                        </m:r>
                      </m:sup>
                    </m:sSup>
                    <m:r>
                      <a:rPr lang="es-MX" sz="1400" b="1" i="1">
                        <a:latin typeface="Cambria Math" panose="02040503050406030204" pitchFamily="18" charset="0"/>
                      </a:rPr>
                      <m:t>𝑭</m:t>
                    </m:r>
                    <m:r>
                      <a:rPr lang="es-MX" sz="1400" b="1" i="1">
                        <a:latin typeface="Cambria Math" panose="02040503050406030204" pitchFamily="18" charset="0"/>
                      </a:rPr>
                      <m:t>=</m:t>
                    </m:r>
                  </m:oMath>
                </m:oMathPara>
              </a14:m>
              <a:endParaRPr lang="es-MX" sz="1400" b="1"/>
            </a:p>
          </xdr:txBody>
        </xdr:sp>
      </mc:Choice>
      <mc:Fallback>
        <xdr:sp macro="" textlink="">
          <xdr:nvSpPr>
            <xdr:cNvPr id="3" name="CuadroTexto 2"/>
            <xdr:cNvSpPr txBox="1"/>
          </xdr:nvSpPr>
          <xdr:spPr>
            <a:xfrm>
              <a:off x="133350" y="4895850"/>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400" b="1" i="0">
                  <a:latin typeface="Cambria Math" panose="02040503050406030204" pitchFamily="18" charset="0"/>
                </a:rPr>
                <a:t>𝑽^(−𝟏) 𝑭=</a:t>
              </a:r>
              <a:endParaRPr lang="es-MX" sz="1400" b="1"/>
            </a:p>
          </xdr:txBody>
        </xdr:sp>
      </mc:Fallback>
    </mc:AlternateContent>
    <xdr:clientData/>
  </xdr:oneCellAnchor>
  <xdr:oneCellAnchor>
    <xdr:from>
      <xdr:col>0</xdr:col>
      <xdr:colOff>180975</xdr:colOff>
      <xdr:row>20</xdr:row>
      <xdr:rowOff>0</xdr:rowOff>
    </xdr:from>
    <xdr:ext cx="771525" cy="271463"/>
    <mc:AlternateContent xmlns:mc="http://schemas.openxmlformats.org/markup-compatibility/2006">
      <mc:Choice xmlns:a14="http://schemas.microsoft.com/office/drawing/2010/main" Requires="a14">
        <xdr:sp macro="" textlink="">
          <xdr:nvSpPr>
            <xdr:cNvPr id="4" name="CuadroTexto 3"/>
            <xdr:cNvSpPr txBox="1"/>
          </xdr:nvSpPr>
          <xdr:spPr>
            <a:xfrm>
              <a:off x="180975" y="4105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400" b="1" i="1">
                        <a:latin typeface="Cambria Math" panose="02040503050406030204" pitchFamily="18" charset="0"/>
                      </a:rPr>
                      <m:t>𝑭</m:t>
                    </m:r>
                    <m:r>
                      <a:rPr lang="es-MX" sz="1400" b="1" i="1">
                        <a:latin typeface="Cambria Math" panose="02040503050406030204" pitchFamily="18" charset="0"/>
                      </a:rPr>
                      <m:t>=</m:t>
                    </m:r>
                  </m:oMath>
                </m:oMathPara>
              </a14:m>
              <a:endParaRPr lang="es-MX" sz="1400" b="1"/>
            </a:p>
          </xdr:txBody>
        </xdr:sp>
      </mc:Choice>
      <mc:Fallback>
        <xdr:sp macro="" textlink="">
          <xdr:nvSpPr>
            <xdr:cNvPr id="4" name="CuadroTexto 3"/>
            <xdr:cNvSpPr txBox="1"/>
          </xdr:nvSpPr>
          <xdr:spPr>
            <a:xfrm>
              <a:off x="180975" y="4105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400" b="1" i="0">
                  <a:latin typeface="Cambria Math" panose="02040503050406030204" pitchFamily="18" charset="0"/>
                </a:rPr>
                <a:t>𝑭=</a:t>
              </a:r>
              <a:endParaRPr lang="es-MX" sz="1400" b="1"/>
            </a:p>
          </xdr:txBody>
        </xdr:sp>
      </mc:Fallback>
    </mc:AlternateContent>
    <xdr:clientData/>
  </xdr:oneCellAnchor>
  <xdr:oneCellAnchor>
    <xdr:from>
      <xdr:col>2</xdr:col>
      <xdr:colOff>114300</xdr:colOff>
      <xdr:row>23</xdr:row>
      <xdr:rowOff>161925</xdr:rowOff>
    </xdr:from>
    <xdr:ext cx="771525" cy="271463"/>
    <mc:AlternateContent xmlns:mc="http://schemas.openxmlformats.org/markup-compatibility/2006">
      <mc:Choice xmlns:a14="http://schemas.microsoft.com/office/drawing/2010/main" Requires="a14">
        <xdr:sp macro="" textlink="">
          <xdr:nvSpPr>
            <xdr:cNvPr id="5" name="CuadroTexto 4"/>
            <xdr:cNvSpPr txBox="1"/>
          </xdr:nvSpPr>
          <xdr:spPr>
            <a:xfrm>
              <a:off x="2505075" y="4867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es-MX" sz="1400" b="1" i="1">
                            <a:latin typeface="Cambria Math" panose="02040503050406030204" pitchFamily="18" charset="0"/>
                          </a:rPr>
                        </m:ctrlPr>
                      </m:sSupPr>
                      <m:e>
                        <m:r>
                          <a:rPr lang="es-MX" sz="1400" b="1" i="1">
                            <a:latin typeface="Cambria Math" panose="02040503050406030204" pitchFamily="18" charset="0"/>
                          </a:rPr>
                          <m:t>𝟏</m:t>
                        </m:r>
                      </m:e>
                      <m:sup>
                        <m:r>
                          <a:rPr lang="es-MX" sz="1400" b="1" i="1">
                            <a:latin typeface="Cambria Math" panose="02040503050406030204" pitchFamily="18" charset="0"/>
                          </a:rPr>
                          <m:t>𝒕</m:t>
                        </m:r>
                      </m:sup>
                    </m:sSup>
                    <m:sSup>
                      <m:sSupPr>
                        <m:ctrlPr>
                          <a:rPr lang="es-MX" sz="1400" b="1" i="1">
                            <a:latin typeface="Cambria Math" panose="02040503050406030204" pitchFamily="18" charset="0"/>
                          </a:rPr>
                        </m:ctrlPr>
                      </m:sSupPr>
                      <m:e>
                        <m:r>
                          <a:rPr lang="es-MX" sz="1400" b="1" i="1">
                            <a:latin typeface="Cambria Math" panose="02040503050406030204" pitchFamily="18" charset="0"/>
                          </a:rPr>
                          <m:t>𝑽</m:t>
                        </m:r>
                      </m:e>
                      <m:sup>
                        <m:r>
                          <a:rPr lang="es-MX" sz="1400" b="1" i="1">
                            <a:latin typeface="Cambria Math" panose="02040503050406030204" pitchFamily="18" charset="0"/>
                          </a:rPr>
                          <m:t>−</m:t>
                        </m:r>
                        <m:r>
                          <a:rPr lang="es-MX" sz="1400" b="1" i="1">
                            <a:latin typeface="Cambria Math" panose="02040503050406030204" pitchFamily="18" charset="0"/>
                          </a:rPr>
                          <m:t>𝟏</m:t>
                        </m:r>
                      </m:sup>
                    </m:sSup>
                    <m:r>
                      <a:rPr lang="es-MX" sz="1400" b="1" i="1">
                        <a:latin typeface="Cambria Math" panose="02040503050406030204" pitchFamily="18" charset="0"/>
                      </a:rPr>
                      <m:t>𝑭</m:t>
                    </m:r>
                    <m:r>
                      <a:rPr lang="es-MX" sz="1400" b="1" i="1">
                        <a:latin typeface="Cambria Math" panose="02040503050406030204" pitchFamily="18" charset="0"/>
                      </a:rPr>
                      <m:t>=</m:t>
                    </m:r>
                  </m:oMath>
                </m:oMathPara>
              </a14:m>
              <a:endParaRPr lang="es-MX" sz="1400" b="1"/>
            </a:p>
          </xdr:txBody>
        </xdr:sp>
      </mc:Choice>
      <mc:Fallback>
        <xdr:sp macro="" textlink="">
          <xdr:nvSpPr>
            <xdr:cNvPr id="5" name="CuadroTexto 4"/>
            <xdr:cNvSpPr txBox="1"/>
          </xdr:nvSpPr>
          <xdr:spPr>
            <a:xfrm>
              <a:off x="2505075" y="4867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400" b="1" i="0">
                  <a:latin typeface="Cambria Math" panose="02040503050406030204" pitchFamily="18" charset="0"/>
                </a:rPr>
                <a:t>𝟏^𝒕 𝑽^(−𝟏) 𝑭=</a:t>
              </a:r>
              <a:endParaRPr lang="es-MX" sz="1400" b="1"/>
            </a:p>
          </xdr:txBody>
        </xdr:sp>
      </mc:Fallback>
    </mc:AlternateContent>
    <xdr:clientData/>
  </xdr:oneCellAnchor>
  <xdr:twoCellAnchor editAs="oneCell">
    <xdr:from>
      <xdr:col>0</xdr:col>
      <xdr:colOff>781050</xdr:colOff>
      <xdr:row>37</xdr:row>
      <xdr:rowOff>152400</xdr:rowOff>
    </xdr:from>
    <xdr:to>
      <xdr:col>1</xdr:col>
      <xdr:colOff>608651</xdr:colOff>
      <xdr:row>40</xdr:row>
      <xdr:rowOff>68622</xdr:rowOff>
    </xdr:to>
    <xdr:pic>
      <xdr:nvPicPr>
        <xdr:cNvPr id="6" name="Imagen 5"/>
        <xdr:cNvPicPr>
          <a:picLocks noChangeAspect="1"/>
        </xdr:cNvPicPr>
      </xdr:nvPicPr>
      <xdr:blipFill>
        <a:blip xmlns:r="http://schemas.openxmlformats.org/officeDocument/2006/relationships" r:embed="rId2"/>
        <a:stretch>
          <a:fillRect/>
        </a:stretch>
      </xdr:blipFill>
      <xdr:spPr>
        <a:xfrm>
          <a:off x="781050" y="7572375"/>
          <a:ext cx="1389701" cy="487722"/>
        </a:xfrm>
        <a:prstGeom prst="rect">
          <a:avLst/>
        </a:prstGeom>
      </xdr:spPr>
    </xdr:pic>
    <xdr:clientData/>
  </xdr:twoCellAnchor>
  <xdr:twoCellAnchor editAs="oneCell">
    <xdr:from>
      <xdr:col>0</xdr:col>
      <xdr:colOff>257175</xdr:colOff>
      <xdr:row>42</xdr:row>
      <xdr:rowOff>152400</xdr:rowOff>
    </xdr:from>
    <xdr:to>
      <xdr:col>0</xdr:col>
      <xdr:colOff>677835</xdr:colOff>
      <xdr:row>43</xdr:row>
      <xdr:rowOff>191727</xdr:rowOff>
    </xdr:to>
    <xdr:pic>
      <xdr:nvPicPr>
        <xdr:cNvPr id="7" name="Imagen 6"/>
        <xdr:cNvPicPr>
          <a:picLocks noChangeAspect="1"/>
        </xdr:cNvPicPr>
      </xdr:nvPicPr>
      <xdr:blipFill>
        <a:blip xmlns:r="http://schemas.openxmlformats.org/officeDocument/2006/relationships" r:embed="rId3"/>
        <a:stretch>
          <a:fillRect/>
        </a:stretch>
      </xdr:blipFill>
      <xdr:spPr>
        <a:xfrm>
          <a:off x="257175" y="8524875"/>
          <a:ext cx="420660" cy="229827"/>
        </a:xfrm>
        <a:prstGeom prst="rect">
          <a:avLst/>
        </a:prstGeom>
      </xdr:spPr>
    </xdr:pic>
    <xdr:clientData/>
  </xdr:twoCellAnchor>
  <xdr:oneCellAnchor>
    <xdr:from>
      <xdr:col>1</xdr:col>
      <xdr:colOff>228600</xdr:colOff>
      <xdr:row>42</xdr:row>
      <xdr:rowOff>152400</xdr:rowOff>
    </xdr:from>
    <xdr:ext cx="419100" cy="235064"/>
    <mc:AlternateContent xmlns:mc="http://schemas.openxmlformats.org/markup-compatibility/2006">
      <mc:Choice xmlns:a14="http://schemas.microsoft.com/office/drawing/2010/main" Requires="a14">
        <xdr:sp macro="" textlink="">
          <xdr:nvSpPr>
            <xdr:cNvPr id="8" name="CuadroTexto 7"/>
            <xdr:cNvSpPr txBox="1"/>
          </xdr:nvSpPr>
          <xdr:spPr>
            <a:xfrm>
              <a:off x="1790700" y="8524875"/>
              <a:ext cx="419100"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400" b="1" i="1">
                            <a:latin typeface="Cambria Math" panose="02040503050406030204" pitchFamily="18" charset="0"/>
                          </a:rPr>
                        </m:ctrlPr>
                      </m:sSubPr>
                      <m:e>
                        <m:r>
                          <a:rPr lang="es-MX" sz="1400" b="1" i="1">
                            <a:latin typeface="Cambria Math" panose="02040503050406030204" pitchFamily="18" charset="0"/>
                          </a:rPr>
                          <m:t>𝒓</m:t>
                        </m:r>
                      </m:e>
                      <m:sub>
                        <m:r>
                          <a:rPr lang="es-MX" sz="1400" b="1" i="1">
                            <a:latin typeface="Cambria Math" panose="02040503050406030204" pitchFamily="18" charset="0"/>
                          </a:rPr>
                          <m:t>𝒑</m:t>
                        </m:r>
                      </m:sub>
                    </m:sSub>
                  </m:oMath>
                </m:oMathPara>
              </a14:m>
              <a:endParaRPr lang="es-MX" sz="1400" b="1"/>
            </a:p>
          </xdr:txBody>
        </xdr:sp>
      </mc:Choice>
      <mc:Fallback>
        <xdr:sp macro="" textlink="">
          <xdr:nvSpPr>
            <xdr:cNvPr id="8" name="CuadroTexto 7"/>
            <xdr:cNvSpPr txBox="1"/>
          </xdr:nvSpPr>
          <xdr:spPr>
            <a:xfrm>
              <a:off x="1790700" y="8524875"/>
              <a:ext cx="419100"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400" b="1" i="0">
                  <a:latin typeface="Cambria Math" panose="02040503050406030204" pitchFamily="18" charset="0"/>
                </a:rPr>
                <a:t>𝒓_𝒑</a:t>
              </a:r>
              <a:endParaRPr lang="es-MX" sz="1400" b="1"/>
            </a:p>
          </xdr:txBody>
        </xdr:sp>
      </mc:Fallback>
    </mc:AlternateContent>
    <xdr:clientData/>
  </xdr:oneCellAnchor>
  <xdr:oneCellAnchor>
    <xdr:from>
      <xdr:col>0</xdr:col>
      <xdr:colOff>638175</xdr:colOff>
      <xdr:row>83</xdr:row>
      <xdr:rowOff>109536</xdr:rowOff>
    </xdr:from>
    <xdr:ext cx="2095500" cy="461963"/>
    <mc:AlternateContent xmlns:mc="http://schemas.openxmlformats.org/markup-compatibility/2006">
      <mc:Choice xmlns:a14="http://schemas.microsoft.com/office/drawing/2010/main" Requires="a14">
        <xdr:sp macro="" textlink="">
          <xdr:nvSpPr>
            <xdr:cNvPr id="9" name="CuadroTexto 9"/>
            <xdr:cNvSpPr txBox="1"/>
          </xdr:nvSpPr>
          <xdr:spPr>
            <a:xfrm>
              <a:off x="638175" y="16625886"/>
              <a:ext cx="209550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300" b="1" i="1">
                            <a:latin typeface="Cambria Math" panose="02040503050406030204" pitchFamily="18" charset="0"/>
                          </a:rPr>
                        </m:ctrlPr>
                      </m:sSubPr>
                      <m:e>
                        <m:r>
                          <a:rPr lang="es-MX" sz="1300" b="1" i="1">
                            <a:latin typeface="Cambria Math" panose="02040503050406030204" pitchFamily="18" charset="0"/>
                            <a:ea typeface="Cambria Math" panose="02040503050406030204" pitchFamily="18" charset="0"/>
                          </a:rPr>
                          <m:t>𝝈</m:t>
                        </m:r>
                      </m:e>
                      <m:sub>
                        <m:r>
                          <a:rPr lang="es-MX" sz="1300" b="1" i="1">
                            <a:latin typeface="Cambria Math" panose="02040503050406030204" pitchFamily="18" charset="0"/>
                          </a:rPr>
                          <m:t>𝑷𝒇</m:t>
                        </m:r>
                      </m:sub>
                    </m:sSub>
                    <m:r>
                      <a:rPr lang="es-MX" sz="1300" b="1" i="1">
                        <a:latin typeface="Cambria Math" panose="02040503050406030204" pitchFamily="18" charset="0"/>
                      </a:rPr>
                      <m:t>=</m:t>
                    </m:r>
                    <m:d>
                      <m:dPr>
                        <m:ctrlPr>
                          <a:rPr lang="es-MX" sz="1300" b="1" i="1">
                            <a:latin typeface="Cambria Math" panose="02040503050406030204" pitchFamily="18" charset="0"/>
                          </a:rPr>
                        </m:ctrlPr>
                      </m:dPr>
                      <m:e>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𝑷𝒇</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𝒇</m:t>
                            </m:r>
                          </m:sub>
                        </m:sSub>
                      </m:e>
                    </m:d>
                    <m:d>
                      <m:dPr>
                        <m:ctrlPr>
                          <a:rPr lang="es-MX" sz="1300" b="1" i="1">
                            <a:latin typeface="Cambria Math" panose="02040503050406030204" pitchFamily="18" charset="0"/>
                          </a:rPr>
                        </m:ctrlPr>
                      </m:dPr>
                      <m:e>
                        <m:f>
                          <m:fPr>
                            <m:ctrlPr>
                              <a:rPr lang="es-MX" sz="1300" b="1" i="1">
                                <a:latin typeface="Cambria Math" panose="02040503050406030204" pitchFamily="18" charset="0"/>
                              </a:rPr>
                            </m:ctrlPr>
                          </m:fPr>
                          <m:num>
                            <m:sSub>
                              <m:sSubPr>
                                <m:ctrlPr>
                                  <a:rPr lang="es-MX" sz="1300" b="1" i="1">
                                    <a:latin typeface="Cambria Math" panose="02040503050406030204" pitchFamily="18" charset="0"/>
                                  </a:rPr>
                                </m:ctrlPr>
                              </m:sSubPr>
                              <m:e>
                                <m:r>
                                  <a:rPr lang="es-MX" sz="1300" b="1" i="1">
                                    <a:solidFill>
                                      <a:schemeClr val="tx1"/>
                                    </a:solidFill>
                                    <a:effectLst/>
                                    <a:latin typeface="Cambria Math" panose="02040503050406030204" pitchFamily="18" charset="0"/>
                                    <a:ea typeface="+mn-ea"/>
                                    <a:cs typeface="+mn-cs"/>
                                  </a:rPr>
                                  <m:t>𝝈</m:t>
                                </m:r>
                              </m:e>
                              <m:sub>
                                <m:r>
                                  <a:rPr lang="es-MX" sz="1300" b="1" i="1">
                                    <a:latin typeface="Cambria Math" panose="02040503050406030204" pitchFamily="18" charset="0"/>
                                  </a:rPr>
                                  <m:t>𝒎</m:t>
                                </m:r>
                              </m:sub>
                            </m:sSub>
                          </m:num>
                          <m:den>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𝒎</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𝒇</m:t>
                                </m:r>
                              </m:sub>
                            </m:sSub>
                          </m:den>
                        </m:f>
                      </m:e>
                    </m:d>
                  </m:oMath>
                </m:oMathPara>
              </a14:m>
              <a:endParaRPr lang="es-MX" sz="1300" b="1"/>
            </a:p>
          </xdr:txBody>
        </xdr:sp>
      </mc:Choice>
      <mc:Fallback>
        <xdr:sp macro="" textlink="">
          <xdr:nvSpPr>
            <xdr:cNvPr id="9" name="CuadroTexto 9"/>
            <xdr:cNvSpPr txBox="1"/>
          </xdr:nvSpPr>
          <xdr:spPr>
            <a:xfrm>
              <a:off x="638175" y="16625886"/>
              <a:ext cx="209550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300" b="1" i="0">
                  <a:latin typeface="Cambria Math" panose="02040503050406030204" pitchFamily="18" charset="0"/>
                  <a:ea typeface="Cambria Math" panose="02040503050406030204" pitchFamily="18" charset="0"/>
                </a:rPr>
                <a:t>𝝈_</a:t>
              </a:r>
              <a:r>
                <a:rPr lang="es-MX" sz="1300" b="1" i="0">
                  <a:latin typeface="Cambria Math" panose="02040503050406030204" pitchFamily="18" charset="0"/>
                </a:rPr>
                <a:t>𝑷𝒇=(</a:t>
              </a:r>
              <a:r>
                <a:rPr lang="es-MX" sz="1300" b="1" i="0">
                  <a:solidFill>
                    <a:schemeClr val="tx1"/>
                  </a:solidFill>
                  <a:effectLst/>
                  <a:latin typeface="Cambria Math" panose="02040503050406030204" pitchFamily="18" charset="0"/>
                  <a:ea typeface="+mn-ea"/>
                  <a:cs typeface="+mn-cs"/>
                </a:rPr>
                <a:t>𝒓_𝑷𝒇−𝒓_𝒇 )</a:t>
              </a:r>
              <a:r>
                <a:rPr lang="es-MX" sz="1300" b="1" i="0">
                  <a:latin typeface="Cambria Math" panose="02040503050406030204" pitchFamily="18" charset="0"/>
                </a:rPr>
                <a:t>(</a:t>
              </a:r>
              <a:r>
                <a:rPr lang="es-MX" sz="1300" b="1" i="0">
                  <a:solidFill>
                    <a:schemeClr val="tx1"/>
                  </a:solidFill>
                  <a:effectLst/>
                  <a:latin typeface="Cambria Math" panose="02040503050406030204" pitchFamily="18" charset="0"/>
                  <a:ea typeface="+mn-ea"/>
                  <a:cs typeface="+mn-cs"/>
                </a:rPr>
                <a:t>𝝈_</a:t>
              </a:r>
              <a:r>
                <a:rPr lang="es-MX" sz="1300" b="1" i="0">
                  <a:latin typeface="Cambria Math" panose="02040503050406030204" pitchFamily="18" charset="0"/>
                </a:rPr>
                <a:t>𝒎/(</a:t>
              </a:r>
              <a:r>
                <a:rPr lang="es-MX" sz="1300" b="1" i="0">
                  <a:solidFill>
                    <a:schemeClr val="tx1"/>
                  </a:solidFill>
                  <a:effectLst/>
                  <a:latin typeface="Cambria Math" panose="02040503050406030204" pitchFamily="18" charset="0"/>
                  <a:ea typeface="+mn-ea"/>
                  <a:cs typeface="+mn-cs"/>
                </a:rPr>
                <a:t>𝒓_𝒎−𝒓_𝒇 ))</a:t>
              </a:r>
              <a:endParaRPr lang="es-MX" sz="1300" b="1"/>
            </a:p>
          </xdr:txBody>
        </xdr:sp>
      </mc:Fallback>
    </mc:AlternateContent>
    <xdr:clientData/>
  </xdr:oneCellAnchor>
  <xdr:oneCellAnchor>
    <xdr:from>
      <xdr:col>1</xdr:col>
      <xdr:colOff>209550</xdr:colOff>
      <xdr:row>86</xdr:row>
      <xdr:rowOff>152401</xdr:rowOff>
    </xdr:from>
    <xdr:ext cx="304800" cy="266700"/>
    <mc:AlternateContent xmlns:mc="http://schemas.openxmlformats.org/markup-compatibility/2006">
      <mc:Choice xmlns:a14="http://schemas.microsoft.com/office/drawing/2010/main" Requires="a14">
        <xdr:sp macro="" textlink="">
          <xdr:nvSpPr>
            <xdr:cNvPr id="10" name="CuadroTexto 10"/>
            <xdr:cNvSpPr txBox="1"/>
          </xdr:nvSpPr>
          <xdr:spPr>
            <a:xfrm>
              <a:off x="1771650" y="17240251"/>
              <a:ext cx="3048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300" b="1" i="1">
                            <a:latin typeface="Cambria Math" panose="02040503050406030204" pitchFamily="18" charset="0"/>
                          </a:rPr>
                        </m:ctrlPr>
                      </m:sSubPr>
                      <m:e>
                        <m:r>
                          <a:rPr lang="es-MX" sz="1300" b="1" i="1">
                            <a:latin typeface="Cambria Math" panose="02040503050406030204" pitchFamily="18" charset="0"/>
                            <a:ea typeface="Cambria Math" panose="02040503050406030204" pitchFamily="18" charset="0"/>
                          </a:rPr>
                          <m:t>𝝈</m:t>
                        </m:r>
                      </m:e>
                      <m:sub>
                        <m:r>
                          <a:rPr lang="es-MX" sz="1300" b="1" i="1">
                            <a:latin typeface="Cambria Math" panose="02040503050406030204" pitchFamily="18" charset="0"/>
                          </a:rPr>
                          <m:t>𝑷𝒇</m:t>
                        </m:r>
                      </m:sub>
                    </m:sSub>
                  </m:oMath>
                </m:oMathPara>
              </a14:m>
              <a:endParaRPr lang="es-MX" sz="1300" b="1"/>
            </a:p>
          </xdr:txBody>
        </xdr:sp>
      </mc:Choice>
      <mc:Fallback>
        <xdr:sp macro="" textlink="">
          <xdr:nvSpPr>
            <xdr:cNvPr id="10" name="CuadroTexto 10"/>
            <xdr:cNvSpPr txBox="1"/>
          </xdr:nvSpPr>
          <xdr:spPr>
            <a:xfrm>
              <a:off x="1771650" y="17240251"/>
              <a:ext cx="3048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300" b="1" i="0">
                  <a:latin typeface="Cambria Math" panose="02040503050406030204" pitchFamily="18" charset="0"/>
                  <a:ea typeface="Cambria Math" panose="02040503050406030204" pitchFamily="18" charset="0"/>
                </a:rPr>
                <a:t>𝝈_</a:t>
              </a:r>
              <a:r>
                <a:rPr lang="es-MX" sz="1300" b="1" i="0">
                  <a:latin typeface="Cambria Math" panose="02040503050406030204" pitchFamily="18" charset="0"/>
                </a:rPr>
                <a:t>𝑷𝒇</a:t>
              </a:r>
              <a:endParaRPr lang="es-MX" sz="1300" b="1"/>
            </a:p>
          </xdr:txBody>
        </xdr:sp>
      </mc:Fallback>
    </mc:AlternateContent>
    <xdr:clientData/>
  </xdr:oneCellAnchor>
  <xdr:oneCellAnchor>
    <xdr:from>
      <xdr:col>0</xdr:col>
      <xdr:colOff>1422233</xdr:colOff>
      <xdr:row>90</xdr:row>
      <xdr:rowOff>105276</xdr:rowOff>
    </xdr:from>
    <xdr:ext cx="2036846" cy="571500"/>
    <mc:AlternateContent xmlns:mc="http://schemas.openxmlformats.org/markup-compatibility/2006">
      <mc:Choice xmlns:a14="http://schemas.microsoft.com/office/drawing/2010/main" Requires="a14">
        <xdr:sp macro="" textlink="">
          <xdr:nvSpPr>
            <xdr:cNvPr id="11" name="CuadroTexto 11"/>
            <xdr:cNvSpPr txBox="1"/>
          </xdr:nvSpPr>
          <xdr:spPr>
            <a:xfrm>
              <a:off x="1422233" y="17974176"/>
              <a:ext cx="2036846"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centerGroup"/>
                  </m:oMathParaPr>
                  <m:oMath xmlns:m="http://schemas.openxmlformats.org/officeDocument/2006/math">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𝑷𝒇</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𝒘</m:t>
                        </m:r>
                      </m:e>
                      <m:sub>
                        <m:r>
                          <a:rPr lang="es-MX" sz="1300" b="1" i="1">
                            <a:solidFill>
                              <a:schemeClr val="tx1"/>
                            </a:solidFill>
                            <a:effectLst/>
                            <a:latin typeface="Cambria Math" panose="02040503050406030204" pitchFamily="18" charset="0"/>
                            <a:ea typeface="+mn-ea"/>
                            <a:cs typeface="+mn-cs"/>
                          </a:rPr>
                          <m:t>𝟏</m:t>
                        </m:r>
                      </m:sub>
                    </m:sSub>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𝑷</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𝒘</m:t>
                        </m:r>
                      </m:e>
                      <m:sub>
                        <m:r>
                          <a:rPr lang="es-MX" sz="1300" b="1" i="1">
                            <a:solidFill>
                              <a:schemeClr val="tx1"/>
                            </a:solidFill>
                            <a:effectLst/>
                            <a:latin typeface="Cambria Math" panose="02040503050406030204" pitchFamily="18" charset="0"/>
                            <a:ea typeface="+mn-ea"/>
                            <a:cs typeface="+mn-cs"/>
                          </a:rPr>
                          <m:t>𝟐</m:t>
                        </m:r>
                      </m:sub>
                    </m:sSub>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𝒇</m:t>
                        </m:r>
                      </m:sub>
                    </m:sSub>
                  </m:oMath>
                </m:oMathPara>
              </a14:m>
              <a:endParaRPr lang="es-MX" sz="1300" b="1">
                <a:solidFill>
                  <a:schemeClr val="tx1"/>
                </a:solidFill>
                <a:effectLst/>
                <a:ea typeface="+mn-ea"/>
                <a:cs typeface="+mn-cs"/>
              </a:endParaRPr>
            </a:p>
            <a:p>
              <a:pPr algn="l"/>
              <a14:m>
                <m:oMathPara xmlns:m="http://schemas.openxmlformats.org/officeDocument/2006/math">
                  <m:oMathParaPr>
                    <m:jc m:val="centerGroup"/>
                  </m:oMathParaPr>
                  <m:oMath xmlns:m="http://schemas.openxmlformats.org/officeDocument/2006/math">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𝝈</m:t>
                        </m:r>
                      </m:e>
                      <m:sub>
                        <m:r>
                          <a:rPr lang="es-MX" sz="1300" b="1" i="1">
                            <a:solidFill>
                              <a:schemeClr val="tx1"/>
                            </a:solidFill>
                            <a:effectLst/>
                            <a:latin typeface="Cambria Math" panose="02040503050406030204" pitchFamily="18" charset="0"/>
                            <a:ea typeface="+mn-ea"/>
                            <a:cs typeface="+mn-cs"/>
                          </a:rPr>
                          <m:t>𝑷𝒇</m:t>
                        </m:r>
                      </m:sub>
                    </m:sSub>
                    <m:r>
                      <a:rPr lang="es-MX" sz="1300" b="0" i="0">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𝒘</m:t>
                        </m:r>
                      </m:e>
                      <m:sub>
                        <m:r>
                          <a:rPr lang="es-MX" sz="1300" b="1" i="1">
                            <a:solidFill>
                              <a:schemeClr val="tx1"/>
                            </a:solidFill>
                            <a:effectLst/>
                            <a:latin typeface="Cambria Math" panose="02040503050406030204" pitchFamily="18" charset="0"/>
                            <a:ea typeface="+mn-ea"/>
                            <a:cs typeface="+mn-cs"/>
                          </a:rPr>
                          <m:t>𝟏</m:t>
                        </m:r>
                      </m:sub>
                    </m:sSub>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𝝈</m:t>
                        </m:r>
                      </m:e>
                      <m:sub>
                        <m:r>
                          <a:rPr lang="es-MX" sz="1300" b="1" i="1">
                            <a:solidFill>
                              <a:schemeClr val="tx1"/>
                            </a:solidFill>
                            <a:effectLst/>
                            <a:latin typeface="Cambria Math" panose="02040503050406030204" pitchFamily="18" charset="0"/>
                            <a:ea typeface="+mn-ea"/>
                            <a:cs typeface="+mn-cs"/>
                          </a:rPr>
                          <m:t>𝑷</m:t>
                        </m:r>
                      </m:sub>
                    </m:sSub>
                  </m:oMath>
                </m:oMathPara>
              </a14:m>
              <a:endParaRPr lang="es-MX" sz="1300"/>
            </a:p>
            <a:p>
              <a:endParaRPr lang="es-MX" sz="1300"/>
            </a:p>
            <a:p>
              <a:endParaRPr lang="es-MX" sz="1300"/>
            </a:p>
            <a:p>
              <a:endParaRPr lang="es-MX" sz="1300"/>
            </a:p>
          </xdr:txBody>
        </xdr:sp>
      </mc:Choice>
      <mc:Fallback>
        <xdr:sp macro="" textlink="">
          <xdr:nvSpPr>
            <xdr:cNvPr id="11" name="CuadroTexto 11"/>
            <xdr:cNvSpPr txBox="1"/>
          </xdr:nvSpPr>
          <xdr:spPr>
            <a:xfrm>
              <a:off x="1422233" y="17974176"/>
              <a:ext cx="2036846"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s-MX" sz="1300" b="1" i="0">
                  <a:solidFill>
                    <a:schemeClr val="tx1"/>
                  </a:solidFill>
                  <a:effectLst/>
                  <a:latin typeface="Cambria Math" panose="02040503050406030204" pitchFamily="18" charset="0"/>
                  <a:ea typeface="+mn-ea"/>
                  <a:cs typeface="+mn-cs"/>
                </a:rPr>
                <a:t>𝒓_𝑷𝒇=𝒘_𝟏 𝒓_𝑷+𝒘_𝟐 𝒓_𝒇</a:t>
              </a:r>
              <a:endParaRPr lang="es-MX" sz="1300" b="1">
                <a:solidFill>
                  <a:schemeClr val="tx1"/>
                </a:solidFill>
                <a:effectLst/>
                <a:ea typeface="+mn-ea"/>
                <a:cs typeface="+mn-cs"/>
              </a:endParaRPr>
            </a:p>
            <a:p>
              <a:pPr algn="l"/>
              <a:r>
                <a:rPr lang="es-MX" sz="1300" b="1" i="0">
                  <a:solidFill>
                    <a:schemeClr val="tx1"/>
                  </a:solidFill>
                  <a:effectLst/>
                  <a:latin typeface="Cambria Math" panose="02040503050406030204" pitchFamily="18" charset="0"/>
                  <a:ea typeface="+mn-ea"/>
                  <a:cs typeface="+mn-cs"/>
                </a:rPr>
                <a:t>𝝈_𝑷𝒇</a:t>
              </a:r>
              <a:r>
                <a:rPr lang="es-MX" sz="1300" b="0" i="0">
                  <a:solidFill>
                    <a:schemeClr val="tx1"/>
                  </a:solidFill>
                  <a:effectLst/>
                  <a:latin typeface="Cambria Math" panose="02040503050406030204" pitchFamily="18" charset="0"/>
                  <a:ea typeface="+mn-ea"/>
                  <a:cs typeface="+mn-cs"/>
                </a:rPr>
                <a:t>=</a:t>
              </a:r>
              <a:r>
                <a:rPr lang="es-MX" sz="1300" b="1" i="0">
                  <a:solidFill>
                    <a:schemeClr val="tx1"/>
                  </a:solidFill>
                  <a:effectLst/>
                  <a:latin typeface="Cambria Math" panose="02040503050406030204" pitchFamily="18" charset="0"/>
                  <a:ea typeface="+mn-ea"/>
                  <a:cs typeface="+mn-cs"/>
                </a:rPr>
                <a:t>𝒘_𝟏 𝝈_𝑷</a:t>
              </a:r>
              <a:endParaRPr lang="es-MX" sz="1300"/>
            </a:p>
            <a:p>
              <a:endParaRPr lang="es-MX" sz="1300"/>
            </a:p>
            <a:p>
              <a:endParaRPr lang="es-MX" sz="1300"/>
            </a:p>
            <a:p>
              <a:endParaRPr lang="es-MX" sz="1300"/>
            </a:p>
          </xdr:txBody>
        </xdr:sp>
      </mc:Fallback>
    </mc:AlternateContent>
    <xdr:clientData/>
  </xdr:oneCellAnchor>
  <xdr:twoCellAnchor>
    <xdr:from>
      <xdr:col>3</xdr:col>
      <xdr:colOff>0</xdr:colOff>
      <xdr:row>44</xdr:row>
      <xdr:rowOff>0</xdr:rowOff>
    </xdr:from>
    <xdr:to>
      <xdr:col>10</xdr:col>
      <xdr:colOff>765175</xdr:colOff>
      <xdr:row>64</xdr:row>
      <xdr:rowOff>24720</xdr:rowOff>
    </xdr:to>
    <xdr:graphicFrame macro="">
      <xdr:nvGraphicFramePr>
        <xdr:cNvPr id="12" name="Gráfico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266700</xdr:colOff>
      <xdr:row>23</xdr:row>
      <xdr:rowOff>57149</xdr:rowOff>
    </xdr:from>
    <xdr:to>
      <xdr:col>25</xdr:col>
      <xdr:colOff>114300</xdr:colOff>
      <xdr:row>49</xdr:row>
      <xdr:rowOff>85724</xdr:rowOff>
    </xdr:to>
    <xdr:graphicFrame macro="">
      <xdr:nvGraphicFramePr>
        <xdr:cNvPr id="2"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AIO/Downloads/Taller%20Teor&#237;a%20del%20Portafolio.%20App%20Mate%20Fin_clas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AIO/Downloads/PORTAFOLI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ca-Cola FEMSA (KOFL.MX)"/>
      <sheetName val="CEMEX (CEMEXCPO.MX)"/>
      <sheetName val="Amazon.com Inc. (AMZN.MX)"/>
      <sheetName val="Grupo Elektra (ELEKTRA.MX)"/>
      <sheetName val="IPC (^MXX)"/>
      <sheetName val="Log-Rendimientos"/>
      <sheetName val="Resumen y estimadores"/>
      <sheetName val="Frontera Eficiente 2 activos"/>
      <sheetName val="App 3 activos"/>
      <sheetName val="Cetes libre de riesgo"/>
      <sheetName val="Portafolio de tangencia"/>
      <sheetName val=" Recta del mercado de capitales"/>
      <sheetName val="Tabla dinámica"/>
      <sheetName val="Análisis de regresión"/>
      <sheetName val="Portafolios en VBA"/>
    </sheetNames>
    <sheetDataSet>
      <sheetData sheetId="0"/>
      <sheetData sheetId="1"/>
      <sheetData sheetId="2"/>
      <sheetData sheetId="3"/>
      <sheetData sheetId="4"/>
      <sheetData sheetId="5"/>
      <sheetData sheetId="6"/>
      <sheetData sheetId="7"/>
      <sheetData sheetId="8">
        <row r="17">
          <cell r="E17">
            <v>0.18574377164590278</v>
          </cell>
        </row>
        <row r="18">
          <cell r="E18">
            <v>0.16978175764082595</v>
          </cell>
        </row>
        <row r="37">
          <cell r="A37">
            <v>-1</v>
          </cell>
          <cell r="I37">
            <v>1.5772473166654313</v>
          </cell>
          <cell r="J37">
            <v>-1</v>
          </cell>
        </row>
        <row r="38">
          <cell r="A38">
            <v>-0.8</v>
          </cell>
          <cell r="I38">
            <v>1.3146031827237357</v>
          </cell>
          <cell r="J38">
            <v>-0.80000000000000049</v>
          </cell>
        </row>
        <row r="39">
          <cell r="A39">
            <v>-0.6</v>
          </cell>
          <cell r="I39">
            <v>1.0528832470234424</v>
          </cell>
          <cell r="J39">
            <v>-0.59999999999999987</v>
          </cell>
        </row>
        <row r="40">
          <cell r="A40">
            <v>-0.4</v>
          </cell>
          <cell r="I40">
            <v>0.79300309547571446</v>
          </cell>
          <cell r="J40">
            <v>-0.40000000000000024</v>
          </cell>
        </row>
        <row r="41">
          <cell r="A41">
            <v>-0.2</v>
          </cell>
          <cell r="I41">
            <v>0.53763729478309608</v>
          </cell>
          <cell r="J41">
            <v>-0.20000000000000012</v>
          </cell>
        </row>
        <row r="42">
          <cell r="A42">
            <v>0</v>
          </cell>
          <cell r="I42">
            <v>0.29860171765328208</v>
          </cell>
          <cell r="J42">
            <v>6.9388939039072284E-18</v>
          </cell>
        </row>
        <row r="43">
          <cell r="I43">
            <v>0.1697817576408259</v>
          </cell>
          <cell r="J43">
            <v>0.18574377164590272</v>
          </cell>
        </row>
        <row r="44">
          <cell r="I44">
            <v>0.20639109943433082</v>
          </cell>
          <cell r="J44">
            <v>0.27448216998482655</v>
          </cell>
        </row>
        <row r="45">
          <cell r="A45">
            <v>0.2</v>
          </cell>
          <cell r="I45">
            <v>0.17082530423060571</v>
          </cell>
          <cell r="J45">
            <v>0.20000000000000004</v>
          </cell>
        </row>
        <row r="46">
          <cell r="A46">
            <v>0.4</v>
          </cell>
          <cell r="I46">
            <v>0.33031614717063329</v>
          </cell>
          <cell r="J46">
            <v>0.40000000000000013</v>
          </cell>
        </row>
        <row r="47">
          <cell r="A47">
            <v>0.6</v>
          </cell>
          <cell r="I47">
            <v>0.573537621550677</v>
          </cell>
          <cell r="J47">
            <v>0.6</v>
          </cell>
        </row>
        <row r="48">
          <cell r="A48">
            <v>0.8</v>
          </cell>
          <cell r="I48">
            <v>0.82987422138692091</v>
          </cell>
          <cell r="J48">
            <v>0.80000000000000027</v>
          </cell>
        </row>
        <row r="49">
          <cell r="A49">
            <v>1</v>
          </cell>
          <cell r="I49">
            <v>1.0901129377487784</v>
          </cell>
          <cell r="J49">
            <v>1.0000000000000002</v>
          </cell>
        </row>
      </sheetData>
      <sheetData sheetId="9"/>
      <sheetData sheetId="10">
        <row r="45">
          <cell r="A45">
            <v>0</v>
          </cell>
          <cell r="B45">
            <v>4.040001E-2</v>
          </cell>
        </row>
        <row r="46">
          <cell r="A46">
            <v>0.05</v>
          </cell>
          <cell r="B46">
            <v>9.7510477298279732E-2</v>
          </cell>
        </row>
        <row r="47">
          <cell r="A47">
            <v>0.1</v>
          </cell>
          <cell r="B47">
            <v>0.15462094459655945</v>
          </cell>
        </row>
        <row r="48">
          <cell r="A48">
            <v>0.15</v>
          </cell>
          <cell r="B48">
            <v>0.21173141189483918</v>
          </cell>
        </row>
        <row r="49">
          <cell r="A49">
            <v>0.2</v>
          </cell>
          <cell r="B49">
            <v>0.26884187919311892</v>
          </cell>
        </row>
        <row r="50">
          <cell r="A50">
            <v>0.22653294129366533</v>
          </cell>
          <cell r="B50">
            <v>0.29914805271469991</v>
          </cell>
        </row>
        <row r="51">
          <cell r="A51">
            <v>0.25</v>
          </cell>
          <cell r="B51">
            <v>0.32595234649139865</v>
          </cell>
        </row>
        <row r="52">
          <cell r="A52">
            <v>0.3</v>
          </cell>
          <cell r="B52">
            <v>0.38306281378967838</v>
          </cell>
        </row>
        <row r="53">
          <cell r="A53">
            <v>0.35</v>
          </cell>
          <cell r="B53">
            <v>0.44017328108795811</v>
          </cell>
        </row>
        <row r="54">
          <cell r="A54">
            <v>0.4</v>
          </cell>
          <cell r="B54">
            <v>0.49728374838623784</v>
          </cell>
        </row>
        <row r="55">
          <cell r="A55">
            <v>0.45</v>
          </cell>
          <cell r="B55">
            <v>0.55439421568451763</v>
          </cell>
        </row>
        <row r="56">
          <cell r="A56">
            <v>0.5</v>
          </cell>
          <cell r="B56">
            <v>0.61150468298279737</v>
          </cell>
        </row>
        <row r="57">
          <cell r="A57">
            <v>0.55000000000000004</v>
          </cell>
          <cell r="B57">
            <v>0.6686151502810771</v>
          </cell>
        </row>
        <row r="58">
          <cell r="A58">
            <v>0.6</v>
          </cell>
          <cell r="B58">
            <v>0.72572561757935683</v>
          </cell>
        </row>
        <row r="59">
          <cell r="A59">
            <v>0.65</v>
          </cell>
          <cell r="B59">
            <v>0.78283608487763656</v>
          </cell>
        </row>
        <row r="60">
          <cell r="A60">
            <v>0.7</v>
          </cell>
          <cell r="B60">
            <v>0.83994655217591629</v>
          </cell>
        </row>
        <row r="61">
          <cell r="A61">
            <v>0.75</v>
          </cell>
          <cell r="B61">
            <v>0.89705701947419603</v>
          </cell>
        </row>
        <row r="62">
          <cell r="A62">
            <v>0.8</v>
          </cell>
          <cell r="B62">
            <v>0.95416748677247576</v>
          </cell>
        </row>
        <row r="63">
          <cell r="A63">
            <v>0.85</v>
          </cell>
          <cell r="B63">
            <v>1.0112779540707555</v>
          </cell>
        </row>
        <row r="64">
          <cell r="A64">
            <v>0.9</v>
          </cell>
          <cell r="B64">
            <v>1.0683884213690351</v>
          </cell>
        </row>
        <row r="65">
          <cell r="A65">
            <v>0.95</v>
          </cell>
          <cell r="B65">
            <v>1.1254988886673147</v>
          </cell>
        </row>
        <row r="66">
          <cell r="A66">
            <v>1</v>
          </cell>
          <cell r="B66">
            <v>1.1826093559655946</v>
          </cell>
        </row>
        <row r="67">
          <cell r="A67">
            <v>1.05</v>
          </cell>
          <cell r="B67">
            <v>1.2397198232638744</v>
          </cell>
        </row>
        <row r="68">
          <cell r="A68">
            <v>1.1000000000000001</v>
          </cell>
          <cell r="B68">
            <v>1.296830290562154</v>
          </cell>
        </row>
        <row r="69">
          <cell r="A69">
            <v>1.1499999999999999</v>
          </cell>
          <cell r="B69">
            <v>1.3539407578604337</v>
          </cell>
        </row>
        <row r="70">
          <cell r="A70">
            <v>1.2</v>
          </cell>
          <cell r="B70">
            <v>1.4110512251587135</v>
          </cell>
        </row>
        <row r="71">
          <cell r="A71">
            <v>1.25</v>
          </cell>
          <cell r="B71">
            <v>1.4681616924569934</v>
          </cell>
        </row>
        <row r="72">
          <cell r="A72">
            <v>1.3</v>
          </cell>
          <cell r="B72">
            <v>1.525272159755273</v>
          </cell>
        </row>
        <row r="73">
          <cell r="A73">
            <v>1.35</v>
          </cell>
          <cell r="B73">
            <v>1.5823826270535528</v>
          </cell>
        </row>
        <row r="74">
          <cell r="A74">
            <v>1.4</v>
          </cell>
          <cell r="B74">
            <v>1.6394930943518324</v>
          </cell>
        </row>
        <row r="75">
          <cell r="A75">
            <v>1.45</v>
          </cell>
          <cell r="B75">
            <v>1.6966035616501121</v>
          </cell>
        </row>
        <row r="76">
          <cell r="A76">
            <v>1.5</v>
          </cell>
          <cell r="B76">
            <v>1.7537140289483919</v>
          </cell>
        </row>
      </sheetData>
      <sheetData sheetId="11"/>
      <sheetData sheetId="12"/>
      <sheetData sheetId="13"/>
      <sheetData sheetId="14">
        <row r="17">
          <cell r="F17">
            <v>0.18574377164590294</v>
          </cell>
        </row>
        <row r="18">
          <cell r="F18">
            <v>0.16978175764082595</v>
          </cell>
        </row>
        <row r="24">
          <cell r="F24">
            <v>0.27448216998482661</v>
          </cell>
        </row>
        <row r="25">
          <cell r="F25">
            <v>0.2063910994343307</v>
          </cell>
        </row>
        <row r="35">
          <cell r="B35">
            <v>-0.99999999999999967</v>
          </cell>
          <cell r="C35">
            <v>-0.79999999999999938</v>
          </cell>
          <cell r="D35">
            <v>-0.59999999999999976</v>
          </cell>
          <cell r="E35">
            <v>-0.39999999999999991</v>
          </cell>
          <cell r="F35">
            <v>-0.19999999999999996</v>
          </cell>
          <cell r="G35">
            <v>1.0755285551056204E-16</v>
          </cell>
          <cell r="H35">
            <v>0.18574377164590294</v>
          </cell>
          <cell r="I35">
            <v>0.2</v>
          </cell>
          <cell r="J35">
            <v>0.27448216998482655</v>
          </cell>
          <cell r="K35">
            <v>0.39999999999999991</v>
          </cell>
          <cell r="L35">
            <v>0.59999999999999976</v>
          </cell>
          <cell r="M35">
            <v>0.79999999999999993</v>
          </cell>
          <cell r="N35">
            <v>0.99999999999999978</v>
          </cell>
        </row>
        <row r="36">
          <cell r="B36">
            <v>1.5772473166654313</v>
          </cell>
          <cell r="C36">
            <v>1.3146031827237346</v>
          </cell>
          <cell r="D36">
            <v>1.0528832470234422</v>
          </cell>
          <cell r="E36">
            <v>0.79300309547571413</v>
          </cell>
          <cell r="F36">
            <v>0.53763729478309596</v>
          </cell>
          <cell r="G36">
            <v>0.29860171765328225</v>
          </cell>
          <cell r="H36">
            <v>0.16978175764082595</v>
          </cell>
          <cell r="I36">
            <v>0.17082530423060568</v>
          </cell>
          <cell r="J36">
            <v>0.20639109943433068</v>
          </cell>
          <cell r="K36">
            <v>0.3303161471706329</v>
          </cell>
          <cell r="L36">
            <v>0.57353762155067645</v>
          </cell>
          <cell r="M36">
            <v>0.82987422138692013</v>
          </cell>
          <cell r="N36">
            <v>1.0901129377487775</v>
          </cell>
        </row>
        <row r="41">
          <cell r="F41">
            <v>0.29914805271469996</v>
          </cell>
        </row>
        <row r="42">
          <cell r="F42">
            <v>0.22653294129366519</v>
          </cell>
        </row>
        <row r="46">
          <cell r="A46" t="str">
            <v>Portafolio con 0.05 más rendimiento que el de Tangencia</v>
          </cell>
          <cell r="H46" t="str">
            <v>Portafolio con -0.05 más rendimiento que el de Tangencia</v>
          </cell>
        </row>
        <row r="49">
          <cell r="F49">
            <v>0.3491480527146999</v>
          </cell>
          <cell r="M49">
            <v>0.24914805271469989</v>
          </cell>
        </row>
        <row r="50">
          <cell r="F50">
            <v>0.27030775383271965</v>
          </cell>
          <cell r="M50">
            <v>0.18275812875461067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FL.MX (1)"/>
      <sheetName val="CEMEXCPO.MX"/>
      <sheetName val="GENTERA.MX"/>
      <sheetName val="BIMBOA.MX"/>
      <sheetName val="Log-Rendimientos"/>
      <sheetName val="Resumen y estimadores"/>
      <sheetName val="App 3 activos"/>
      <sheetName val="Cetes libre de riesgo"/>
      <sheetName val="Portafolio de tangencia"/>
      <sheetName val="Potrafolio"/>
      <sheetName val="Ejercicio3"/>
    </sheetNames>
    <sheetDataSet>
      <sheetData sheetId="0" refreshError="1"/>
      <sheetData sheetId="1" refreshError="1"/>
      <sheetData sheetId="2" refreshError="1"/>
      <sheetData sheetId="3" refreshError="1"/>
      <sheetData sheetId="4" refreshError="1"/>
      <sheetData sheetId="5" refreshError="1"/>
      <sheetData sheetId="6" refreshError="1">
        <row r="7">
          <cell r="B7">
            <v>0.24942759415847726</v>
          </cell>
          <cell r="C7">
            <v>8.6800048360758136E-2</v>
          </cell>
          <cell r="D7">
            <v>43.040000999999997</v>
          </cell>
        </row>
        <row r="8">
          <cell r="C8">
            <v>0.11542619184264082</v>
          </cell>
          <cell r="D8">
            <v>13.1</v>
          </cell>
        </row>
        <row r="9">
          <cell r="C9">
            <v>5.7765591660642469E-2</v>
          </cell>
          <cell r="D9">
            <v>15.69</v>
          </cell>
        </row>
      </sheetData>
      <sheetData sheetId="7" refreshError="1">
        <row r="19">
          <cell r="A19">
            <v>40546</v>
          </cell>
          <cell r="B19">
            <v>24</v>
          </cell>
          <cell r="C19">
            <v>9.9718</v>
          </cell>
          <cell r="D19">
            <v>9.9718</v>
          </cell>
          <cell r="E19">
            <v>4.241962</v>
          </cell>
        </row>
        <row r="20">
          <cell r="A20">
            <v>40547</v>
          </cell>
          <cell r="B20">
            <v>23</v>
          </cell>
          <cell r="C20">
            <v>9.9733579999999993</v>
          </cell>
          <cell r="D20">
            <v>9.9733579999999993</v>
          </cell>
          <cell r="E20">
            <v>4.1811920000000002</v>
          </cell>
        </row>
        <row r="21">
          <cell r="A21">
            <v>40548</v>
          </cell>
          <cell r="B21">
            <v>22</v>
          </cell>
          <cell r="C21">
            <v>9.974456</v>
          </cell>
          <cell r="D21">
            <v>9.974456</v>
          </cell>
          <cell r="E21">
            <v>4.1906319999999999</v>
          </cell>
        </row>
        <row r="22">
          <cell r="A22">
            <v>40549</v>
          </cell>
          <cell r="B22">
            <v>28</v>
          </cell>
          <cell r="C22">
            <v>9.9677220000000002</v>
          </cell>
          <cell r="D22">
            <v>9.9677220000000002</v>
          </cell>
          <cell r="E22">
            <v>4.1634669999999998</v>
          </cell>
        </row>
        <row r="23">
          <cell r="A23">
            <v>40550</v>
          </cell>
          <cell r="B23">
            <v>27</v>
          </cell>
          <cell r="C23">
            <v>9.9689499999999995</v>
          </cell>
          <cell r="D23">
            <v>9.9689499999999995</v>
          </cell>
          <cell r="E23">
            <v>4.152895</v>
          </cell>
        </row>
        <row r="24">
          <cell r="A24">
            <v>40553</v>
          </cell>
          <cell r="B24">
            <v>24</v>
          </cell>
          <cell r="C24">
            <v>9.9723330000000008</v>
          </cell>
          <cell r="D24">
            <v>9.9723330000000008</v>
          </cell>
          <cell r="E24">
            <v>4.1615640000000003</v>
          </cell>
        </row>
        <row r="25">
          <cell r="A25">
            <v>40554</v>
          </cell>
          <cell r="B25">
            <v>23</v>
          </cell>
          <cell r="C25">
            <v>9.9732939999999992</v>
          </cell>
          <cell r="D25">
            <v>9.9732939999999992</v>
          </cell>
          <cell r="E25">
            <v>4.1912630000000002</v>
          </cell>
        </row>
        <row r="26">
          <cell r="A26">
            <v>40555</v>
          </cell>
          <cell r="B26">
            <v>22</v>
          </cell>
          <cell r="C26">
            <v>9.9737829999999992</v>
          </cell>
          <cell r="D26">
            <v>9.9737829999999992</v>
          </cell>
          <cell r="E26">
            <v>4.3013310000000002</v>
          </cell>
        </row>
        <row r="27">
          <cell r="A27">
            <v>40556</v>
          </cell>
          <cell r="B27">
            <v>28</v>
          </cell>
          <cell r="C27">
            <v>9.9674110000000002</v>
          </cell>
          <cell r="D27">
            <v>9.9674110000000002</v>
          </cell>
          <cell r="E27">
            <v>4.2037139999999997</v>
          </cell>
        </row>
        <row r="28">
          <cell r="A28">
            <v>40557</v>
          </cell>
          <cell r="B28">
            <v>27</v>
          </cell>
          <cell r="C28">
            <v>9.9685749999999995</v>
          </cell>
          <cell r="D28">
            <v>9.9685749999999995</v>
          </cell>
          <cell r="E28">
            <v>4.2032090000000002</v>
          </cell>
        </row>
        <row r="29">
          <cell r="A29">
            <v>40560</v>
          </cell>
          <cell r="B29">
            <v>24</v>
          </cell>
          <cell r="C29">
            <v>9.9720669999999991</v>
          </cell>
          <cell r="D29">
            <v>9.9720669999999991</v>
          </cell>
          <cell r="E29">
            <v>4.2016869999999997</v>
          </cell>
        </row>
        <row r="30">
          <cell r="A30">
            <v>40561</v>
          </cell>
          <cell r="B30">
            <v>23</v>
          </cell>
          <cell r="C30">
            <v>9.9736139999999995</v>
          </cell>
          <cell r="D30">
            <v>9.9736139999999995</v>
          </cell>
          <cell r="E30">
            <v>4.1409089999999997</v>
          </cell>
        </row>
        <row r="31">
          <cell r="A31">
            <v>40562</v>
          </cell>
          <cell r="B31">
            <v>22</v>
          </cell>
          <cell r="C31">
            <v>9.9750060000000005</v>
          </cell>
          <cell r="D31">
            <v>9.9750060000000005</v>
          </cell>
          <cell r="E31">
            <v>4.1001750000000001</v>
          </cell>
        </row>
        <row r="32">
          <cell r="A32">
            <v>40563</v>
          </cell>
          <cell r="B32">
            <v>28</v>
          </cell>
          <cell r="C32">
            <v>9.9683440000000001</v>
          </cell>
          <cell r="D32">
            <v>9.9683440000000001</v>
          </cell>
          <cell r="E32">
            <v>4.0829820000000003</v>
          </cell>
        </row>
        <row r="33">
          <cell r="A33">
            <v>40564</v>
          </cell>
          <cell r="B33">
            <v>27</v>
          </cell>
          <cell r="C33">
            <v>9.9694749999999992</v>
          </cell>
          <cell r="D33">
            <v>9.9694749999999992</v>
          </cell>
          <cell r="E33">
            <v>4.0824619999999996</v>
          </cell>
        </row>
        <row r="34">
          <cell r="A34">
            <v>40567</v>
          </cell>
          <cell r="B34">
            <v>24</v>
          </cell>
          <cell r="C34">
            <v>9.9728670000000008</v>
          </cell>
          <cell r="D34">
            <v>9.9728670000000008</v>
          </cell>
          <cell r="E34">
            <v>4.0810230000000001</v>
          </cell>
        </row>
        <row r="35">
          <cell r="A35">
            <v>40568</v>
          </cell>
          <cell r="B35">
            <v>23</v>
          </cell>
          <cell r="C35">
            <v>9.9741890000000009</v>
          </cell>
          <cell r="D35">
            <v>9.9741890000000009</v>
          </cell>
          <cell r="E35">
            <v>4.0504369999999996</v>
          </cell>
        </row>
        <row r="36">
          <cell r="A36">
            <v>40569</v>
          </cell>
          <cell r="B36">
            <v>22</v>
          </cell>
          <cell r="C36">
            <v>9.9753109999999996</v>
          </cell>
          <cell r="D36">
            <v>9.9753109999999996</v>
          </cell>
          <cell r="E36">
            <v>4.0500170000000004</v>
          </cell>
        </row>
        <row r="37">
          <cell r="A37">
            <v>40570</v>
          </cell>
          <cell r="B37">
            <v>28</v>
          </cell>
          <cell r="C37">
            <v>9.9685780000000008</v>
          </cell>
          <cell r="D37">
            <v>9.9685780000000008</v>
          </cell>
          <cell r="E37">
            <v>4.0527059999999997</v>
          </cell>
        </row>
        <row r="38">
          <cell r="A38">
            <v>40571</v>
          </cell>
          <cell r="B38">
            <v>27</v>
          </cell>
          <cell r="C38">
            <v>9.9696999999999996</v>
          </cell>
          <cell r="D38">
            <v>9.9696999999999996</v>
          </cell>
          <cell r="E38">
            <v>4.0522780000000003</v>
          </cell>
        </row>
        <row r="39">
          <cell r="A39">
            <v>40574</v>
          </cell>
          <cell r="B39">
            <v>24</v>
          </cell>
          <cell r="C39">
            <v>9.9730670000000003</v>
          </cell>
          <cell r="D39">
            <v>9.9730670000000003</v>
          </cell>
          <cell r="E39">
            <v>4.0508600000000001</v>
          </cell>
        </row>
        <row r="40">
          <cell r="A40">
            <v>40575</v>
          </cell>
          <cell r="B40">
            <v>23</v>
          </cell>
          <cell r="C40">
            <v>9.9742529999999991</v>
          </cell>
          <cell r="D40">
            <v>9.9742529999999991</v>
          </cell>
          <cell r="E40">
            <v>4.040368</v>
          </cell>
        </row>
        <row r="41">
          <cell r="A41">
            <v>40576</v>
          </cell>
          <cell r="B41">
            <v>22</v>
          </cell>
          <cell r="C41">
            <v>9.9743940000000002</v>
          </cell>
          <cell r="D41">
            <v>9.9743940000000002</v>
          </cell>
          <cell r="E41">
            <v>4.2008289999999997</v>
          </cell>
        </row>
        <row r="42">
          <cell r="A42">
            <v>40577</v>
          </cell>
          <cell r="B42">
            <v>28</v>
          </cell>
          <cell r="C42">
            <v>9.9677220000000002</v>
          </cell>
          <cell r="D42">
            <v>9.9677220000000002</v>
          </cell>
          <cell r="E42">
            <v>4.1634669999999998</v>
          </cell>
        </row>
        <row r="43">
          <cell r="A43">
            <v>40578</v>
          </cell>
          <cell r="B43">
            <v>27</v>
          </cell>
          <cell r="C43">
            <v>9.9685000000000006</v>
          </cell>
          <cell r="D43">
            <v>9.9685000000000006</v>
          </cell>
          <cell r="E43">
            <v>4.2132719999999999</v>
          </cell>
        </row>
        <row r="44">
          <cell r="A44">
            <v>40582</v>
          </cell>
          <cell r="B44">
            <v>23</v>
          </cell>
          <cell r="C44">
            <v>9.9741890000000009</v>
          </cell>
          <cell r="D44">
            <v>9.9741890000000009</v>
          </cell>
          <cell r="E44">
            <v>4.0504369999999996</v>
          </cell>
        </row>
        <row r="45">
          <cell r="A45">
            <v>40583</v>
          </cell>
          <cell r="B45">
            <v>22</v>
          </cell>
          <cell r="C45">
            <v>9.9756169999999997</v>
          </cell>
          <cell r="D45">
            <v>9.9756169999999997</v>
          </cell>
          <cell r="E45">
            <v>3.999698</v>
          </cell>
        </row>
        <row r="46">
          <cell r="A46">
            <v>40584</v>
          </cell>
          <cell r="B46">
            <v>28</v>
          </cell>
          <cell r="C46">
            <v>9.9689669999999992</v>
          </cell>
          <cell r="D46">
            <v>9.9689669999999992</v>
          </cell>
          <cell r="E46">
            <v>4.0023780000000002</v>
          </cell>
        </row>
        <row r="47">
          <cell r="A47">
            <v>40585</v>
          </cell>
          <cell r="B47">
            <v>27</v>
          </cell>
          <cell r="C47">
            <v>9.9701500000000003</v>
          </cell>
          <cell r="D47">
            <v>9.9701500000000003</v>
          </cell>
          <cell r="E47">
            <v>3.9919159999999998</v>
          </cell>
        </row>
        <row r="48">
          <cell r="A48">
            <v>40588</v>
          </cell>
          <cell r="B48">
            <v>24</v>
          </cell>
          <cell r="C48">
            <v>9.9734669999999994</v>
          </cell>
          <cell r="D48">
            <v>9.9734669999999994</v>
          </cell>
          <cell r="E48">
            <v>3.9905379999999999</v>
          </cell>
        </row>
        <row r="49">
          <cell r="A49">
            <v>40589</v>
          </cell>
          <cell r="B49">
            <v>23</v>
          </cell>
          <cell r="C49">
            <v>9.9747640000000004</v>
          </cell>
          <cell r="D49">
            <v>9.9747640000000004</v>
          </cell>
          <cell r="E49">
            <v>3.9599760000000002</v>
          </cell>
        </row>
        <row r="50">
          <cell r="A50">
            <v>40590</v>
          </cell>
          <cell r="B50">
            <v>22</v>
          </cell>
          <cell r="C50">
            <v>9.9757999999999996</v>
          </cell>
          <cell r="D50">
            <v>9.9757999999999996</v>
          </cell>
          <cell r="E50">
            <v>3.9696060000000002</v>
          </cell>
        </row>
        <row r="51">
          <cell r="A51">
            <v>40591</v>
          </cell>
          <cell r="B51">
            <v>28</v>
          </cell>
          <cell r="C51">
            <v>9.9694330000000004</v>
          </cell>
          <cell r="D51">
            <v>9.9694330000000004</v>
          </cell>
          <cell r="E51">
            <v>3.9420929999999998</v>
          </cell>
        </row>
        <row r="52">
          <cell r="A52">
            <v>40592</v>
          </cell>
          <cell r="B52">
            <v>27</v>
          </cell>
          <cell r="C52">
            <v>9.9705250000000003</v>
          </cell>
          <cell r="D52">
            <v>9.9705250000000003</v>
          </cell>
          <cell r="E52">
            <v>3.9416180000000001</v>
          </cell>
        </row>
        <row r="53">
          <cell r="A53">
            <v>40595</v>
          </cell>
          <cell r="B53">
            <v>24</v>
          </cell>
          <cell r="C53">
            <v>9.9738000000000007</v>
          </cell>
          <cell r="D53">
            <v>9.9738000000000007</v>
          </cell>
          <cell r="E53">
            <v>3.9403239999999999</v>
          </cell>
        </row>
        <row r="54">
          <cell r="A54">
            <v>40596</v>
          </cell>
          <cell r="B54">
            <v>23</v>
          </cell>
          <cell r="C54">
            <v>9.9742529999999991</v>
          </cell>
          <cell r="D54">
            <v>9.9742529999999991</v>
          </cell>
          <cell r="E54">
            <v>4.040368</v>
          </cell>
        </row>
        <row r="55">
          <cell r="A55">
            <v>40597</v>
          </cell>
          <cell r="B55">
            <v>22</v>
          </cell>
          <cell r="C55">
            <v>9.9754330000000007</v>
          </cell>
          <cell r="D55">
            <v>9.9754330000000007</v>
          </cell>
          <cell r="E55">
            <v>4.0299550000000002</v>
          </cell>
        </row>
        <row r="56">
          <cell r="A56">
            <v>40598</v>
          </cell>
          <cell r="B56">
            <v>28</v>
          </cell>
          <cell r="C56">
            <v>9.967022</v>
          </cell>
          <cell r="D56">
            <v>9.967022</v>
          </cell>
          <cell r="E56">
            <v>4.2540579999999997</v>
          </cell>
        </row>
        <row r="57">
          <cell r="A57">
            <v>40599</v>
          </cell>
          <cell r="B57">
            <v>27</v>
          </cell>
          <cell r="C57">
            <v>9.9684249999999999</v>
          </cell>
          <cell r="D57">
            <v>9.9684249999999999</v>
          </cell>
          <cell r="E57">
            <v>4.2233349999999996</v>
          </cell>
        </row>
        <row r="58">
          <cell r="A58">
            <v>40602</v>
          </cell>
          <cell r="B58">
            <v>24</v>
          </cell>
          <cell r="C58">
            <v>9.9713999999999992</v>
          </cell>
          <cell r="D58">
            <v>9.9713999999999992</v>
          </cell>
          <cell r="E58">
            <v>4.3023049999999996</v>
          </cell>
        </row>
        <row r="59">
          <cell r="A59">
            <v>40603</v>
          </cell>
          <cell r="B59">
            <v>23</v>
          </cell>
          <cell r="C59">
            <v>9.973039</v>
          </cell>
          <cell r="D59">
            <v>9.973039</v>
          </cell>
          <cell r="E59">
            <v>4.2313910000000003</v>
          </cell>
        </row>
        <row r="60">
          <cell r="A60">
            <v>40604</v>
          </cell>
          <cell r="B60">
            <v>22</v>
          </cell>
          <cell r="C60">
            <v>9.9743329999999997</v>
          </cell>
          <cell r="D60">
            <v>9.9743329999999997</v>
          </cell>
          <cell r="E60">
            <v>4.2108629999999998</v>
          </cell>
        </row>
        <row r="61">
          <cell r="A61">
            <v>40605</v>
          </cell>
          <cell r="B61">
            <v>28</v>
          </cell>
          <cell r="C61">
            <v>9.9674890000000005</v>
          </cell>
          <cell r="D61">
            <v>9.9674890000000005</v>
          </cell>
          <cell r="E61">
            <v>4.1936200000000001</v>
          </cell>
        </row>
        <row r="62">
          <cell r="A62">
            <v>40606</v>
          </cell>
          <cell r="B62">
            <v>27</v>
          </cell>
          <cell r="C62">
            <v>9.9685000000000006</v>
          </cell>
          <cell r="D62">
            <v>9.9685000000000006</v>
          </cell>
          <cell r="E62">
            <v>4.2132719999999999</v>
          </cell>
        </row>
        <row r="63">
          <cell r="A63">
            <v>40609</v>
          </cell>
          <cell r="B63">
            <v>24</v>
          </cell>
          <cell r="C63">
            <v>9.9719999999999995</v>
          </cell>
          <cell r="D63">
            <v>9.9719999999999995</v>
          </cell>
          <cell r="E63">
            <v>4.2117930000000001</v>
          </cell>
        </row>
        <row r="64">
          <cell r="A64">
            <v>40610</v>
          </cell>
          <cell r="B64">
            <v>23</v>
          </cell>
          <cell r="C64">
            <v>9.9727829999999997</v>
          </cell>
          <cell r="D64">
            <v>9.9727829999999997</v>
          </cell>
          <cell r="E64">
            <v>4.2716779999999996</v>
          </cell>
        </row>
        <row r="65">
          <cell r="A65">
            <v>40611</v>
          </cell>
          <cell r="B65">
            <v>22</v>
          </cell>
          <cell r="C65">
            <v>9.9740280000000006</v>
          </cell>
          <cell r="D65">
            <v>9.9740280000000006</v>
          </cell>
          <cell r="E65">
            <v>4.2610299999999999</v>
          </cell>
        </row>
        <row r="66">
          <cell r="A66">
            <v>40612</v>
          </cell>
          <cell r="B66">
            <v>28</v>
          </cell>
          <cell r="C66">
            <v>9.9671780000000005</v>
          </cell>
          <cell r="D66">
            <v>9.9671780000000005</v>
          </cell>
          <cell r="E66">
            <v>4.2338680000000002</v>
          </cell>
        </row>
        <row r="67">
          <cell r="A67">
            <v>40613</v>
          </cell>
          <cell r="B67">
            <v>27</v>
          </cell>
          <cell r="C67">
            <v>9.9683499999999992</v>
          </cell>
          <cell r="D67">
            <v>9.9683499999999992</v>
          </cell>
          <cell r="E67">
            <v>4.2333990000000004</v>
          </cell>
        </row>
        <row r="68">
          <cell r="A68">
            <v>40616</v>
          </cell>
          <cell r="B68">
            <v>24</v>
          </cell>
          <cell r="C68">
            <v>9.9718669999999996</v>
          </cell>
          <cell r="D68">
            <v>9.9718669999999996</v>
          </cell>
          <cell r="E68">
            <v>4.2318550000000004</v>
          </cell>
        </row>
        <row r="69">
          <cell r="A69">
            <v>40617</v>
          </cell>
          <cell r="B69">
            <v>23</v>
          </cell>
          <cell r="C69">
            <v>9.973039</v>
          </cell>
          <cell r="D69">
            <v>9.973039</v>
          </cell>
          <cell r="E69">
            <v>4.2313910000000003</v>
          </cell>
        </row>
        <row r="70">
          <cell r="A70">
            <v>40618</v>
          </cell>
          <cell r="B70">
            <v>22</v>
          </cell>
          <cell r="C70">
            <v>9.9742110000000004</v>
          </cell>
          <cell r="D70">
            <v>9.9742110000000004</v>
          </cell>
          <cell r="E70">
            <v>4.2309289999999997</v>
          </cell>
        </row>
        <row r="71">
          <cell r="A71">
            <v>40619</v>
          </cell>
          <cell r="B71">
            <v>28</v>
          </cell>
          <cell r="C71">
            <v>9.9667110000000001</v>
          </cell>
          <cell r="D71">
            <v>9.9667110000000001</v>
          </cell>
          <cell r="E71">
            <v>4.2943100000000003</v>
          </cell>
        </row>
        <row r="72">
          <cell r="A72">
            <v>40620</v>
          </cell>
          <cell r="B72">
            <v>27</v>
          </cell>
          <cell r="C72">
            <v>9.9672249999999991</v>
          </cell>
          <cell r="D72">
            <v>9.9672249999999991</v>
          </cell>
          <cell r="E72">
            <v>4.3843699999999997</v>
          </cell>
        </row>
        <row r="73">
          <cell r="A73">
            <v>40624</v>
          </cell>
          <cell r="B73">
            <v>23</v>
          </cell>
          <cell r="C73">
            <v>9.9725920000000006</v>
          </cell>
          <cell r="D73">
            <v>9.9725920000000006</v>
          </cell>
          <cell r="E73">
            <v>4.3017380000000003</v>
          </cell>
        </row>
        <row r="74">
          <cell r="A74">
            <v>40625</v>
          </cell>
          <cell r="B74">
            <v>22</v>
          </cell>
          <cell r="C74">
            <v>9.9734780000000001</v>
          </cell>
          <cell r="D74">
            <v>9.9734780000000001</v>
          </cell>
          <cell r="E74">
            <v>4.3515050000000004</v>
          </cell>
        </row>
        <row r="75">
          <cell r="A75">
            <v>40626</v>
          </cell>
          <cell r="B75">
            <v>27</v>
          </cell>
          <cell r="C75">
            <v>9.9674499999999995</v>
          </cell>
          <cell r="D75">
            <v>9.9674499999999995</v>
          </cell>
          <cell r="E75">
            <v>4.3541730000000003</v>
          </cell>
        </row>
        <row r="76">
          <cell r="A76">
            <v>40627</v>
          </cell>
          <cell r="B76">
            <v>26</v>
          </cell>
          <cell r="C76">
            <v>9.9686559999999993</v>
          </cell>
          <cell r="D76">
            <v>9.9686559999999993</v>
          </cell>
          <cell r="E76">
            <v>4.3535839999999997</v>
          </cell>
        </row>
        <row r="77">
          <cell r="A77">
            <v>40630</v>
          </cell>
          <cell r="B77">
            <v>23</v>
          </cell>
          <cell r="C77">
            <v>9.9722720000000002</v>
          </cell>
          <cell r="D77">
            <v>9.9722720000000002</v>
          </cell>
          <cell r="E77">
            <v>4.3521020000000004</v>
          </cell>
        </row>
        <row r="78">
          <cell r="A78">
            <v>40631</v>
          </cell>
          <cell r="B78">
            <v>22</v>
          </cell>
          <cell r="C78">
            <v>9.9737829999999992</v>
          </cell>
          <cell r="D78">
            <v>9.9737829999999992</v>
          </cell>
          <cell r="E78">
            <v>4.3013310000000002</v>
          </cell>
        </row>
        <row r="79">
          <cell r="A79">
            <v>40632</v>
          </cell>
          <cell r="B79">
            <v>21</v>
          </cell>
          <cell r="C79">
            <v>9.9749750000000006</v>
          </cell>
          <cell r="D79">
            <v>9.9749750000000006</v>
          </cell>
          <cell r="E79">
            <v>4.3007629999999999</v>
          </cell>
        </row>
        <row r="80">
          <cell r="A80">
            <v>40633</v>
          </cell>
          <cell r="B80">
            <v>28</v>
          </cell>
          <cell r="C80">
            <v>9.9666329999999999</v>
          </cell>
          <cell r="D80">
            <v>9.9666329999999999</v>
          </cell>
          <cell r="E80">
            <v>4.304405</v>
          </cell>
        </row>
        <row r="81">
          <cell r="A81">
            <v>40634</v>
          </cell>
          <cell r="B81">
            <v>27</v>
          </cell>
          <cell r="C81">
            <v>9.9678249999999995</v>
          </cell>
          <cell r="D81">
            <v>9.9678249999999995</v>
          </cell>
          <cell r="E81">
            <v>4.3038480000000003</v>
          </cell>
        </row>
        <row r="82">
          <cell r="A82">
            <v>40637</v>
          </cell>
          <cell r="B82">
            <v>24</v>
          </cell>
          <cell r="C82">
            <v>9.9713999999999992</v>
          </cell>
          <cell r="D82">
            <v>9.9713999999999992</v>
          </cell>
          <cell r="E82">
            <v>4.3023049999999996</v>
          </cell>
        </row>
        <row r="83">
          <cell r="A83">
            <v>40638</v>
          </cell>
          <cell r="B83">
            <v>23</v>
          </cell>
          <cell r="C83">
            <v>9.9728469999999998</v>
          </cell>
          <cell r="D83">
            <v>9.9728469999999998</v>
          </cell>
          <cell r="E83">
            <v>4.2616059999999996</v>
          </cell>
        </row>
        <row r="84">
          <cell r="A84">
            <v>40639</v>
          </cell>
          <cell r="B84">
            <v>22</v>
          </cell>
          <cell r="C84">
            <v>9.9740280000000006</v>
          </cell>
          <cell r="D84">
            <v>9.9740280000000006</v>
          </cell>
          <cell r="E84">
            <v>4.2610299999999999</v>
          </cell>
        </row>
        <row r="85">
          <cell r="A85">
            <v>40640</v>
          </cell>
          <cell r="B85">
            <v>28</v>
          </cell>
          <cell r="C85">
            <v>9.967022</v>
          </cell>
          <cell r="D85">
            <v>9.967022</v>
          </cell>
          <cell r="E85">
            <v>4.2540579999999997</v>
          </cell>
        </row>
        <row r="86">
          <cell r="A86">
            <v>40641</v>
          </cell>
          <cell r="B86">
            <v>27</v>
          </cell>
          <cell r="C86">
            <v>9.9681999999999995</v>
          </cell>
          <cell r="D86">
            <v>9.9681999999999995</v>
          </cell>
          <cell r="E86">
            <v>4.2535259999999999</v>
          </cell>
        </row>
        <row r="87">
          <cell r="A87">
            <v>40644</v>
          </cell>
          <cell r="B87">
            <v>24</v>
          </cell>
          <cell r="C87">
            <v>9.9717330000000004</v>
          </cell>
          <cell r="D87">
            <v>9.9717330000000004</v>
          </cell>
          <cell r="E87">
            <v>4.2520689999999997</v>
          </cell>
        </row>
        <row r="88">
          <cell r="A88">
            <v>40645</v>
          </cell>
          <cell r="B88">
            <v>23</v>
          </cell>
          <cell r="C88">
            <v>9.9732939999999992</v>
          </cell>
          <cell r="D88">
            <v>9.9732939999999992</v>
          </cell>
          <cell r="E88">
            <v>4.1912630000000002</v>
          </cell>
        </row>
        <row r="89">
          <cell r="A89">
            <v>40646</v>
          </cell>
          <cell r="B89">
            <v>22</v>
          </cell>
          <cell r="C89">
            <v>9.9743940000000002</v>
          </cell>
          <cell r="D89">
            <v>9.9743940000000002</v>
          </cell>
          <cell r="E89">
            <v>4.2008289999999997</v>
          </cell>
        </row>
        <row r="90">
          <cell r="A90">
            <v>40647</v>
          </cell>
          <cell r="B90">
            <v>28</v>
          </cell>
          <cell r="C90">
            <v>9.9667890000000003</v>
          </cell>
          <cell r="D90">
            <v>9.9667890000000003</v>
          </cell>
          <cell r="E90">
            <v>4.2842140000000004</v>
          </cell>
        </row>
        <row r="91">
          <cell r="A91">
            <v>40648</v>
          </cell>
          <cell r="B91">
            <v>27</v>
          </cell>
          <cell r="C91">
            <v>9.9679749999999991</v>
          </cell>
          <cell r="D91">
            <v>9.9679749999999991</v>
          </cell>
          <cell r="E91">
            <v>4.2837189999999996</v>
          </cell>
        </row>
        <row r="92">
          <cell r="A92">
            <v>40651</v>
          </cell>
          <cell r="B92">
            <v>24</v>
          </cell>
          <cell r="C92">
            <v>9.9715330000000009</v>
          </cell>
          <cell r="D92">
            <v>9.9715330000000009</v>
          </cell>
          <cell r="E92">
            <v>4.2822399999999998</v>
          </cell>
        </row>
        <row r="93">
          <cell r="A93">
            <v>40652</v>
          </cell>
          <cell r="B93">
            <v>23</v>
          </cell>
          <cell r="C93">
            <v>9.9727189999999997</v>
          </cell>
          <cell r="D93">
            <v>9.9727189999999997</v>
          </cell>
          <cell r="E93">
            <v>4.2817509999999999</v>
          </cell>
        </row>
        <row r="94">
          <cell r="A94">
            <v>40653</v>
          </cell>
          <cell r="B94">
            <v>29</v>
          </cell>
          <cell r="C94">
            <v>9.9653609999999997</v>
          </cell>
          <cell r="D94">
            <v>9.9653609999999997</v>
          </cell>
          <cell r="E94">
            <v>4.3149600000000001</v>
          </cell>
        </row>
        <row r="95">
          <cell r="A95">
            <v>40658</v>
          </cell>
          <cell r="B95">
            <v>24</v>
          </cell>
          <cell r="C95">
            <v>9.9713329999999996</v>
          </cell>
          <cell r="D95">
            <v>9.9713329999999996</v>
          </cell>
          <cell r="E95">
            <v>4.3124120000000001</v>
          </cell>
        </row>
        <row r="96">
          <cell r="A96">
            <v>40659</v>
          </cell>
          <cell r="B96">
            <v>23</v>
          </cell>
          <cell r="C96">
            <v>9.9729749999999999</v>
          </cell>
          <cell r="D96">
            <v>9.9729749999999999</v>
          </cell>
          <cell r="E96">
            <v>4.2414630000000004</v>
          </cell>
        </row>
        <row r="97">
          <cell r="A97">
            <v>40660</v>
          </cell>
          <cell r="B97">
            <v>22</v>
          </cell>
          <cell r="C97">
            <v>9.9741499999999998</v>
          </cell>
          <cell r="D97">
            <v>9.9741499999999998</v>
          </cell>
          <cell r="E97">
            <v>4.2409629999999998</v>
          </cell>
        </row>
        <row r="98">
          <cell r="A98">
            <v>40661</v>
          </cell>
          <cell r="B98">
            <v>28</v>
          </cell>
          <cell r="C98">
            <v>9.9671000000000003</v>
          </cell>
          <cell r="D98">
            <v>9.9671000000000003</v>
          </cell>
          <cell r="E98">
            <v>4.2439629999999999</v>
          </cell>
        </row>
        <row r="99">
          <cell r="A99">
            <v>40662</v>
          </cell>
          <cell r="B99">
            <v>27</v>
          </cell>
          <cell r="C99">
            <v>9.9682750000000002</v>
          </cell>
          <cell r="D99">
            <v>9.9682750000000002</v>
          </cell>
          <cell r="E99">
            <v>4.2434620000000001</v>
          </cell>
        </row>
        <row r="100">
          <cell r="A100">
            <v>40665</v>
          </cell>
          <cell r="B100">
            <v>24</v>
          </cell>
          <cell r="C100">
            <v>9.9718</v>
          </cell>
          <cell r="D100">
            <v>9.9718</v>
          </cell>
          <cell r="E100">
            <v>4.241962</v>
          </cell>
        </row>
        <row r="101">
          <cell r="A101">
            <v>40666</v>
          </cell>
          <cell r="B101">
            <v>23</v>
          </cell>
          <cell r="C101">
            <v>9.9729749999999999</v>
          </cell>
          <cell r="D101">
            <v>9.9729749999999999</v>
          </cell>
          <cell r="E101">
            <v>4.2414630000000004</v>
          </cell>
        </row>
        <row r="102">
          <cell r="A102">
            <v>40667</v>
          </cell>
          <cell r="B102">
            <v>22</v>
          </cell>
          <cell r="C102">
            <v>9.9741499999999998</v>
          </cell>
          <cell r="D102">
            <v>9.9741499999999998</v>
          </cell>
          <cell r="E102">
            <v>4.2409629999999998</v>
          </cell>
        </row>
        <row r="103">
          <cell r="A103">
            <v>40668</v>
          </cell>
          <cell r="B103">
            <v>28</v>
          </cell>
          <cell r="C103">
            <v>9.9671000000000003</v>
          </cell>
          <cell r="D103">
            <v>9.9671000000000003</v>
          </cell>
          <cell r="E103">
            <v>4.2439629999999999</v>
          </cell>
        </row>
        <row r="104">
          <cell r="A104">
            <v>40669</v>
          </cell>
          <cell r="B104">
            <v>27</v>
          </cell>
          <cell r="C104">
            <v>9.9682750000000002</v>
          </cell>
          <cell r="D104">
            <v>9.9682750000000002</v>
          </cell>
          <cell r="E104">
            <v>4.2434620000000001</v>
          </cell>
        </row>
        <row r="105">
          <cell r="A105">
            <v>40672</v>
          </cell>
          <cell r="B105">
            <v>24</v>
          </cell>
          <cell r="C105">
            <v>9.9718</v>
          </cell>
          <cell r="D105">
            <v>9.9718</v>
          </cell>
          <cell r="E105">
            <v>4.241962</v>
          </cell>
        </row>
        <row r="106">
          <cell r="A106">
            <v>40673</v>
          </cell>
          <cell r="B106">
            <v>23</v>
          </cell>
          <cell r="C106">
            <v>9.9731030000000001</v>
          </cell>
          <cell r="D106">
            <v>9.9731030000000001</v>
          </cell>
          <cell r="E106">
            <v>4.2213190000000003</v>
          </cell>
        </row>
        <row r="107">
          <cell r="A107">
            <v>40674</v>
          </cell>
          <cell r="B107">
            <v>22</v>
          </cell>
          <cell r="C107">
            <v>9.9742719999999991</v>
          </cell>
          <cell r="D107">
            <v>9.9742719999999991</v>
          </cell>
          <cell r="E107">
            <v>4.2208959999999998</v>
          </cell>
        </row>
        <row r="108">
          <cell r="A108">
            <v>40675</v>
          </cell>
          <cell r="B108">
            <v>28</v>
          </cell>
          <cell r="C108">
            <v>9.9668670000000006</v>
          </cell>
          <cell r="D108">
            <v>9.9668670000000006</v>
          </cell>
          <cell r="E108">
            <v>4.2741189999999998</v>
          </cell>
        </row>
        <row r="109">
          <cell r="A109">
            <v>40676</v>
          </cell>
          <cell r="B109">
            <v>27</v>
          </cell>
          <cell r="C109">
            <v>9.9680499999999999</v>
          </cell>
          <cell r="D109">
            <v>9.9680499999999999</v>
          </cell>
          <cell r="E109">
            <v>4.2736539999999996</v>
          </cell>
        </row>
        <row r="110">
          <cell r="A110">
            <v>40679</v>
          </cell>
          <cell r="B110">
            <v>24</v>
          </cell>
          <cell r="C110">
            <v>9.9716000000000005</v>
          </cell>
          <cell r="D110">
            <v>9.9716000000000005</v>
          </cell>
          <cell r="E110">
            <v>4.2721330000000002</v>
          </cell>
        </row>
        <row r="111">
          <cell r="A111">
            <v>40680</v>
          </cell>
          <cell r="B111">
            <v>23</v>
          </cell>
          <cell r="C111">
            <v>9.9727189999999997</v>
          </cell>
          <cell r="D111">
            <v>9.9727189999999997</v>
          </cell>
          <cell r="E111">
            <v>4.2817509999999999</v>
          </cell>
        </row>
        <row r="112">
          <cell r="A112">
            <v>40681</v>
          </cell>
          <cell r="B112">
            <v>22</v>
          </cell>
          <cell r="C112">
            <v>9.9738439999999997</v>
          </cell>
          <cell r="D112">
            <v>9.9738439999999997</v>
          </cell>
          <cell r="E112">
            <v>4.2912970000000001</v>
          </cell>
        </row>
        <row r="113">
          <cell r="A113">
            <v>40682</v>
          </cell>
          <cell r="B113">
            <v>28</v>
          </cell>
          <cell r="C113">
            <v>9.9664000000000001</v>
          </cell>
          <cell r="D113">
            <v>9.9664000000000001</v>
          </cell>
          <cell r="E113">
            <v>4.3345640000000003</v>
          </cell>
        </row>
        <row r="114">
          <cell r="A114">
            <v>40683</v>
          </cell>
          <cell r="B114">
            <v>27</v>
          </cell>
          <cell r="C114">
            <v>9.9675250000000002</v>
          </cell>
          <cell r="D114">
            <v>9.9675250000000002</v>
          </cell>
          <cell r="E114">
            <v>4.3441070000000002</v>
          </cell>
        </row>
        <row r="115">
          <cell r="A115">
            <v>40686</v>
          </cell>
          <cell r="B115">
            <v>24</v>
          </cell>
          <cell r="C115">
            <v>9.971133</v>
          </cell>
          <cell r="D115">
            <v>9.971133</v>
          </cell>
          <cell r="E115">
            <v>4.3425859999999998</v>
          </cell>
        </row>
        <row r="116">
          <cell r="A116">
            <v>40687</v>
          </cell>
          <cell r="B116">
            <v>23</v>
          </cell>
          <cell r="C116">
            <v>9.9723360000000003</v>
          </cell>
          <cell r="D116">
            <v>9.9723360000000003</v>
          </cell>
          <cell r="E116">
            <v>4.3420290000000001</v>
          </cell>
        </row>
        <row r="117">
          <cell r="A117">
            <v>40688</v>
          </cell>
          <cell r="B117">
            <v>22</v>
          </cell>
          <cell r="C117">
            <v>9.9733560000000008</v>
          </cell>
          <cell r="D117">
            <v>9.9733560000000008</v>
          </cell>
          <cell r="E117">
            <v>4.371575</v>
          </cell>
        </row>
        <row r="118">
          <cell r="A118">
            <v>40689</v>
          </cell>
          <cell r="B118">
            <v>28</v>
          </cell>
          <cell r="C118">
            <v>9.9659329999999997</v>
          </cell>
          <cell r="D118">
            <v>9.9659329999999997</v>
          </cell>
          <cell r="E118">
            <v>4.3950149999999999</v>
          </cell>
        </row>
        <row r="119">
          <cell r="A119">
            <v>40690</v>
          </cell>
          <cell r="B119">
            <v>27</v>
          </cell>
          <cell r="C119">
            <v>9.9671500000000002</v>
          </cell>
          <cell r="D119">
            <v>9.9671500000000002</v>
          </cell>
          <cell r="E119">
            <v>4.3944359999999998</v>
          </cell>
        </row>
        <row r="120">
          <cell r="A120">
            <v>40693</v>
          </cell>
          <cell r="B120">
            <v>24</v>
          </cell>
          <cell r="C120">
            <v>9.9708000000000006</v>
          </cell>
          <cell r="D120">
            <v>9.9708000000000006</v>
          </cell>
          <cell r="E120">
            <v>4.3928269999999996</v>
          </cell>
        </row>
        <row r="121">
          <cell r="A121">
            <v>40694</v>
          </cell>
          <cell r="B121">
            <v>23</v>
          </cell>
          <cell r="C121">
            <v>9.9720169999999992</v>
          </cell>
          <cell r="D121">
            <v>9.9720169999999992</v>
          </cell>
          <cell r="E121">
            <v>4.392239</v>
          </cell>
        </row>
        <row r="122">
          <cell r="A122">
            <v>40695</v>
          </cell>
          <cell r="B122">
            <v>22</v>
          </cell>
          <cell r="C122">
            <v>9.9732330000000005</v>
          </cell>
          <cell r="D122">
            <v>9.9732330000000005</v>
          </cell>
          <cell r="E122">
            <v>4.3918100000000004</v>
          </cell>
        </row>
        <row r="123">
          <cell r="A123">
            <v>40696</v>
          </cell>
          <cell r="B123">
            <v>28</v>
          </cell>
          <cell r="C123">
            <v>9.9663219999999999</v>
          </cell>
          <cell r="D123">
            <v>9.9663219999999999</v>
          </cell>
          <cell r="E123">
            <v>4.3446610000000003</v>
          </cell>
        </row>
        <row r="124">
          <cell r="A124">
            <v>40697</v>
          </cell>
          <cell r="B124">
            <v>27</v>
          </cell>
          <cell r="C124">
            <v>9.9675250000000002</v>
          </cell>
          <cell r="D124">
            <v>9.9675250000000002</v>
          </cell>
          <cell r="E124">
            <v>4.3441070000000002</v>
          </cell>
        </row>
        <row r="125">
          <cell r="A125">
            <v>40700</v>
          </cell>
          <cell r="B125">
            <v>24</v>
          </cell>
          <cell r="C125">
            <v>9.9710000000000001</v>
          </cell>
          <cell r="D125">
            <v>9.9710000000000001</v>
          </cell>
          <cell r="E125">
            <v>4.3626519999999998</v>
          </cell>
        </row>
        <row r="126">
          <cell r="A126">
            <v>40701</v>
          </cell>
          <cell r="B126">
            <v>23</v>
          </cell>
          <cell r="C126">
            <v>9.9719529999999992</v>
          </cell>
          <cell r="D126">
            <v>9.9719529999999992</v>
          </cell>
          <cell r="E126">
            <v>4.4023120000000002</v>
          </cell>
        </row>
        <row r="127">
          <cell r="A127">
            <v>40702</v>
          </cell>
          <cell r="B127">
            <v>22</v>
          </cell>
          <cell r="C127">
            <v>9.9730500000000006</v>
          </cell>
          <cell r="D127">
            <v>9.9730500000000006</v>
          </cell>
          <cell r="E127">
            <v>4.4219169999999997</v>
          </cell>
        </row>
        <row r="128">
          <cell r="A128">
            <v>40703</v>
          </cell>
          <cell r="B128">
            <v>28</v>
          </cell>
          <cell r="C128">
            <v>9.9656219999999998</v>
          </cell>
          <cell r="D128">
            <v>9.9656219999999998</v>
          </cell>
          <cell r="E128">
            <v>4.435276</v>
          </cell>
        </row>
        <row r="129">
          <cell r="A129">
            <v>40704</v>
          </cell>
          <cell r="B129">
            <v>27</v>
          </cell>
          <cell r="C129">
            <v>9.9668500000000009</v>
          </cell>
          <cell r="D129">
            <v>9.9668500000000009</v>
          </cell>
          <cell r="E129">
            <v>4.4347009999999996</v>
          </cell>
        </row>
        <row r="130">
          <cell r="A130">
            <v>40707</v>
          </cell>
          <cell r="B130">
            <v>24</v>
          </cell>
          <cell r="C130">
            <v>9.9703330000000001</v>
          </cell>
          <cell r="D130">
            <v>9.9703330000000001</v>
          </cell>
          <cell r="E130">
            <v>4.4632909999999999</v>
          </cell>
        </row>
        <row r="131">
          <cell r="A131">
            <v>40708</v>
          </cell>
          <cell r="B131">
            <v>23</v>
          </cell>
          <cell r="C131">
            <v>9.9720169999999992</v>
          </cell>
          <cell r="D131">
            <v>9.9720169999999992</v>
          </cell>
          <cell r="E131">
            <v>4.392239</v>
          </cell>
        </row>
        <row r="132">
          <cell r="A132">
            <v>40709</v>
          </cell>
          <cell r="B132">
            <v>22</v>
          </cell>
          <cell r="C132">
            <v>9.9731109999999994</v>
          </cell>
          <cell r="D132">
            <v>9.9731109999999994</v>
          </cell>
          <cell r="E132">
            <v>4.4118810000000002</v>
          </cell>
        </row>
        <row r="133">
          <cell r="A133">
            <v>40710</v>
          </cell>
          <cell r="B133">
            <v>28</v>
          </cell>
          <cell r="C133">
            <v>9.9661670000000004</v>
          </cell>
          <cell r="D133">
            <v>9.9661670000000004</v>
          </cell>
          <cell r="E133">
            <v>4.3647239999999998</v>
          </cell>
        </row>
        <row r="134">
          <cell r="A134">
            <v>40711</v>
          </cell>
          <cell r="B134">
            <v>27</v>
          </cell>
          <cell r="C134">
            <v>9.9673750000000005</v>
          </cell>
          <cell r="D134">
            <v>9.9673750000000005</v>
          </cell>
          <cell r="E134">
            <v>4.3642380000000003</v>
          </cell>
        </row>
        <row r="135">
          <cell r="A135">
            <v>40714</v>
          </cell>
          <cell r="B135">
            <v>24</v>
          </cell>
          <cell r="C135">
            <v>9.9710669999999997</v>
          </cell>
          <cell r="D135">
            <v>9.9710669999999997</v>
          </cell>
          <cell r="E135">
            <v>4.3525429999999998</v>
          </cell>
        </row>
        <row r="136">
          <cell r="A136">
            <v>40715</v>
          </cell>
          <cell r="B136">
            <v>23</v>
          </cell>
          <cell r="C136">
            <v>9.9722720000000002</v>
          </cell>
          <cell r="D136">
            <v>9.9722720000000002</v>
          </cell>
          <cell r="E136">
            <v>4.3521020000000004</v>
          </cell>
        </row>
        <row r="137">
          <cell r="A137">
            <v>40716</v>
          </cell>
          <cell r="B137">
            <v>22</v>
          </cell>
          <cell r="C137">
            <v>9.9734780000000001</v>
          </cell>
          <cell r="D137">
            <v>9.9734780000000001</v>
          </cell>
          <cell r="E137">
            <v>4.3515050000000004</v>
          </cell>
        </row>
        <row r="138">
          <cell r="A138">
            <v>40717</v>
          </cell>
          <cell r="B138">
            <v>28</v>
          </cell>
          <cell r="C138">
            <v>9.9660890000000002</v>
          </cell>
          <cell r="D138">
            <v>9.9660890000000002</v>
          </cell>
          <cell r="E138">
            <v>4.3748209999999998</v>
          </cell>
        </row>
        <row r="139">
          <cell r="A139">
            <v>40718</v>
          </cell>
          <cell r="B139">
            <v>27</v>
          </cell>
          <cell r="C139">
            <v>9.9672999999999998</v>
          </cell>
          <cell r="D139">
            <v>9.9672999999999998</v>
          </cell>
          <cell r="E139">
            <v>4.3743040000000004</v>
          </cell>
        </row>
        <row r="140">
          <cell r="A140">
            <v>40721</v>
          </cell>
          <cell r="B140">
            <v>24</v>
          </cell>
          <cell r="C140">
            <v>9.9710669999999997</v>
          </cell>
          <cell r="D140">
            <v>9.9710669999999997</v>
          </cell>
          <cell r="E140">
            <v>4.3525429999999998</v>
          </cell>
        </row>
        <row r="141">
          <cell r="A141">
            <v>40722</v>
          </cell>
          <cell r="B141">
            <v>23</v>
          </cell>
          <cell r="C141">
            <v>9.9722720000000002</v>
          </cell>
          <cell r="D141">
            <v>9.9722720000000002</v>
          </cell>
          <cell r="E141">
            <v>4.3521020000000004</v>
          </cell>
        </row>
        <row r="142">
          <cell r="A142">
            <v>40723</v>
          </cell>
          <cell r="B142">
            <v>22</v>
          </cell>
          <cell r="C142">
            <v>9.9734780000000001</v>
          </cell>
          <cell r="D142">
            <v>9.9734780000000001</v>
          </cell>
          <cell r="E142">
            <v>4.3515050000000004</v>
          </cell>
        </row>
        <row r="143">
          <cell r="A143">
            <v>40724</v>
          </cell>
          <cell r="B143">
            <v>28</v>
          </cell>
          <cell r="C143">
            <v>9.9664000000000001</v>
          </cell>
          <cell r="D143">
            <v>9.9664000000000001</v>
          </cell>
          <cell r="E143">
            <v>4.3345640000000003</v>
          </cell>
        </row>
        <row r="144">
          <cell r="A144">
            <v>40725</v>
          </cell>
          <cell r="B144">
            <v>27</v>
          </cell>
          <cell r="C144">
            <v>9.9675999999999991</v>
          </cell>
          <cell r="D144">
            <v>9.9675999999999991</v>
          </cell>
          <cell r="E144">
            <v>4.3340420000000002</v>
          </cell>
        </row>
        <row r="145">
          <cell r="A145">
            <v>40728</v>
          </cell>
          <cell r="B145">
            <v>24</v>
          </cell>
          <cell r="C145">
            <v>9.9716000000000005</v>
          </cell>
          <cell r="D145">
            <v>9.9716000000000005</v>
          </cell>
          <cell r="E145">
            <v>4.2721330000000002</v>
          </cell>
        </row>
        <row r="146">
          <cell r="A146">
            <v>40729</v>
          </cell>
          <cell r="B146">
            <v>23</v>
          </cell>
          <cell r="C146">
            <v>9.9732310000000002</v>
          </cell>
          <cell r="D146">
            <v>9.9732310000000002</v>
          </cell>
          <cell r="E146">
            <v>4.2011770000000004</v>
          </cell>
        </row>
        <row r="147">
          <cell r="A147">
            <v>40730</v>
          </cell>
          <cell r="B147">
            <v>22</v>
          </cell>
          <cell r="C147">
            <v>9.974456</v>
          </cell>
          <cell r="D147">
            <v>9.974456</v>
          </cell>
          <cell r="E147">
            <v>4.1906319999999999</v>
          </cell>
        </row>
        <row r="148">
          <cell r="A148">
            <v>40731</v>
          </cell>
          <cell r="B148">
            <v>28</v>
          </cell>
          <cell r="C148">
            <v>9.9674890000000005</v>
          </cell>
          <cell r="D148">
            <v>9.9674890000000005</v>
          </cell>
          <cell r="E148">
            <v>4.1936200000000001</v>
          </cell>
        </row>
        <row r="149">
          <cell r="A149">
            <v>40732</v>
          </cell>
          <cell r="B149">
            <v>27</v>
          </cell>
          <cell r="C149">
            <v>9.9686500000000002</v>
          </cell>
          <cell r="D149">
            <v>9.9686500000000002</v>
          </cell>
          <cell r="E149">
            <v>4.1931459999999996</v>
          </cell>
        </row>
        <row r="150">
          <cell r="A150">
            <v>40735</v>
          </cell>
          <cell r="B150">
            <v>24</v>
          </cell>
          <cell r="C150">
            <v>9.9721329999999995</v>
          </cell>
          <cell r="D150">
            <v>9.9721329999999995</v>
          </cell>
          <cell r="E150">
            <v>4.1917309999999999</v>
          </cell>
        </row>
        <row r="151">
          <cell r="A151">
            <v>40736</v>
          </cell>
          <cell r="B151">
            <v>23</v>
          </cell>
          <cell r="C151">
            <v>9.9734859999999994</v>
          </cell>
          <cell r="D151">
            <v>9.9734859999999994</v>
          </cell>
          <cell r="E151">
            <v>4.1610500000000004</v>
          </cell>
        </row>
        <row r="152">
          <cell r="A152">
            <v>40737</v>
          </cell>
          <cell r="B152">
            <v>22</v>
          </cell>
          <cell r="C152">
            <v>9.9746389999999998</v>
          </cell>
          <cell r="D152">
            <v>9.9746389999999998</v>
          </cell>
          <cell r="E152">
            <v>4.160533</v>
          </cell>
        </row>
        <row r="153">
          <cell r="A153">
            <v>40738</v>
          </cell>
          <cell r="B153">
            <v>28</v>
          </cell>
          <cell r="C153">
            <v>9.9678000000000004</v>
          </cell>
          <cell r="D153">
            <v>9.9678000000000004</v>
          </cell>
          <cell r="E153">
            <v>4.1533740000000003</v>
          </cell>
        </row>
        <row r="154">
          <cell r="A154">
            <v>40739</v>
          </cell>
          <cell r="B154">
            <v>27</v>
          </cell>
          <cell r="C154">
            <v>9.9689499999999995</v>
          </cell>
          <cell r="D154">
            <v>9.9689499999999995</v>
          </cell>
          <cell r="E154">
            <v>4.152895</v>
          </cell>
        </row>
        <row r="155">
          <cell r="A155">
            <v>40742</v>
          </cell>
          <cell r="B155">
            <v>24</v>
          </cell>
          <cell r="C155">
            <v>9.9724000000000004</v>
          </cell>
          <cell r="D155">
            <v>9.9724000000000004</v>
          </cell>
          <cell r="E155">
            <v>4.1514579999999999</v>
          </cell>
        </row>
        <row r="156">
          <cell r="A156">
            <v>40743</v>
          </cell>
          <cell r="B156">
            <v>23</v>
          </cell>
          <cell r="C156">
            <v>9.9735499999999995</v>
          </cell>
          <cell r="D156">
            <v>9.9735499999999995</v>
          </cell>
          <cell r="E156">
            <v>4.1509790000000004</v>
          </cell>
        </row>
        <row r="157">
          <cell r="A157">
            <v>40744</v>
          </cell>
          <cell r="B157">
            <v>22</v>
          </cell>
          <cell r="C157">
            <v>9.9747000000000003</v>
          </cell>
          <cell r="D157">
            <v>9.9747000000000003</v>
          </cell>
          <cell r="E157">
            <v>4.1505010000000002</v>
          </cell>
        </row>
        <row r="158">
          <cell r="A158">
            <v>40745</v>
          </cell>
          <cell r="B158">
            <v>28</v>
          </cell>
          <cell r="C158">
            <v>9.9678000000000004</v>
          </cell>
          <cell r="D158">
            <v>9.9678000000000004</v>
          </cell>
          <cell r="E158">
            <v>4.1533740000000003</v>
          </cell>
        </row>
        <row r="159">
          <cell r="A159">
            <v>40746</v>
          </cell>
          <cell r="B159">
            <v>27</v>
          </cell>
          <cell r="C159">
            <v>9.9689499999999995</v>
          </cell>
          <cell r="D159">
            <v>9.9689499999999995</v>
          </cell>
          <cell r="E159">
            <v>4.152895</v>
          </cell>
        </row>
        <row r="160">
          <cell r="A160">
            <v>40749</v>
          </cell>
          <cell r="B160">
            <v>24</v>
          </cell>
          <cell r="C160">
            <v>9.9724000000000004</v>
          </cell>
          <cell r="D160">
            <v>9.9724000000000004</v>
          </cell>
          <cell r="E160">
            <v>4.1514579999999999</v>
          </cell>
        </row>
        <row r="161">
          <cell r="A161">
            <v>40750</v>
          </cell>
          <cell r="B161">
            <v>23</v>
          </cell>
          <cell r="C161">
            <v>9.9738059999999997</v>
          </cell>
          <cell r="D161">
            <v>9.9738059999999997</v>
          </cell>
          <cell r="E161">
            <v>4.1106980000000002</v>
          </cell>
        </row>
        <row r="162">
          <cell r="A162">
            <v>40751</v>
          </cell>
          <cell r="B162">
            <v>22</v>
          </cell>
          <cell r="C162">
            <v>9.9753720000000001</v>
          </cell>
          <cell r="D162">
            <v>9.9753720000000001</v>
          </cell>
          <cell r="E162">
            <v>4.0399859999999999</v>
          </cell>
        </row>
        <row r="163">
          <cell r="A163">
            <v>40752</v>
          </cell>
          <cell r="B163">
            <v>28</v>
          </cell>
          <cell r="C163">
            <v>9.9688890000000008</v>
          </cell>
          <cell r="D163">
            <v>9.9688890000000008</v>
          </cell>
          <cell r="E163">
            <v>4.0124690000000003</v>
          </cell>
        </row>
        <row r="164">
          <cell r="A164">
            <v>40753</v>
          </cell>
          <cell r="B164">
            <v>27</v>
          </cell>
          <cell r="C164">
            <v>9.9700749999999996</v>
          </cell>
          <cell r="D164">
            <v>9.9700749999999996</v>
          </cell>
          <cell r="E164">
            <v>4.001976</v>
          </cell>
        </row>
        <row r="165">
          <cell r="A165">
            <v>40756</v>
          </cell>
          <cell r="B165">
            <v>24</v>
          </cell>
          <cell r="C165">
            <v>9.9736670000000007</v>
          </cell>
          <cell r="D165">
            <v>9.9736670000000007</v>
          </cell>
          <cell r="E165">
            <v>3.9603790000000001</v>
          </cell>
        </row>
        <row r="166">
          <cell r="A166">
            <v>40757</v>
          </cell>
          <cell r="B166">
            <v>23</v>
          </cell>
          <cell r="C166">
            <v>9.9745720000000002</v>
          </cell>
          <cell r="D166">
            <v>9.9745720000000002</v>
          </cell>
          <cell r="E166">
            <v>3.9901810000000002</v>
          </cell>
        </row>
        <row r="167">
          <cell r="A167">
            <v>40758</v>
          </cell>
          <cell r="B167">
            <v>22</v>
          </cell>
          <cell r="C167">
            <v>9.9759220000000006</v>
          </cell>
          <cell r="D167">
            <v>9.9759220000000006</v>
          </cell>
          <cell r="E167">
            <v>3.9495459999999998</v>
          </cell>
        </row>
        <row r="168">
          <cell r="A168">
            <v>40759</v>
          </cell>
          <cell r="B168">
            <v>28</v>
          </cell>
          <cell r="C168">
            <v>9.9692779999999992</v>
          </cell>
          <cell r="D168">
            <v>9.9692779999999992</v>
          </cell>
          <cell r="E168">
            <v>3.9621439999999999</v>
          </cell>
        </row>
        <row r="169">
          <cell r="A169">
            <v>40760</v>
          </cell>
          <cell r="B169">
            <v>27</v>
          </cell>
          <cell r="C169">
            <v>9.9703750000000007</v>
          </cell>
          <cell r="D169">
            <v>9.9703750000000007</v>
          </cell>
          <cell r="E169">
            <v>3.9617369999999998</v>
          </cell>
        </row>
        <row r="170">
          <cell r="A170">
            <v>40763</v>
          </cell>
          <cell r="B170">
            <v>24</v>
          </cell>
          <cell r="C170">
            <v>9.9736670000000007</v>
          </cell>
          <cell r="D170">
            <v>9.9736670000000007</v>
          </cell>
          <cell r="E170">
            <v>3.9603790000000001</v>
          </cell>
        </row>
        <row r="171">
          <cell r="A171">
            <v>40764</v>
          </cell>
          <cell r="B171">
            <v>23</v>
          </cell>
          <cell r="C171">
            <v>9.9747640000000004</v>
          </cell>
          <cell r="D171">
            <v>9.9747640000000004</v>
          </cell>
          <cell r="E171">
            <v>3.9599760000000002</v>
          </cell>
        </row>
        <row r="172">
          <cell r="A172">
            <v>40765</v>
          </cell>
          <cell r="B172">
            <v>22</v>
          </cell>
          <cell r="C172">
            <v>9.9758610000000001</v>
          </cell>
          <cell r="D172">
            <v>9.9758610000000001</v>
          </cell>
          <cell r="E172">
            <v>3.9595760000000002</v>
          </cell>
        </row>
        <row r="173">
          <cell r="A173">
            <v>40766</v>
          </cell>
          <cell r="B173">
            <v>28</v>
          </cell>
          <cell r="C173">
            <v>9.9690440000000002</v>
          </cell>
          <cell r="D173">
            <v>9.9690440000000002</v>
          </cell>
          <cell r="E173">
            <v>3.992416</v>
          </cell>
        </row>
        <row r="174">
          <cell r="A174">
            <v>40767</v>
          </cell>
          <cell r="B174">
            <v>27</v>
          </cell>
          <cell r="C174">
            <v>9.9700749999999996</v>
          </cell>
          <cell r="D174">
            <v>9.9700749999999996</v>
          </cell>
          <cell r="E174">
            <v>4.001976</v>
          </cell>
        </row>
        <row r="175">
          <cell r="A175">
            <v>40770</v>
          </cell>
          <cell r="B175">
            <v>24</v>
          </cell>
          <cell r="C175">
            <v>9.9733999999999998</v>
          </cell>
          <cell r="D175">
            <v>9.9733999999999998</v>
          </cell>
          <cell r="E175">
            <v>4.000642</v>
          </cell>
        </row>
        <row r="176">
          <cell r="A176">
            <v>40771</v>
          </cell>
          <cell r="B176">
            <v>23</v>
          </cell>
          <cell r="C176">
            <v>9.9741250000000008</v>
          </cell>
          <cell r="D176">
            <v>9.9741250000000008</v>
          </cell>
          <cell r="E176">
            <v>4.0605070000000003</v>
          </cell>
        </row>
        <row r="177">
          <cell r="A177">
            <v>40772</v>
          </cell>
          <cell r="B177">
            <v>22</v>
          </cell>
          <cell r="C177">
            <v>9.9753109999999996</v>
          </cell>
          <cell r="D177">
            <v>9.9753109999999996</v>
          </cell>
          <cell r="E177">
            <v>4.0500170000000004</v>
          </cell>
        </row>
        <row r="178">
          <cell r="A178">
            <v>40773</v>
          </cell>
          <cell r="B178">
            <v>28</v>
          </cell>
          <cell r="C178">
            <v>9.9682670000000009</v>
          </cell>
          <cell r="D178">
            <v>9.9682670000000009</v>
          </cell>
          <cell r="E178">
            <v>4.0929450000000003</v>
          </cell>
        </row>
        <row r="179">
          <cell r="A179">
            <v>40774</v>
          </cell>
          <cell r="B179">
            <v>27</v>
          </cell>
          <cell r="C179">
            <v>9.9694000000000003</v>
          </cell>
          <cell r="D179">
            <v>9.9694000000000003</v>
          </cell>
          <cell r="E179">
            <v>4.0925229999999999</v>
          </cell>
        </row>
        <row r="180">
          <cell r="A180">
            <v>40777</v>
          </cell>
          <cell r="B180">
            <v>24</v>
          </cell>
          <cell r="C180">
            <v>9.9724000000000004</v>
          </cell>
          <cell r="D180">
            <v>9.9724000000000004</v>
          </cell>
          <cell r="E180">
            <v>4.1514579999999999</v>
          </cell>
        </row>
        <row r="181">
          <cell r="A181">
            <v>40778</v>
          </cell>
          <cell r="B181">
            <v>23</v>
          </cell>
          <cell r="C181">
            <v>9.9736779999999996</v>
          </cell>
          <cell r="D181">
            <v>9.9736779999999996</v>
          </cell>
          <cell r="E181">
            <v>4.1308379999999998</v>
          </cell>
        </row>
        <row r="182">
          <cell r="A182">
            <v>40779</v>
          </cell>
          <cell r="B182">
            <v>22</v>
          </cell>
          <cell r="C182">
            <v>9.9750669999999992</v>
          </cell>
          <cell r="D182">
            <v>9.9750669999999992</v>
          </cell>
          <cell r="E182">
            <v>4.0901430000000003</v>
          </cell>
        </row>
        <row r="183">
          <cell r="A183">
            <v>40780</v>
          </cell>
          <cell r="B183">
            <v>28</v>
          </cell>
          <cell r="C183">
            <v>9.9679559999999992</v>
          </cell>
          <cell r="D183">
            <v>9.9679559999999992</v>
          </cell>
          <cell r="E183">
            <v>4.1331870000000004</v>
          </cell>
        </row>
        <row r="184">
          <cell r="A184">
            <v>40781</v>
          </cell>
          <cell r="B184">
            <v>27</v>
          </cell>
          <cell r="C184">
            <v>9.9690999999999992</v>
          </cell>
          <cell r="D184">
            <v>9.9690999999999992</v>
          </cell>
          <cell r="E184">
            <v>4.1327699999999998</v>
          </cell>
        </row>
        <row r="185">
          <cell r="A185">
            <v>40784</v>
          </cell>
          <cell r="B185">
            <v>24</v>
          </cell>
          <cell r="C185">
            <v>9.9725999999999999</v>
          </cell>
          <cell r="D185">
            <v>9.9725999999999999</v>
          </cell>
          <cell r="E185">
            <v>4.1212920000000004</v>
          </cell>
        </row>
        <row r="186">
          <cell r="A186">
            <v>40785</v>
          </cell>
          <cell r="B186">
            <v>23</v>
          </cell>
          <cell r="C186">
            <v>9.9734219999999993</v>
          </cell>
          <cell r="D186">
            <v>9.9734219999999993</v>
          </cell>
          <cell r="E186">
            <v>4.1711210000000003</v>
          </cell>
        </row>
        <row r="187">
          <cell r="A187">
            <v>40786</v>
          </cell>
          <cell r="B187">
            <v>22</v>
          </cell>
          <cell r="C187">
            <v>9.9745170000000005</v>
          </cell>
          <cell r="D187">
            <v>9.9745170000000005</v>
          </cell>
          <cell r="E187">
            <v>4.180599</v>
          </cell>
        </row>
        <row r="188">
          <cell r="A188">
            <v>40787</v>
          </cell>
          <cell r="B188">
            <v>28</v>
          </cell>
          <cell r="C188">
            <v>9.9681110000000004</v>
          </cell>
          <cell r="D188">
            <v>9.9681110000000004</v>
          </cell>
          <cell r="E188">
            <v>4.1131310000000001</v>
          </cell>
        </row>
        <row r="189">
          <cell r="A189">
            <v>40788</v>
          </cell>
          <cell r="B189">
            <v>27</v>
          </cell>
          <cell r="C189">
            <v>9.9692500000000006</v>
          </cell>
          <cell r="D189">
            <v>9.9692500000000006</v>
          </cell>
          <cell r="E189">
            <v>4.1126459999999998</v>
          </cell>
        </row>
        <row r="190">
          <cell r="A190">
            <v>40791</v>
          </cell>
          <cell r="B190">
            <v>24</v>
          </cell>
          <cell r="C190">
            <v>9.9726669999999995</v>
          </cell>
          <cell r="D190">
            <v>9.9726669999999995</v>
          </cell>
          <cell r="E190">
            <v>4.1111870000000001</v>
          </cell>
        </row>
        <row r="191">
          <cell r="A191">
            <v>40792</v>
          </cell>
          <cell r="B191">
            <v>23</v>
          </cell>
          <cell r="C191">
            <v>9.9734859999999994</v>
          </cell>
          <cell r="D191">
            <v>9.9734859999999994</v>
          </cell>
          <cell r="E191">
            <v>4.1610500000000004</v>
          </cell>
        </row>
        <row r="192">
          <cell r="A192">
            <v>40793</v>
          </cell>
          <cell r="B192">
            <v>22</v>
          </cell>
          <cell r="C192">
            <v>9.9746389999999998</v>
          </cell>
          <cell r="D192">
            <v>9.9746389999999998</v>
          </cell>
          <cell r="E192">
            <v>4.160533</v>
          </cell>
        </row>
        <row r="193">
          <cell r="A193">
            <v>40794</v>
          </cell>
          <cell r="B193">
            <v>28</v>
          </cell>
          <cell r="C193">
            <v>9.9676439999999999</v>
          </cell>
          <cell r="D193">
            <v>9.9676439999999999</v>
          </cell>
          <cell r="E193">
            <v>4.1735610000000003</v>
          </cell>
        </row>
        <row r="194">
          <cell r="A194">
            <v>40795</v>
          </cell>
          <cell r="B194">
            <v>27</v>
          </cell>
          <cell r="C194">
            <v>9.9687999999999999</v>
          </cell>
          <cell r="D194">
            <v>9.9687999999999999</v>
          </cell>
          <cell r="E194">
            <v>4.1730200000000002</v>
          </cell>
        </row>
        <row r="195">
          <cell r="A195">
            <v>40798</v>
          </cell>
          <cell r="B195">
            <v>24</v>
          </cell>
          <cell r="C195">
            <v>9.9722670000000004</v>
          </cell>
          <cell r="D195">
            <v>9.9722670000000004</v>
          </cell>
          <cell r="E195">
            <v>4.171519</v>
          </cell>
        </row>
        <row r="196">
          <cell r="A196">
            <v>40799</v>
          </cell>
          <cell r="B196">
            <v>23</v>
          </cell>
          <cell r="C196">
            <v>9.9734219999999993</v>
          </cell>
          <cell r="D196">
            <v>9.9734219999999993</v>
          </cell>
          <cell r="E196">
            <v>4.1711210000000003</v>
          </cell>
        </row>
        <row r="197">
          <cell r="A197">
            <v>40800</v>
          </cell>
          <cell r="B197">
            <v>22</v>
          </cell>
          <cell r="C197">
            <v>9.9745779999999993</v>
          </cell>
          <cell r="D197">
            <v>9.9745779999999993</v>
          </cell>
          <cell r="E197">
            <v>4.170566</v>
          </cell>
        </row>
        <row r="198">
          <cell r="A198">
            <v>40801</v>
          </cell>
          <cell r="B198">
            <v>28</v>
          </cell>
          <cell r="C198">
            <v>9.967022</v>
          </cell>
          <cell r="D198">
            <v>9.967022</v>
          </cell>
          <cell r="E198">
            <v>4.2540579999999997</v>
          </cell>
        </row>
        <row r="199">
          <cell r="A199">
            <v>40805</v>
          </cell>
          <cell r="B199">
            <v>24</v>
          </cell>
          <cell r="C199">
            <v>9.9717330000000004</v>
          </cell>
          <cell r="D199">
            <v>9.9717330000000004</v>
          </cell>
          <cell r="E199">
            <v>4.2520689999999997</v>
          </cell>
        </row>
        <row r="200">
          <cell r="A200">
            <v>40806</v>
          </cell>
          <cell r="B200">
            <v>23</v>
          </cell>
          <cell r="C200">
            <v>9.9735499999999995</v>
          </cell>
          <cell r="D200">
            <v>9.9735499999999995</v>
          </cell>
          <cell r="E200">
            <v>4.1509790000000004</v>
          </cell>
        </row>
        <row r="201">
          <cell r="A201">
            <v>40807</v>
          </cell>
          <cell r="B201">
            <v>22</v>
          </cell>
          <cell r="C201">
            <v>9.9747000000000003</v>
          </cell>
          <cell r="D201">
            <v>9.9747000000000003</v>
          </cell>
          <cell r="E201">
            <v>4.1505010000000002</v>
          </cell>
        </row>
        <row r="202">
          <cell r="A202">
            <v>40808</v>
          </cell>
          <cell r="B202">
            <v>28</v>
          </cell>
          <cell r="C202">
            <v>9.9668670000000006</v>
          </cell>
          <cell r="D202">
            <v>9.9668670000000006</v>
          </cell>
          <cell r="E202">
            <v>4.2741189999999998</v>
          </cell>
        </row>
        <row r="203">
          <cell r="A203">
            <v>40809</v>
          </cell>
          <cell r="B203">
            <v>27</v>
          </cell>
          <cell r="C203">
            <v>9.9680499999999999</v>
          </cell>
          <cell r="D203">
            <v>9.9680499999999999</v>
          </cell>
          <cell r="E203">
            <v>4.2736539999999996</v>
          </cell>
        </row>
        <row r="204">
          <cell r="A204">
            <v>40812</v>
          </cell>
          <cell r="B204">
            <v>24</v>
          </cell>
          <cell r="C204">
            <v>9.9716000000000005</v>
          </cell>
          <cell r="D204">
            <v>9.9716000000000005</v>
          </cell>
          <cell r="E204">
            <v>4.2721330000000002</v>
          </cell>
        </row>
        <row r="205">
          <cell r="A205">
            <v>40813</v>
          </cell>
          <cell r="B205">
            <v>23</v>
          </cell>
          <cell r="C205">
            <v>9.9726560000000006</v>
          </cell>
          <cell r="D205">
            <v>9.9726560000000006</v>
          </cell>
          <cell r="E205">
            <v>4.2916660000000002</v>
          </cell>
        </row>
        <row r="206">
          <cell r="A206">
            <v>40814</v>
          </cell>
          <cell r="B206">
            <v>22</v>
          </cell>
          <cell r="C206">
            <v>9.9738439999999997</v>
          </cell>
          <cell r="D206">
            <v>9.9738439999999997</v>
          </cell>
          <cell r="E206">
            <v>4.2912970000000001</v>
          </cell>
        </row>
        <row r="207">
          <cell r="A207">
            <v>40815</v>
          </cell>
          <cell r="B207">
            <v>28</v>
          </cell>
          <cell r="C207">
            <v>9.9663219999999999</v>
          </cell>
          <cell r="D207">
            <v>9.9663219999999999</v>
          </cell>
          <cell r="E207">
            <v>4.3446610000000003</v>
          </cell>
        </row>
        <row r="208">
          <cell r="A208">
            <v>40816</v>
          </cell>
          <cell r="B208">
            <v>27</v>
          </cell>
          <cell r="C208">
            <v>9.9675250000000002</v>
          </cell>
          <cell r="D208">
            <v>9.9675250000000002</v>
          </cell>
          <cell r="E208">
            <v>4.3441070000000002</v>
          </cell>
        </row>
        <row r="209">
          <cell r="A209">
            <v>40819</v>
          </cell>
          <cell r="B209">
            <v>24</v>
          </cell>
          <cell r="C209">
            <v>9.971133</v>
          </cell>
          <cell r="D209">
            <v>9.971133</v>
          </cell>
          <cell r="E209">
            <v>4.3425859999999998</v>
          </cell>
        </row>
        <row r="210">
          <cell r="A210">
            <v>40820</v>
          </cell>
          <cell r="B210">
            <v>23</v>
          </cell>
          <cell r="C210">
            <v>9.9725920000000006</v>
          </cell>
          <cell r="D210">
            <v>9.9725920000000006</v>
          </cell>
          <cell r="E210">
            <v>4.3017380000000003</v>
          </cell>
        </row>
        <row r="211">
          <cell r="A211">
            <v>40821</v>
          </cell>
          <cell r="B211">
            <v>22</v>
          </cell>
          <cell r="C211">
            <v>9.9736609999999999</v>
          </cell>
          <cell r="D211">
            <v>9.9736609999999999</v>
          </cell>
          <cell r="E211">
            <v>4.3213999999999997</v>
          </cell>
        </row>
        <row r="212">
          <cell r="A212">
            <v>40822</v>
          </cell>
          <cell r="B212">
            <v>28</v>
          </cell>
          <cell r="C212">
            <v>9.9665560000000006</v>
          </cell>
          <cell r="D212">
            <v>9.9665560000000006</v>
          </cell>
          <cell r="E212">
            <v>4.3143719999999997</v>
          </cell>
        </row>
        <row r="213">
          <cell r="A213">
            <v>40823</v>
          </cell>
          <cell r="B213">
            <v>27</v>
          </cell>
          <cell r="C213">
            <v>9.9676749999999998</v>
          </cell>
          <cell r="D213">
            <v>9.9676749999999998</v>
          </cell>
          <cell r="E213">
            <v>4.3239770000000002</v>
          </cell>
        </row>
        <row r="214">
          <cell r="A214">
            <v>40826</v>
          </cell>
          <cell r="B214">
            <v>24</v>
          </cell>
          <cell r="C214">
            <v>9.9713329999999996</v>
          </cell>
          <cell r="D214">
            <v>9.9713329999999996</v>
          </cell>
          <cell r="E214">
            <v>4.3124120000000001</v>
          </cell>
        </row>
        <row r="215">
          <cell r="A215">
            <v>40827</v>
          </cell>
          <cell r="B215">
            <v>23</v>
          </cell>
          <cell r="C215">
            <v>9.9724640000000004</v>
          </cell>
          <cell r="D215">
            <v>9.9724640000000004</v>
          </cell>
          <cell r="E215">
            <v>4.3218829999999997</v>
          </cell>
        </row>
        <row r="216">
          <cell r="A216">
            <v>40828</v>
          </cell>
          <cell r="B216">
            <v>22</v>
          </cell>
          <cell r="C216">
            <v>9.9737220000000004</v>
          </cell>
          <cell r="D216">
            <v>9.9737220000000004</v>
          </cell>
          <cell r="E216">
            <v>4.3113659999999996</v>
          </cell>
        </row>
        <row r="217">
          <cell r="A217">
            <v>40829</v>
          </cell>
          <cell r="B217">
            <v>28</v>
          </cell>
          <cell r="C217">
            <v>9.9661670000000004</v>
          </cell>
          <cell r="D217">
            <v>9.9661670000000004</v>
          </cell>
          <cell r="E217">
            <v>4.3647239999999998</v>
          </cell>
        </row>
        <row r="218">
          <cell r="A218">
            <v>40830</v>
          </cell>
          <cell r="B218">
            <v>27</v>
          </cell>
          <cell r="C218">
            <v>9.9672999999999998</v>
          </cell>
          <cell r="D218">
            <v>9.9672999999999998</v>
          </cell>
          <cell r="E218">
            <v>4.3743040000000004</v>
          </cell>
        </row>
        <row r="219">
          <cell r="A219">
            <v>40833</v>
          </cell>
          <cell r="B219">
            <v>24</v>
          </cell>
          <cell r="C219">
            <v>9.9709330000000005</v>
          </cell>
          <cell r="D219">
            <v>9.9709330000000005</v>
          </cell>
          <cell r="E219">
            <v>4.3727600000000004</v>
          </cell>
        </row>
        <row r="220">
          <cell r="A220">
            <v>40834</v>
          </cell>
          <cell r="B220">
            <v>23</v>
          </cell>
          <cell r="C220">
            <v>9.9722720000000002</v>
          </cell>
          <cell r="D220">
            <v>9.9722720000000002</v>
          </cell>
          <cell r="E220">
            <v>4.3521020000000004</v>
          </cell>
        </row>
        <row r="221">
          <cell r="A221">
            <v>40835</v>
          </cell>
          <cell r="B221">
            <v>22</v>
          </cell>
          <cell r="C221">
            <v>9.9734780000000001</v>
          </cell>
          <cell r="D221">
            <v>9.9734780000000001</v>
          </cell>
          <cell r="E221">
            <v>4.3515050000000004</v>
          </cell>
        </row>
        <row r="222">
          <cell r="A222">
            <v>40836</v>
          </cell>
          <cell r="B222">
            <v>28</v>
          </cell>
          <cell r="C222">
            <v>9.9662439999999997</v>
          </cell>
          <cell r="D222">
            <v>9.9662439999999997</v>
          </cell>
          <cell r="E222">
            <v>4.3547570000000002</v>
          </cell>
        </row>
        <row r="223">
          <cell r="A223">
            <v>40837</v>
          </cell>
          <cell r="B223">
            <v>27</v>
          </cell>
          <cell r="C223">
            <v>9.9674499999999995</v>
          </cell>
          <cell r="D223">
            <v>9.9674499999999995</v>
          </cell>
          <cell r="E223">
            <v>4.3541730000000003</v>
          </cell>
        </row>
        <row r="224">
          <cell r="A224">
            <v>40840</v>
          </cell>
          <cell r="B224">
            <v>24</v>
          </cell>
          <cell r="C224">
            <v>9.9710669999999997</v>
          </cell>
          <cell r="D224">
            <v>9.9710669999999997</v>
          </cell>
          <cell r="E224">
            <v>4.3525429999999998</v>
          </cell>
        </row>
        <row r="225">
          <cell r="A225">
            <v>40841</v>
          </cell>
          <cell r="B225">
            <v>23</v>
          </cell>
          <cell r="C225">
            <v>9.9724000000000004</v>
          </cell>
          <cell r="D225">
            <v>9.9724000000000004</v>
          </cell>
          <cell r="E225">
            <v>4.3319559999999999</v>
          </cell>
        </row>
        <row r="226">
          <cell r="A226">
            <v>40842</v>
          </cell>
          <cell r="B226">
            <v>22</v>
          </cell>
          <cell r="C226">
            <v>9.9736609999999999</v>
          </cell>
          <cell r="D226">
            <v>9.9736609999999999</v>
          </cell>
          <cell r="E226">
            <v>4.3213999999999997</v>
          </cell>
        </row>
        <row r="227">
          <cell r="A227">
            <v>40843</v>
          </cell>
          <cell r="B227">
            <v>28</v>
          </cell>
          <cell r="C227">
            <v>9.9662439999999997</v>
          </cell>
          <cell r="D227">
            <v>9.9662439999999997</v>
          </cell>
          <cell r="E227">
            <v>4.3547570000000002</v>
          </cell>
        </row>
        <row r="228">
          <cell r="A228">
            <v>40844</v>
          </cell>
          <cell r="B228">
            <v>27</v>
          </cell>
          <cell r="C228">
            <v>9.9673750000000005</v>
          </cell>
          <cell r="D228">
            <v>9.9673750000000005</v>
          </cell>
          <cell r="E228">
            <v>4.3642380000000003</v>
          </cell>
        </row>
        <row r="229">
          <cell r="A229">
            <v>40847</v>
          </cell>
          <cell r="B229">
            <v>24</v>
          </cell>
          <cell r="C229">
            <v>9.971133</v>
          </cell>
          <cell r="D229">
            <v>9.971133</v>
          </cell>
          <cell r="E229">
            <v>4.3425859999999998</v>
          </cell>
        </row>
        <row r="230">
          <cell r="A230">
            <v>40848</v>
          </cell>
          <cell r="B230">
            <v>23</v>
          </cell>
          <cell r="C230">
            <v>9.9721440000000001</v>
          </cell>
          <cell r="D230">
            <v>9.9721440000000001</v>
          </cell>
          <cell r="E230">
            <v>4.3722490000000001</v>
          </cell>
        </row>
        <row r="231">
          <cell r="A231">
            <v>40850</v>
          </cell>
          <cell r="B231">
            <v>28</v>
          </cell>
          <cell r="C231">
            <v>9.9660890000000002</v>
          </cell>
          <cell r="D231">
            <v>9.9660890000000002</v>
          </cell>
          <cell r="E231">
            <v>4.3748209999999998</v>
          </cell>
        </row>
        <row r="232">
          <cell r="A232">
            <v>40851</v>
          </cell>
          <cell r="B232">
            <v>27</v>
          </cell>
          <cell r="C232">
            <v>9.9674499999999995</v>
          </cell>
          <cell r="D232">
            <v>9.9674499999999995</v>
          </cell>
          <cell r="E232">
            <v>4.3541730000000003</v>
          </cell>
        </row>
        <row r="233">
          <cell r="A233">
            <v>40854</v>
          </cell>
          <cell r="B233">
            <v>24</v>
          </cell>
          <cell r="C233">
            <v>9.9710669999999997</v>
          </cell>
          <cell r="D233">
            <v>9.9710669999999997</v>
          </cell>
          <cell r="E233">
            <v>4.3525429999999998</v>
          </cell>
        </row>
        <row r="234">
          <cell r="A234">
            <v>40855</v>
          </cell>
          <cell r="B234">
            <v>23</v>
          </cell>
          <cell r="C234">
            <v>9.9722720000000002</v>
          </cell>
          <cell r="D234">
            <v>9.9722720000000002</v>
          </cell>
          <cell r="E234">
            <v>4.3521020000000004</v>
          </cell>
        </row>
        <row r="235">
          <cell r="A235">
            <v>40856</v>
          </cell>
          <cell r="B235">
            <v>22</v>
          </cell>
          <cell r="C235">
            <v>9.9736609999999999</v>
          </cell>
          <cell r="D235">
            <v>9.9736609999999999</v>
          </cell>
          <cell r="E235">
            <v>4.3213999999999997</v>
          </cell>
        </row>
        <row r="236">
          <cell r="A236">
            <v>40857</v>
          </cell>
          <cell r="B236">
            <v>28</v>
          </cell>
          <cell r="C236">
            <v>9.9664780000000004</v>
          </cell>
          <cell r="D236">
            <v>9.9664780000000004</v>
          </cell>
          <cell r="E236">
            <v>4.3244680000000004</v>
          </cell>
        </row>
        <row r="237">
          <cell r="A237">
            <v>40858</v>
          </cell>
          <cell r="B237">
            <v>27</v>
          </cell>
          <cell r="C237">
            <v>9.9676749999999998</v>
          </cell>
          <cell r="D237">
            <v>9.9676749999999998</v>
          </cell>
          <cell r="E237">
            <v>4.3239770000000002</v>
          </cell>
        </row>
        <row r="238">
          <cell r="A238">
            <v>40861</v>
          </cell>
          <cell r="B238">
            <v>24</v>
          </cell>
          <cell r="C238">
            <v>9.9712669999999992</v>
          </cell>
          <cell r="D238">
            <v>9.9712669999999992</v>
          </cell>
          <cell r="E238">
            <v>4.3223690000000001</v>
          </cell>
        </row>
        <row r="239">
          <cell r="A239">
            <v>40862</v>
          </cell>
          <cell r="B239">
            <v>23</v>
          </cell>
          <cell r="C239">
            <v>9.9724640000000004</v>
          </cell>
          <cell r="D239">
            <v>9.9724640000000004</v>
          </cell>
          <cell r="E239">
            <v>4.3218829999999997</v>
          </cell>
        </row>
        <row r="240">
          <cell r="A240">
            <v>40863</v>
          </cell>
          <cell r="B240">
            <v>22</v>
          </cell>
          <cell r="C240">
            <v>9.9736609999999999</v>
          </cell>
          <cell r="D240">
            <v>9.9736609999999999</v>
          </cell>
          <cell r="E240">
            <v>4.3213999999999997</v>
          </cell>
        </row>
        <row r="241">
          <cell r="A241">
            <v>40864</v>
          </cell>
          <cell r="B241">
            <v>28</v>
          </cell>
          <cell r="C241">
            <v>9.9662439999999997</v>
          </cell>
          <cell r="D241">
            <v>9.9662439999999997</v>
          </cell>
          <cell r="E241">
            <v>4.3547570000000002</v>
          </cell>
        </row>
        <row r="242">
          <cell r="A242">
            <v>40865</v>
          </cell>
          <cell r="B242">
            <v>27</v>
          </cell>
          <cell r="C242">
            <v>9.9674499999999995</v>
          </cell>
          <cell r="D242">
            <v>9.9674499999999995</v>
          </cell>
          <cell r="E242">
            <v>4.3541730000000003</v>
          </cell>
        </row>
        <row r="243">
          <cell r="A243">
            <v>40869</v>
          </cell>
          <cell r="B243">
            <v>23</v>
          </cell>
          <cell r="C243">
            <v>9.9722720000000002</v>
          </cell>
          <cell r="D243">
            <v>9.9722720000000002</v>
          </cell>
          <cell r="E243">
            <v>4.3521020000000004</v>
          </cell>
        </row>
        <row r="244">
          <cell r="A244">
            <v>40870</v>
          </cell>
          <cell r="B244">
            <v>22</v>
          </cell>
          <cell r="C244">
            <v>9.9734780000000001</v>
          </cell>
          <cell r="D244">
            <v>9.9734780000000001</v>
          </cell>
          <cell r="E244">
            <v>4.3515050000000004</v>
          </cell>
        </row>
        <row r="245">
          <cell r="A245">
            <v>40871</v>
          </cell>
          <cell r="B245">
            <v>28</v>
          </cell>
          <cell r="C245">
            <v>9.9664780000000004</v>
          </cell>
          <cell r="D245">
            <v>9.9664780000000004</v>
          </cell>
          <cell r="E245">
            <v>4.3244680000000004</v>
          </cell>
        </row>
        <row r="246">
          <cell r="A246">
            <v>40872</v>
          </cell>
          <cell r="B246">
            <v>27</v>
          </cell>
          <cell r="C246">
            <v>9.9676749999999998</v>
          </cell>
          <cell r="D246">
            <v>9.9676749999999998</v>
          </cell>
          <cell r="E246">
            <v>4.3239770000000002</v>
          </cell>
        </row>
        <row r="247">
          <cell r="A247">
            <v>40875</v>
          </cell>
          <cell r="B247">
            <v>24</v>
          </cell>
          <cell r="C247">
            <v>9.9712669999999992</v>
          </cell>
          <cell r="D247">
            <v>9.9712669999999992</v>
          </cell>
          <cell r="E247">
            <v>4.3223690000000001</v>
          </cell>
        </row>
        <row r="248">
          <cell r="A248">
            <v>40876</v>
          </cell>
          <cell r="B248">
            <v>23</v>
          </cell>
          <cell r="C248">
            <v>9.9724640000000004</v>
          </cell>
          <cell r="D248">
            <v>9.9724640000000004</v>
          </cell>
          <cell r="E248">
            <v>4.3218829999999997</v>
          </cell>
        </row>
        <row r="249">
          <cell r="A249">
            <v>40877</v>
          </cell>
          <cell r="B249">
            <v>22</v>
          </cell>
          <cell r="C249">
            <v>9.9736609999999999</v>
          </cell>
          <cell r="D249">
            <v>9.9736609999999999</v>
          </cell>
          <cell r="E249">
            <v>4.3213999999999997</v>
          </cell>
        </row>
        <row r="250">
          <cell r="A250">
            <v>40878</v>
          </cell>
          <cell r="B250">
            <v>28</v>
          </cell>
          <cell r="C250">
            <v>9.9667110000000001</v>
          </cell>
          <cell r="D250">
            <v>9.9667110000000001</v>
          </cell>
          <cell r="E250">
            <v>4.2943100000000003</v>
          </cell>
        </row>
        <row r="251">
          <cell r="A251">
            <v>40879</v>
          </cell>
          <cell r="B251">
            <v>27</v>
          </cell>
          <cell r="C251">
            <v>9.9679000000000002</v>
          </cell>
          <cell r="D251">
            <v>9.9679000000000002</v>
          </cell>
          <cell r="E251">
            <v>4.2937830000000003</v>
          </cell>
        </row>
        <row r="252">
          <cell r="A252">
            <v>40882</v>
          </cell>
          <cell r="B252">
            <v>24</v>
          </cell>
          <cell r="C252">
            <v>9.9713999999999992</v>
          </cell>
          <cell r="D252">
            <v>9.9713999999999992</v>
          </cell>
          <cell r="E252">
            <v>4.3023049999999996</v>
          </cell>
        </row>
        <row r="253">
          <cell r="A253">
            <v>40883</v>
          </cell>
          <cell r="B253">
            <v>23</v>
          </cell>
          <cell r="C253">
            <v>9.9725920000000006</v>
          </cell>
          <cell r="D253">
            <v>9.9725920000000006</v>
          </cell>
          <cell r="E253">
            <v>4.3017380000000003</v>
          </cell>
        </row>
        <row r="254">
          <cell r="A254">
            <v>40884</v>
          </cell>
          <cell r="B254">
            <v>22</v>
          </cell>
          <cell r="C254">
            <v>9.9737829999999992</v>
          </cell>
          <cell r="D254">
            <v>9.9737829999999992</v>
          </cell>
          <cell r="E254">
            <v>4.3013310000000002</v>
          </cell>
        </row>
        <row r="255">
          <cell r="A255">
            <v>40885</v>
          </cell>
          <cell r="B255">
            <v>28</v>
          </cell>
          <cell r="C255">
            <v>9.9664000000000001</v>
          </cell>
          <cell r="D255">
            <v>9.9664000000000001</v>
          </cell>
          <cell r="E255">
            <v>4.3345640000000003</v>
          </cell>
        </row>
        <row r="256">
          <cell r="A256">
            <v>40886</v>
          </cell>
          <cell r="B256">
            <v>27</v>
          </cell>
          <cell r="C256">
            <v>9.9675999999999991</v>
          </cell>
          <cell r="D256">
            <v>9.9675999999999991</v>
          </cell>
          <cell r="E256">
            <v>4.3340420000000002</v>
          </cell>
        </row>
        <row r="257">
          <cell r="A257">
            <v>40890</v>
          </cell>
          <cell r="B257">
            <v>23</v>
          </cell>
          <cell r="C257">
            <v>9.9724640000000004</v>
          </cell>
          <cell r="D257">
            <v>9.9724640000000004</v>
          </cell>
          <cell r="E257">
            <v>4.3218829999999997</v>
          </cell>
        </row>
        <row r="258">
          <cell r="A258">
            <v>40891</v>
          </cell>
          <cell r="B258">
            <v>22</v>
          </cell>
          <cell r="C258">
            <v>9.9736609999999999</v>
          </cell>
          <cell r="D258">
            <v>9.9736609999999999</v>
          </cell>
          <cell r="E258">
            <v>4.3213999999999997</v>
          </cell>
        </row>
        <row r="259">
          <cell r="A259">
            <v>40892</v>
          </cell>
          <cell r="B259">
            <v>28</v>
          </cell>
          <cell r="C259">
            <v>9.9665560000000006</v>
          </cell>
          <cell r="D259">
            <v>9.9665560000000006</v>
          </cell>
          <cell r="E259">
            <v>4.3143719999999997</v>
          </cell>
        </row>
        <row r="260">
          <cell r="A260">
            <v>40893</v>
          </cell>
          <cell r="B260">
            <v>27</v>
          </cell>
          <cell r="C260">
            <v>9.9677500000000006</v>
          </cell>
          <cell r="D260">
            <v>9.9677500000000006</v>
          </cell>
          <cell r="E260">
            <v>4.3139120000000002</v>
          </cell>
        </row>
        <row r="261">
          <cell r="A261">
            <v>40896</v>
          </cell>
          <cell r="B261">
            <v>24</v>
          </cell>
          <cell r="C261">
            <v>9.9713329999999996</v>
          </cell>
          <cell r="D261">
            <v>9.9713329999999996</v>
          </cell>
          <cell r="E261">
            <v>4.3124120000000001</v>
          </cell>
        </row>
        <row r="262">
          <cell r="A262">
            <v>40897</v>
          </cell>
          <cell r="B262">
            <v>23</v>
          </cell>
          <cell r="C262">
            <v>9.9725920000000006</v>
          </cell>
          <cell r="D262">
            <v>9.9725920000000006</v>
          </cell>
          <cell r="E262">
            <v>4.3017380000000003</v>
          </cell>
        </row>
        <row r="263">
          <cell r="A263">
            <v>40898</v>
          </cell>
          <cell r="B263">
            <v>22</v>
          </cell>
          <cell r="C263">
            <v>9.9738439999999997</v>
          </cell>
          <cell r="D263">
            <v>9.9738439999999997</v>
          </cell>
          <cell r="E263">
            <v>4.2912970000000001</v>
          </cell>
        </row>
        <row r="264">
          <cell r="A264">
            <v>40899</v>
          </cell>
          <cell r="B264">
            <v>28</v>
          </cell>
          <cell r="C264">
            <v>9.9664780000000004</v>
          </cell>
          <cell r="D264">
            <v>9.9664780000000004</v>
          </cell>
          <cell r="E264">
            <v>4.3244680000000004</v>
          </cell>
        </row>
        <row r="265">
          <cell r="A265">
            <v>40900</v>
          </cell>
          <cell r="B265">
            <v>27</v>
          </cell>
          <cell r="C265">
            <v>9.9677500000000006</v>
          </cell>
          <cell r="D265">
            <v>9.9677500000000006</v>
          </cell>
          <cell r="E265">
            <v>4.3139120000000002</v>
          </cell>
        </row>
        <row r="266">
          <cell r="A266">
            <v>40903</v>
          </cell>
          <cell r="B266">
            <v>24</v>
          </cell>
          <cell r="C266">
            <v>9.9713329999999996</v>
          </cell>
          <cell r="D266">
            <v>9.9713329999999996</v>
          </cell>
          <cell r="E266">
            <v>4.3124120000000001</v>
          </cell>
        </row>
        <row r="267">
          <cell r="A267">
            <v>40904</v>
          </cell>
          <cell r="B267">
            <v>23</v>
          </cell>
          <cell r="C267">
            <v>9.9725280000000005</v>
          </cell>
          <cell r="D267">
            <v>9.9725280000000005</v>
          </cell>
          <cell r="E267">
            <v>4.3118109999999996</v>
          </cell>
        </row>
        <row r="268">
          <cell r="A268">
            <v>40905</v>
          </cell>
          <cell r="B268">
            <v>22</v>
          </cell>
          <cell r="C268">
            <v>9.9737220000000004</v>
          </cell>
          <cell r="D268">
            <v>9.9737220000000004</v>
          </cell>
          <cell r="E268">
            <v>4.3113659999999996</v>
          </cell>
        </row>
        <row r="269">
          <cell r="A269">
            <v>40906</v>
          </cell>
          <cell r="B269">
            <v>28</v>
          </cell>
          <cell r="C269">
            <v>9.9665560000000006</v>
          </cell>
          <cell r="D269">
            <v>9.9665560000000006</v>
          </cell>
          <cell r="E269">
            <v>4.3143719999999997</v>
          </cell>
        </row>
        <row r="270">
          <cell r="A270">
            <v>40907</v>
          </cell>
          <cell r="B270">
            <v>27</v>
          </cell>
          <cell r="C270">
            <v>9.9677500000000006</v>
          </cell>
          <cell r="D270">
            <v>9.9677500000000006</v>
          </cell>
          <cell r="E270">
            <v>4.3139120000000002</v>
          </cell>
        </row>
        <row r="271">
          <cell r="A271">
            <v>40910</v>
          </cell>
          <cell r="B271">
            <v>24</v>
          </cell>
          <cell r="C271">
            <v>9.9713329999999996</v>
          </cell>
          <cell r="D271">
            <v>9.9713329999999996</v>
          </cell>
          <cell r="E271">
            <v>4.3124120000000001</v>
          </cell>
        </row>
        <row r="272">
          <cell r="A272">
            <v>40911</v>
          </cell>
          <cell r="B272">
            <v>23</v>
          </cell>
          <cell r="C272">
            <v>9.9724640000000004</v>
          </cell>
          <cell r="D272">
            <v>9.9724640000000004</v>
          </cell>
          <cell r="E272">
            <v>4.3218829999999997</v>
          </cell>
        </row>
        <row r="273">
          <cell r="A273">
            <v>40912</v>
          </cell>
          <cell r="B273">
            <v>22</v>
          </cell>
          <cell r="C273">
            <v>9.9736609999999999</v>
          </cell>
          <cell r="D273">
            <v>9.9736609999999999</v>
          </cell>
          <cell r="E273">
            <v>4.3213999999999997</v>
          </cell>
        </row>
        <row r="274">
          <cell r="A274">
            <v>40913</v>
          </cell>
          <cell r="B274">
            <v>28</v>
          </cell>
          <cell r="C274">
            <v>9.9664780000000004</v>
          </cell>
          <cell r="D274">
            <v>9.9664780000000004</v>
          </cell>
          <cell r="E274">
            <v>4.3244680000000004</v>
          </cell>
        </row>
        <row r="275">
          <cell r="A275">
            <v>40914</v>
          </cell>
          <cell r="B275">
            <v>27</v>
          </cell>
          <cell r="C275">
            <v>9.9676749999999998</v>
          </cell>
          <cell r="D275">
            <v>9.9676749999999998</v>
          </cell>
          <cell r="E275">
            <v>4.3239770000000002</v>
          </cell>
        </row>
        <row r="276">
          <cell r="A276">
            <v>40917</v>
          </cell>
          <cell r="B276">
            <v>24</v>
          </cell>
          <cell r="C276">
            <v>9.9712669999999992</v>
          </cell>
          <cell r="D276">
            <v>9.9712669999999992</v>
          </cell>
          <cell r="E276">
            <v>4.3223690000000001</v>
          </cell>
        </row>
        <row r="277">
          <cell r="A277">
            <v>40918</v>
          </cell>
          <cell r="B277">
            <v>23</v>
          </cell>
          <cell r="C277">
            <v>9.9727189999999997</v>
          </cell>
          <cell r="D277">
            <v>9.9727189999999997</v>
          </cell>
          <cell r="E277">
            <v>4.2817509999999999</v>
          </cell>
        </row>
        <row r="278">
          <cell r="A278">
            <v>40919</v>
          </cell>
          <cell r="B278">
            <v>22</v>
          </cell>
          <cell r="C278">
            <v>9.9739059999999995</v>
          </cell>
          <cell r="D278">
            <v>9.9739059999999995</v>
          </cell>
          <cell r="E278">
            <v>4.2810980000000001</v>
          </cell>
        </row>
        <row r="279">
          <cell r="A279">
            <v>40920</v>
          </cell>
          <cell r="B279">
            <v>28</v>
          </cell>
          <cell r="C279">
            <v>9.9669439999999998</v>
          </cell>
          <cell r="D279">
            <v>9.9669439999999998</v>
          </cell>
          <cell r="E279">
            <v>4.2641530000000003</v>
          </cell>
        </row>
        <row r="280">
          <cell r="A280">
            <v>40921</v>
          </cell>
          <cell r="B280">
            <v>27</v>
          </cell>
          <cell r="C280">
            <v>9.9677500000000006</v>
          </cell>
          <cell r="D280">
            <v>9.9677500000000006</v>
          </cell>
          <cell r="E280">
            <v>4.3139120000000002</v>
          </cell>
        </row>
        <row r="281">
          <cell r="A281">
            <v>40924</v>
          </cell>
          <cell r="B281">
            <v>24</v>
          </cell>
          <cell r="C281">
            <v>9.971133</v>
          </cell>
          <cell r="D281">
            <v>9.971133</v>
          </cell>
          <cell r="E281">
            <v>4.3425859999999998</v>
          </cell>
        </row>
        <row r="282">
          <cell r="A282">
            <v>40925</v>
          </cell>
          <cell r="B282">
            <v>23</v>
          </cell>
          <cell r="C282">
            <v>9.9727829999999997</v>
          </cell>
          <cell r="D282">
            <v>9.9727829999999997</v>
          </cell>
          <cell r="E282">
            <v>4.2716779999999996</v>
          </cell>
        </row>
        <row r="283">
          <cell r="A283">
            <v>40926</v>
          </cell>
          <cell r="B283">
            <v>22</v>
          </cell>
          <cell r="C283">
            <v>9.973967</v>
          </cell>
          <cell r="D283">
            <v>9.973967</v>
          </cell>
          <cell r="E283">
            <v>4.271064</v>
          </cell>
        </row>
        <row r="284">
          <cell r="A284">
            <v>40927</v>
          </cell>
          <cell r="B284">
            <v>28</v>
          </cell>
          <cell r="C284">
            <v>9.9668670000000006</v>
          </cell>
          <cell r="D284">
            <v>9.9668670000000006</v>
          </cell>
          <cell r="E284">
            <v>4.2741189999999998</v>
          </cell>
        </row>
        <row r="285">
          <cell r="A285">
            <v>40928</v>
          </cell>
          <cell r="B285">
            <v>27</v>
          </cell>
          <cell r="C285">
            <v>9.9680499999999999</v>
          </cell>
          <cell r="D285">
            <v>9.9680499999999999</v>
          </cell>
          <cell r="E285">
            <v>4.2736539999999996</v>
          </cell>
        </row>
        <row r="286">
          <cell r="A286">
            <v>40931</v>
          </cell>
          <cell r="B286">
            <v>24</v>
          </cell>
          <cell r="C286">
            <v>9.9716000000000005</v>
          </cell>
          <cell r="D286">
            <v>9.9716000000000005</v>
          </cell>
          <cell r="E286">
            <v>4.2721330000000002</v>
          </cell>
        </row>
        <row r="287">
          <cell r="A287">
            <v>40932</v>
          </cell>
          <cell r="B287">
            <v>23</v>
          </cell>
          <cell r="C287">
            <v>9.9729749999999999</v>
          </cell>
          <cell r="D287">
            <v>9.9729749999999999</v>
          </cell>
          <cell r="E287">
            <v>4.2414630000000004</v>
          </cell>
        </row>
        <row r="288">
          <cell r="A288">
            <v>40933</v>
          </cell>
          <cell r="B288">
            <v>22</v>
          </cell>
          <cell r="C288">
            <v>9.9741499999999998</v>
          </cell>
          <cell r="D288">
            <v>9.9741499999999998</v>
          </cell>
          <cell r="E288">
            <v>4.2409629999999998</v>
          </cell>
        </row>
        <row r="289">
          <cell r="A289">
            <v>40934</v>
          </cell>
          <cell r="B289">
            <v>28</v>
          </cell>
          <cell r="C289">
            <v>9.9671000000000003</v>
          </cell>
          <cell r="D289">
            <v>9.9671000000000003</v>
          </cell>
          <cell r="E289">
            <v>4.2439629999999999</v>
          </cell>
        </row>
        <row r="290">
          <cell r="A290">
            <v>40935</v>
          </cell>
          <cell r="B290">
            <v>27</v>
          </cell>
          <cell r="C290">
            <v>9.9682750000000002</v>
          </cell>
          <cell r="D290">
            <v>9.9682750000000002</v>
          </cell>
          <cell r="E290">
            <v>4.2434620000000001</v>
          </cell>
        </row>
        <row r="291">
          <cell r="A291">
            <v>40938</v>
          </cell>
          <cell r="B291">
            <v>24</v>
          </cell>
          <cell r="C291">
            <v>9.9718</v>
          </cell>
          <cell r="D291">
            <v>9.9718</v>
          </cell>
          <cell r="E291">
            <v>4.241962</v>
          </cell>
        </row>
        <row r="292">
          <cell r="A292">
            <v>40939</v>
          </cell>
          <cell r="B292">
            <v>23</v>
          </cell>
          <cell r="C292">
            <v>9.9731030000000001</v>
          </cell>
          <cell r="D292">
            <v>9.9731030000000001</v>
          </cell>
          <cell r="E292">
            <v>4.2213190000000003</v>
          </cell>
        </row>
        <row r="293">
          <cell r="A293">
            <v>40940</v>
          </cell>
          <cell r="B293">
            <v>22</v>
          </cell>
          <cell r="C293">
            <v>9.9740280000000006</v>
          </cell>
          <cell r="D293">
            <v>9.9740280000000006</v>
          </cell>
          <cell r="E293">
            <v>4.2610299999999999</v>
          </cell>
        </row>
        <row r="294">
          <cell r="A294">
            <v>40941</v>
          </cell>
          <cell r="B294">
            <v>28</v>
          </cell>
          <cell r="C294">
            <v>9.9671000000000003</v>
          </cell>
          <cell r="D294">
            <v>9.9671000000000003</v>
          </cell>
          <cell r="E294">
            <v>4.2439629999999999</v>
          </cell>
        </row>
        <row r="295">
          <cell r="A295">
            <v>40942</v>
          </cell>
          <cell r="B295">
            <v>27</v>
          </cell>
          <cell r="C295">
            <v>9.9678249999999995</v>
          </cell>
          <cell r="D295">
            <v>9.9678249999999995</v>
          </cell>
          <cell r="E295">
            <v>4.3038480000000003</v>
          </cell>
        </row>
        <row r="296">
          <cell r="A296">
            <v>40946</v>
          </cell>
          <cell r="B296">
            <v>23</v>
          </cell>
          <cell r="C296">
            <v>9.9725920000000006</v>
          </cell>
          <cell r="D296">
            <v>9.9725920000000006</v>
          </cell>
          <cell r="E296">
            <v>4.3017380000000003</v>
          </cell>
        </row>
        <row r="297">
          <cell r="A297">
            <v>40947</v>
          </cell>
          <cell r="B297">
            <v>22</v>
          </cell>
          <cell r="C297">
            <v>9.9737829999999992</v>
          </cell>
          <cell r="D297">
            <v>9.9737829999999992</v>
          </cell>
          <cell r="E297">
            <v>4.3013310000000002</v>
          </cell>
        </row>
        <row r="298">
          <cell r="A298">
            <v>40948</v>
          </cell>
          <cell r="B298">
            <v>28</v>
          </cell>
          <cell r="C298">
            <v>9.9658560000000005</v>
          </cell>
          <cell r="D298">
            <v>9.9658560000000005</v>
          </cell>
          <cell r="E298">
            <v>4.4049829999999996</v>
          </cell>
        </row>
        <row r="299">
          <cell r="A299">
            <v>40949</v>
          </cell>
          <cell r="B299">
            <v>27</v>
          </cell>
          <cell r="C299">
            <v>9.9668500000000009</v>
          </cell>
          <cell r="D299">
            <v>9.9668500000000009</v>
          </cell>
          <cell r="E299">
            <v>4.4347009999999996</v>
          </cell>
        </row>
        <row r="300">
          <cell r="A300">
            <v>40952</v>
          </cell>
          <cell r="B300">
            <v>24</v>
          </cell>
          <cell r="C300">
            <v>9.9702669999999998</v>
          </cell>
          <cell r="D300">
            <v>9.9702669999999998</v>
          </cell>
          <cell r="E300">
            <v>4.4732500000000002</v>
          </cell>
        </row>
        <row r="301">
          <cell r="A301">
            <v>40953</v>
          </cell>
          <cell r="B301">
            <v>23</v>
          </cell>
          <cell r="C301">
            <v>9.9716330000000006</v>
          </cell>
          <cell r="D301">
            <v>9.9716330000000006</v>
          </cell>
          <cell r="E301">
            <v>4.4526830000000004</v>
          </cell>
        </row>
        <row r="302">
          <cell r="A302">
            <v>40954</v>
          </cell>
          <cell r="B302">
            <v>22</v>
          </cell>
          <cell r="C302">
            <v>9.9731109999999994</v>
          </cell>
          <cell r="D302">
            <v>9.9731109999999994</v>
          </cell>
          <cell r="E302">
            <v>4.4118810000000002</v>
          </cell>
        </row>
        <row r="303">
          <cell r="A303">
            <v>40955</v>
          </cell>
          <cell r="B303">
            <v>28</v>
          </cell>
          <cell r="C303">
            <v>9.9655439999999995</v>
          </cell>
          <cell r="D303">
            <v>9.9655439999999995</v>
          </cell>
          <cell r="E303">
            <v>4.4453740000000002</v>
          </cell>
        </row>
        <row r="304">
          <cell r="A304">
            <v>40956</v>
          </cell>
          <cell r="B304">
            <v>27</v>
          </cell>
          <cell r="C304">
            <v>9.9668500000000009</v>
          </cell>
          <cell r="D304">
            <v>9.9668500000000009</v>
          </cell>
          <cell r="E304">
            <v>4.4347009999999996</v>
          </cell>
        </row>
        <row r="305">
          <cell r="A305">
            <v>40959</v>
          </cell>
          <cell r="B305">
            <v>24</v>
          </cell>
          <cell r="C305">
            <v>9.9703999999999997</v>
          </cell>
          <cell r="D305">
            <v>9.9703999999999997</v>
          </cell>
          <cell r="E305">
            <v>4.4531809999999998</v>
          </cell>
        </row>
        <row r="306">
          <cell r="A306">
            <v>40960</v>
          </cell>
          <cell r="B306">
            <v>23</v>
          </cell>
          <cell r="C306">
            <v>9.9722720000000002</v>
          </cell>
          <cell r="D306">
            <v>9.9722720000000002</v>
          </cell>
          <cell r="E306">
            <v>4.3521020000000004</v>
          </cell>
        </row>
        <row r="307">
          <cell r="A307">
            <v>40961</v>
          </cell>
          <cell r="B307">
            <v>22</v>
          </cell>
          <cell r="C307">
            <v>9.9728670000000008</v>
          </cell>
          <cell r="D307">
            <v>9.9728670000000008</v>
          </cell>
          <cell r="E307">
            <v>4.4520249999999999</v>
          </cell>
        </row>
        <row r="308">
          <cell r="A308">
            <v>40962</v>
          </cell>
          <cell r="B308">
            <v>28</v>
          </cell>
          <cell r="C308">
            <v>9.9662439999999997</v>
          </cell>
          <cell r="D308">
            <v>9.9662439999999997</v>
          </cell>
          <cell r="E308">
            <v>4.3547570000000002</v>
          </cell>
        </row>
        <row r="309">
          <cell r="A309">
            <v>40963</v>
          </cell>
          <cell r="B309">
            <v>27</v>
          </cell>
          <cell r="C309">
            <v>9.9674499999999995</v>
          </cell>
          <cell r="D309">
            <v>9.9674499999999995</v>
          </cell>
          <cell r="E309">
            <v>4.3541730000000003</v>
          </cell>
        </row>
        <row r="310">
          <cell r="A310">
            <v>40966</v>
          </cell>
          <cell r="B310">
            <v>24</v>
          </cell>
          <cell r="C310">
            <v>9.9734669999999994</v>
          </cell>
          <cell r="D310">
            <v>9.9734669999999994</v>
          </cell>
          <cell r="E310">
            <v>3.9905379999999999</v>
          </cell>
        </row>
        <row r="311">
          <cell r="A311">
            <v>40967</v>
          </cell>
          <cell r="B311">
            <v>23</v>
          </cell>
          <cell r="C311">
            <v>9.9722720000000002</v>
          </cell>
          <cell r="D311">
            <v>9.9722720000000002</v>
          </cell>
          <cell r="E311">
            <v>4.3521020000000004</v>
          </cell>
        </row>
        <row r="312">
          <cell r="A312">
            <v>40968</v>
          </cell>
          <cell r="B312">
            <v>22</v>
          </cell>
          <cell r="C312">
            <v>9.9734169999999995</v>
          </cell>
          <cell r="D312">
            <v>9.9734169999999995</v>
          </cell>
          <cell r="E312">
            <v>4.3615399999999998</v>
          </cell>
        </row>
        <row r="313">
          <cell r="A313">
            <v>40969</v>
          </cell>
          <cell r="B313">
            <v>28</v>
          </cell>
          <cell r="C313">
            <v>9.9674890000000005</v>
          </cell>
          <cell r="D313">
            <v>9.9674890000000005</v>
          </cell>
          <cell r="E313">
            <v>4.1936200000000001</v>
          </cell>
        </row>
        <row r="314">
          <cell r="A314">
            <v>40970</v>
          </cell>
          <cell r="B314">
            <v>27</v>
          </cell>
          <cell r="C314">
            <v>9.9678249999999995</v>
          </cell>
          <cell r="D314">
            <v>9.9678249999999995</v>
          </cell>
          <cell r="E314">
            <v>4.3038480000000003</v>
          </cell>
        </row>
        <row r="315">
          <cell r="A315">
            <v>40973</v>
          </cell>
          <cell r="B315">
            <v>24</v>
          </cell>
          <cell r="C315">
            <v>9.9720669999999991</v>
          </cell>
          <cell r="D315">
            <v>9.9720669999999991</v>
          </cell>
          <cell r="E315">
            <v>4.2016869999999997</v>
          </cell>
        </row>
        <row r="316">
          <cell r="A316">
            <v>40974</v>
          </cell>
          <cell r="B316">
            <v>23</v>
          </cell>
          <cell r="C316">
            <v>9.9722080000000002</v>
          </cell>
          <cell r="D316">
            <v>9.9722080000000002</v>
          </cell>
          <cell r="E316">
            <v>4.3621759999999998</v>
          </cell>
        </row>
        <row r="317">
          <cell r="A317">
            <v>40975</v>
          </cell>
          <cell r="B317">
            <v>22</v>
          </cell>
          <cell r="C317">
            <v>9.974456</v>
          </cell>
          <cell r="D317">
            <v>9.974456</v>
          </cell>
          <cell r="E317">
            <v>4.1906319999999999</v>
          </cell>
        </row>
        <row r="318">
          <cell r="A318">
            <v>40976</v>
          </cell>
          <cell r="B318">
            <v>27</v>
          </cell>
          <cell r="C318">
            <v>9.9686500000000002</v>
          </cell>
          <cell r="D318">
            <v>9.9686500000000002</v>
          </cell>
          <cell r="E318">
            <v>4.1931459999999996</v>
          </cell>
        </row>
        <row r="319">
          <cell r="A319">
            <v>40977</v>
          </cell>
          <cell r="B319">
            <v>26</v>
          </cell>
          <cell r="C319">
            <v>9.9698829999999994</v>
          </cell>
          <cell r="D319">
            <v>9.9698829999999994</v>
          </cell>
          <cell r="E319">
            <v>4.1826429999999997</v>
          </cell>
        </row>
        <row r="320">
          <cell r="A320">
            <v>40980</v>
          </cell>
          <cell r="B320">
            <v>23</v>
          </cell>
          <cell r="C320">
            <v>9.9733579999999993</v>
          </cell>
          <cell r="D320">
            <v>9.9733579999999993</v>
          </cell>
          <cell r="E320">
            <v>4.1811920000000002</v>
          </cell>
        </row>
        <row r="321">
          <cell r="A321">
            <v>40981</v>
          </cell>
          <cell r="B321">
            <v>22</v>
          </cell>
          <cell r="C321">
            <v>9.9737829999999992</v>
          </cell>
          <cell r="D321">
            <v>9.9737829999999992</v>
          </cell>
          <cell r="E321">
            <v>4.3013310000000002</v>
          </cell>
        </row>
        <row r="322">
          <cell r="A322">
            <v>40982</v>
          </cell>
          <cell r="B322">
            <v>21</v>
          </cell>
          <cell r="C322">
            <v>9.9755000000000003</v>
          </cell>
          <cell r="D322">
            <v>9.9755000000000003</v>
          </cell>
          <cell r="E322">
            <v>4.2103149999999996</v>
          </cell>
        </row>
        <row r="323">
          <cell r="A323">
            <v>40983</v>
          </cell>
          <cell r="B323">
            <v>28</v>
          </cell>
          <cell r="C323">
            <v>9.9681890000000006</v>
          </cell>
          <cell r="D323">
            <v>9.9681890000000006</v>
          </cell>
          <cell r="E323">
            <v>4.1030379999999997</v>
          </cell>
        </row>
        <row r="324">
          <cell r="A324">
            <v>40984</v>
          </cell>
          <cell r="B324">
            <v>27</v>
          </cell>
          <cell r="C324">
            <v>9.9692500000000006</v>
          </cell>
          <cell r="D324">
            <v>9.9692500000000006</v>
          </cell>
          <cell r="E324">
            <v>4.1126459999999998</v>
          </cell>
        </row>
        <row r="325">
          <cell r="A325">
            <v>40988</v>
          </cell>
          <cell r="B325">
            <v>23</v>
          </cell>
          <cell r="C325">
            <v>9.9734219999999993</v>
          </cell>
          <cell r="D325">
            <v>9.9734219999999993</v>
          </cell>
          <cell r="E325">
            <v>4.1711210000000003</v>
          </cell>
        </row>
        <row r="326">
          <cell r="A326">
            <v>40989</v>
          </cell>
          <cell r="B326">
            <v>22</v>
          </cell>
          <cell r="C326">
            <v>9.9747610000000009</v>
          </cell>
          <cell r="D326">
            <v>9.9747610000000009</v>
          </cell>
          <cell r="E326">
            <v>4.1404680000000003</v>
          </cell>
        </row>
        <row r="327">
          <cell r="A327">
            <v>40990</v>
          </cell>
          <cell r="B327">
            <v>28</v>
          </cell>
          <cell r="C327">
            <v>9.9666329999999999</v>
          </cell>
          <cell r="D327">
            <v>9.9666329999999999</v>
          </cell>
          <cell r="E327">
            <v>4.304405</v>
          </cell>
        </row>
        <row r="328">
          <cell r="A328">
            <v>40991</v>
          </cell>
          <cell r="B328">
            <v>27</v>
          </cell>
          <cell r="C328">
            <v>9.9674499999999995</v>
          </cell>
          <cell r="D328">
            <v>9.9674499999999995</v>
          </cell>
          <cell r="E328">
            <v>4.3541730000000003</v>
          </cell>
        </row>
        <row r="329">
          <cell r="A329">
            <v>40994</v>
          </cell>
          <cell r="B329">
            <v>24</v>
          </cell>
          <cell r="C329">
            <v>9.9710669999999997</v>
          </cell>
          <cell r="D329">
            <v>9.9710669999999997</v>
          </cell>
          <cell r="E329">
            <v>4.3525429999999998</v>
          </cell>
        </row>
        <row r="330">
          <cell r="A330">
            <v>40995</v>
          </cell>
          <cell r="B330">
            <v>23</v>
          </cell>
          <cell r="C330">
            <v>9.9727189999999997</v>
          </cell>
          <cell r="D330">
            <v>9.9727189999999997</v>
          </cell>
          <cell r="E330">
            <v>4.2817509999999999</v>
          </cell>
        </row>
        <row r="331">
          <cell r="A331">
            <v>40996</v>
          </cell>
          <cell r="B331">
            <v>22</v>
          </cell>
          <cell r="C331">
            <v>9.9736609999999999</v>
          </cell>
          <cell r="D331">
            <v>9.9736609999999999</v>
          </cell>
          <cell r="E331">
            <v>4.3213999999999997</v>
          </cell>
        </row>
        <row r="332">
          <cell r="A332">
            <v>40997</v>
          </cell>
          <cell r="B332">
            <v>28</v>
          </cell>
          <cell r="C332">
            <v>9.9662439999999997</v>
          </cell>
          <cell r="D332">
            <v>9.9662439999999997</v>
          </cell>
          <cell r="E332">
            <v>4.3547570000000002</v>
          </cell>
        </row>
        <row r="333">
          <cell r="A333">
            <v>40998</v>
          </cell>
          <cell r="B333">
            <v>27</v>
          </cell>
          <cell r="C333">
            <v>9.9674499999999995</v>
          </cell>
          <cell r="D333">
            <v>9.9674499999999995</v>
          </cell>
          <cell r="E333">
            <v>4.3541730000000003</v>
          </cell>
        </row>
        <row r="334">
          <cell r="A334">
            <v>41001</v>
          </cell>
          <cell r="B334">
            <v>24</v>
          </cell>
          <cell r="C334">
            <v>9.9710669999999997</v>
          </cell>
          <cell r="D334">
            <v>9.9710669999999997</v>
          </cell>
          <cell r="E334">
            <v>4.3525429999999998</v>
          </cell>
        </row>
        <row r="335">
          <cell r="A335">
            <v>41002</v>
          </cell>
          <cell r="B335">
            <v>23</v>
          </cell>
          <cell r="C335">
            <v>9.9722720000000002</v>
          </cell>
          <cell r="D335">
            <v>9.9722720000000002</v>
          </cell>
          <cell r="E335">
            <v>4.3521020000000004</v>
          </cell>
        </row>
        <row r="336">
          <cell r="A336">
            <v>41003</v>
          </cell>
          <cell r="B336">
            <v>29</v>
          </cell>
          <cell r="C336">
            <v>9.9658440000000006</v>
          </cell>
          <cell r="D336">
            <v>9.9658440000000006</v>
          </cell>
          <cell r="E336">
            <v>4.2545869999999999</v>
          </cell>
        </row>
        <row r="337">
          <cell r="A337">
            <v>41008</v>
          </cell>
          <cell r="B337">
            <v>24</v>
          </cell>
          <cell r="C337">
            <v>9.9706670000000006</v>
          </cell>
          <cell r="D337">
            <v>9.9706670000000006</v>
          </cell>
          <cell r="E337">
            <v>4.4128939999999997</v>
          </cell>
        </row>
        <row r="338">
          <cell r="A338">
            <v>41009</v>
          </cell>
          <cell r="B338">
            <v>23</v>
          </cell>
          <cell r="C338">
            <v>9.9731030000000001</v>
          </cell>
          <cell r="D338">
            <v>9.9731030000000001</v>
          </cell>
          <cell r="E338">
            <v>4.2213190000000003</v>
          </cell>
        </row>
        <row r="339">
          <cell r="A339">
            <v>41010</v>
          </cell>
          <cell r="B339">
            <v>22</v>
          </cell>
          <cell r="C339">
            <v>9.9741499999999998</v>
          </cell>
          <cell r="D339">
            <v>9.9741499999999998</v>
          </cell>
          <cell r="E339">
            <v>4.2409629999999998</v>
          </cell>
        </row>
        <row r="340">
          <cell r="A340">
            <v>41011</v>
          </cell>
          <cell r="B340">
            <v>28</v>
          </cell>
          <cell r="C340">
            <v>9.9662439999999997</v>
          </cell>
          <cell r="D340">
            <v>9.9662439999999997</v>
          </cell>
          <cell r="E340">
            <v>4.3547570000000002</v>
          </cell>
        </row>
        <row r="341">
          <cell r="A341">
            <v>41012</v>
          </cell>
          <cell r="B341">
            <v>27</v>
          </cell>
          <cell r="C341">
            <v>9.9668500000000009</v>
          </cell>
          <cell r="D341">
            <v>9.9668500000000009</v>
          </cell>
          <cell r="E341">
            <v>4.4347009999999996</v>
          </cell>
        </row>
        <row r="342">
          <cell r="A342">
            <v>41015</v>
          </cell>
          <cell r="B342">
            <v>24</v>
          </cell>
          <cell r="C342">
            <v>9.9703999999999997</v>
          </cell>
          <cell r="D342">
            <v>9.9703999999999997</v>
          </cell>
          <cell r="E342">
            <v>4.4531809999999998</v>
          </cell>
        </row>
        <row r="343">
          <cell r="A343">
            <v>41016</v>
          </cell>
          <cell r="B343">
            <v>23</v>
          </cell>
          <cell r="C343">
            <v>9.9717610000000008</v>
          </cell>
          <cell r="D343">
            <v>9.9717610000000008</v>
          </cell>
          <cell r="E343">
            <v>4.4325340000000004</v>
          </cell>
        </row>
        <row r="344">
          <cell r="A344">
            <v>41017</v>
          </cell>
          <cell r="B344">
            <v>22</v>
          </cell>
          <cell r="C344">
            <v>9.9734169999999995</v>
          </cell>
          <cell r="D344">
            <v>9.9734169999999995</v>
          </cell>
          <cell r="E344">
            <v>4.3615399999999998</v>
          </cell>
        </row>
        <row r="345">
          <cell r="A345">
            <v>41018</v>
          </cell>
          <cell r="B345">
            <v>28</v>
          </cell>
          <cell r="C345">
            <v>9.9663219999999999</v>
          </cell>
          <cell r="D345">
            <v>9.9663219999999999</v>
          </cell>
          <cell r="E345">
            <v>4.3446610000000003</v>
          </cell>
        </row>
        <row r="346">
          <cell r="A346">
            <v>41019</v>
          </cell>
          <cell r="B346">
            <v>27</v>
          </cell>
          <cell r="C346">
            <v>9.9678249999999995</v>
          </cell>
          <cell r="D346">
            <v>9.9678249999999995</v>
          </cell>
          <cell r="E346">
            <v>4.3038480000000003</v>
          </cell>
        </row>
        <row r="347">
          <cell r="A347">
            <v>41022</v>
          </cell>
          <cell r="B347">
            <v>24</v>
          </cell>
          <cell r="C347">
            <v>9.9706670000000006</v>
          </cell>
          <cell r="D347">
            <v>9.9706670000000006</v>
          </cell>
          <cell r="E347">
            <v>4.4128939999999997</v>
          </cell>
        </row>
        <row r="348">
          <cell r="A348">
            <v>41023</v>
          </cell>
          <cell r="B348">
            <v>23</v>
          </cell>
          <cell r="C348">
            <v>9.9721440000000001</v>
          </cell>
          <cell r="D348">
            <v>9.9721440000000001</v>
          </cell>
          <cell r="E348">
            <v>4.3722490000000001</v>
          </cell>
        </row>
        <row r="349">
          <cell r="A349">
            <v>41024</v>
          </cell>
          <cell r="B349">
            <v>22</v>
          </cell>
          <cell r="C349">
            <v>9.9735999999999994</v>
          </cell>
          <cell r="D349">
            <v>9.9735999999999994</v>
          </cell>
          <cell r="E349">
            <v>4.3314349999999999</v>
          </cell>
        </row>
        <row r="350">
          <cell r="A350">
            <v>41025</v>
          </cell>
          <cell r="B350">
            <v>28</v>
          </cell>
          <cell r="C350">
            <v>9.9666329999999999</v>
          </cell>
          <cell r="D350">
            <v>9.9666329999999999</v>
          </cell>
          <cell r="E350">
            <v>4.304405</v>
          </cell>
        </row>
        <row r="351">
          <cell r="A351">
            <v>41026</v>
          </cell>
          <cell r="B351">
            <v>27</v>
          </cell>
          <cell r="C351">
            <v>9.9671500000000002</v>
          </cell>
          <cell r="D351">
            <v>9.9671500000000002</v>
          </cell>
          <cell r="E351">
            <v>4.3944359999999998</v>
          </cell>
        </row>
        <row r="352">
          <cell r="A352">
            <v>41029</v>
          </cell>
          <cell r="B352">
            <v>24</v>
          </cell>
          <cell r="C352">
            <v>9.9713329999999996</v>
          </cell>
          <cell r="D352">
            <v>9.9713329999999996</v>
          </cell>
          <cell r="E352">
            <v>4.3124120000000001</v>
          </cell>
        </row>
        <row r="353">
          <cell r="A353">
            <v>41031</v>
          </cell>
          <cell r="B353">
            <v>22</v>
          </cell>
          <cell r="C353">
            <v>9.9743940000000002</v>
          </cell>
          <cell r="D353">
            <v>9.9743940000000002</v>
          </cell>
          <cell r="E353">
            <v>4.2008289999999997</v>
          </cell>
        </row>
        <row r="354">
          <cell r="A354">
            <v>41032</v>
          </cell>
          <cell r="B354">
            <v>28</v>
          </cell>
          <cell r="C354">
            <v>9.9674110000000002</v>
          </cell>
          <cell r="D354">
            <v>9.9674110000000002</v>
          </cell>
          <cell r="E354">
            <v>4.2037139999999997</v>
          </cell>
        </row>
        <row r="355">
          <cell r="A355">
            <v>41033</v>
          </cell>
          <cell r="B355">
            <v>27</v>
          </cell>
          <cell r="C355">
            <v>9.9678249999999995</v>
          </cell>
          <cell r="D355">
            <v>9.9678249999999995</v>
          </cell>
          <cell r="E355">
            <v>4.3038480000000003</v>
          </cell>
        </row>
        <row r="356">
          <cell r="A356">
            <v>41036</v>
          </cell>
          <cell r="B356">
            <v>24</v>
          </cell>
          <cell r="C356">
            <v>9.9713999999999992</v>
          </cell>
          <cell r="D356">
            <v>9.9713999999999992</v>
          </cell>
          <cell r="E356">
            <v>4.3023049999999996</v>
          </cell>
        </row>
        <row r="357">
          <cell r="A357">
            <v>41037</v>
          </cell>
          <cell r="B357">
            <v>23</v>
          </cell>
          <cell r="C357">
            <v>9.9722080000000002</v>
          </cell>
          <cell r="D357">
            <v>9.9722080000000002</v>
          </cell>
          <cell r="E357">
            <v>4.3621759999999998</v>
          </cell>
        </row>
        <row r="358">
          <cell r="A358">
            <v>41038</v>
          </cell>
          <cell r="B358">
            <v>22</v>
          </cell>
          <cell r="C358">
            <v>9.9734780000000001</v>
          </cell>
          <cell r="D358">
            <v>9.9734780000000001</v>
          </cell>
          <cell r="E358">
            <v>4.3515050000000004</v>
          </cell>
        </row>
        <row r="359">
          <cell r="A359">
            <v>41039</v>
          </cell>
          <cell r="B359">
            <v>28</v>
          </cell>
          <cell r="C359">
            <v>9.9664780000000004</v>
          </cell>
          <cell r="D359">
            <v>9.9664780000000004</v>
          </cell>
          <cell r="E359">
            <v>4.3244680000000004</v>
          </cell>
        </row>
        <row r="360">
          <cell r="A360">
            <v>41040</v>
          </cell>
          <cell r="B360">
            <v>27</v>
          </cell>
          <cell r="C360">
            <v>9.9675250000000002</v>
          </cell>
          <cell r="D360">
            <v>9.9675250000000002</v>
          </cell>
          <cell r="E360">
            <v>4.3441070000000002</v>
          </cell>
        </row>
        <row r="361">
          <cell r="A361">
            <v>41043</v>
          </cell>
          <cell r="B361">
            <v>24</v>
          </cell>
          <cell r="C361">
            <v>9.9710669999999997</v>
          </cell>
          <cell r="D361">
            <v>9.9710669999999997</v>
          </cell>
          <cell r="E361">
            <v>4.3525429999999998</v>
          </cell>
        </row>
        <row r="362">
          <cell r="A362">
            <v>41044</v>
          </cell>
          <cell r="B362">
            <v>23</v>
          </cell>
          <cell r="C362">
            <v>9.9718250000000008</v>
          </cell>
          <cell r="D362">
            <v>9.9718250000000008</v>
          </cell>
          <cell r="E362">
            <v>4.4224600000000001</v>
          </cell>
        </row>
        <row r="363">
          <cell r="A363">
            <v>41045</v>
          </cell>
          <cell r="B363">
            <v>22</v>
          </cell>
          <cell r="C363">
            <v>9.9731109999999994</v>
          </cell>
          <cell r="D363">
            <v>9.9731109999999994</v>
          </cell>
          <cell r="E363">
            <v>4.4118810000000002</v>
          </cell>
        </row>
        <row r="364">
          <cell r="A364">
            <v>41046</v>
          </cell>
          <cell r="B364">
            <v>28</v>
          </cell>
          <cell r="C364">
            <v>9.9657780000000002</v>
          </cell>
          <cell r="D364">
            <v>9.9657780000000002</v>
          </cell>
          <cell r="E364">
            <v>4.4150809999999998</v>
          </cell>
        </row>
        <row r="365">
          <cell r="A365">
            <v>41047</v>
          </cell>
          <cell r="B365">
            <v>27</v>
          </cell>
          <cell r="C365">
            <v>9.9668500000000009</v>
          </cell>
          <cell r="D365">
            <v>9.9668500000000009</v>
          </cell>
          <cell r="E365">
            <v>4.4347009999999996</v>
          </cell>
        </row>
        <row r="366">
          <cell r="A366">
            <v>41050</v>
          </cell>
          <cell r="B366">
            <v>24</v>
          </cell>
          <cell r="C366">
            <v>9.9705999999999992</v>
          </cell>
          <cell r="D366">
            <v>9.9705999999999992</v>
          </cell>
          <cell r="E366">
            <v>4.4230039999999997</v>
          </cell>
        </row>
        <row r="367">
          <cell r="A367">
            <v>41051</v>
          </cell>
          <cell r="B367">
            <v>23</v>
          </cell>
          <cell r="C367">
            <v>9.9715059999999998</v>
          </cell>
          <cell r="D367">
            <v>9.9715059999999998</v>
          </cell>
          <cell r="E367">
            <v>4.4726749999999997</v>
          </cell>
        </row>
        <row r="368">
          <cell r="A368">
            <v>41052</v>
          </cell>
          <cell r="B368">
            <v>22</v>
          </cell>
          <cell r="C368">
            <v>9.9727440000000005</v>
          </cell>
          <cell r="D368">
            <v>9.9727440000000005</v>
          </cell>
          <cell r="E368">
            <v>4.4722619999999997</v>
          </cell>
        </row>
        <row r="369">
          <cell r="A369">
            <v>41053</v>
          </cell>
          <cell r="B369">
            <v>28</v>
          </cell>
          <cell r="C369">
            <v>9.9653890000000001</v>
          </cell>
          <cell r="D369">
            <v>9.9653890000000001</v>
          </cell>
          <cell r="E369">
            <v>4.4654410000000002</v>
          </cell>
        </row>
        <row r="370">
          <cell r="A370">
            <v>41054</v>
          </cell>
          <cell r="B370">
            <v>27</v>
          </cell>
          <cell r="C370">
            <v>9.9664750000000009</v>
          </cell>
          <cell r="D370">
            <v>9.9664750000000009</v>
          </cell>
          <cell r="E370">
            <v>4.485036</v>
          </cell>
        </row>
        <row r="371">
          <cell r="A371">
            <v>41057</v>
          </cell>
          <cell r="B371">
            <v>24</v>
          </cell>
          <cell r="C371">
            <v>9.9700000000000006</v>
          </cell>
          <cell r="D371">
            <v>9.9700000000000006</v>
          </cell>
          <cell r="E371">
            <v>4.513541</v>
          </cell>
        </row>
        <row r="372">
          <cell r="A372">
            <v>41058</v>
          </cell>
          <cell r="B372">
            <v>23</v>
          </cell>
          <cell r="C372">
            <v>9.9715059999999998</v>
          </cell>
          <cell r="D372">
            <v>9.9715059999999998</v>
          </cell>
          <cell r="E372">
            <v>4.4726749999999997</v>
          </cell>
        </row>
        <row r="373">
          <cell r="A373">
            <v>41059</v>
          </cell>
          <cell r="B373">
            <v>22</v>
          </cell>
          <cell r="C373">
            <v>9.9725610000000007</v>
          </cell>
          <cell r="D373">
            <v>9.9725610000000007</v>
          </cell>
          <cell r="E373">
            <v>4.5023720000000003</v>
          </cell>
        </row>
        <row r="374">
          <cell r="A374">
            <v>41060</v>
          </cell>
          <cell r="B374">
            <v>28</v>
          </cell>
          <cell r="C374">
            <v>9.9654670000000003</v>
          </cell>
          <cell r="D374">
            <v>9.9654670000000003</v>
          </cell>
          <cell r="E374">
            <v>4.4553430000000001</v>
          </cell>
        </row>
        <row r="375">
          <cell r="A375">
            <v>41061</v>
          </cell>
          <cell r="B375">
            <v>27</v>
          </cell>
          <cell r="C375">
            <v>9.9664750000000009</v>
          </cell>
          <cell r="D375">
            <v>9.9664750000000009</v>
          </cell>
          <cell r="E375">
            <v>4.485036</v>
          </cell>
        </row>
        <row r="376">
          <cell r="A376">
            <v>41064</v>
          </cell>
          <cell r="B376">
            <v>24</v>
          </cell>
          <cell r="C376">
            <v>9.9701330000000006</v>
          </cell>
          <cell r="D376">
            <v>9.9701330000000006</v>
          </cell>
          <cell r="E376">
            <v>4.4934710000000004</v>
          </cell>
        </row>
        <row r="377">
          <cell r="A377">
            <v>41065</v>
          </cell>
          <cell r="B377">
            <v>23</v>
          </cell>
          <cell r="C377">
            <v>9.9720169999999992</v>
          </cell>
          <cell r="D377">
            <v>9.9720169999999992</v>
          </cell>
          <cell r="E377">
            <v>4.392239</v>
          </cell>
        </row>
        <row r="378">
          <cell r="A378">
            <v>41066</v>
          </cell>
          <cell r="B378">
            <v>22</v>
          </cell>
          <cell r="C378">
            <v>9.9733560000000008</v>
          </cell>
          <cell r="D378">
            <v>9.9733560000000008</v>
          </cell>
          <cell r="E378">
            <v>4.371575</v>
          </cell>
        </row>
        <row r="379">
          <cell r="A379">
            <v>41067</v>
          </cell>
          <cell r="B379">
            <v>28</v>
          </cell>
          <cell r="C379">
            <v>9.9667110000000001</v>
          </cell>
          <cell r="D379">
            <v>9.9667110000000001</v>
          </cell>
          <cell r="E379">
            <v>4.2943100000000003</v>
          </cell>
        </row>
        <row r="380">
          <cell r="A380">
            <v>41068</v>
          </cell>
          <cell r="B380">
            <v>27</v>
          </cell>
          <cell r="C380">
            <v>9.9678249999999995</v>
          </cell>
          <cell r="D380">
            <v>9.9678249999999995</v>
          </cell>
          <cell r="E380">
            <v>4.3038480000000003</v>
          </cell>
        </row>
        <row r="381">
          <cell r="A381">
            <v>41071</v>
          </cell>
          <cell r="B381">
            <v>24</v>
          </cell>
          <cell r="C381">
            <v>9.9714670000000005</v>
          </cell>
          <cell r="D381">
            <v>9.9714670000000005</v>
          </cell>
          <cell r="E381">
            <v>4.2921969999999998</v>
          </cell>
        </row>
        <row r="382">
          <cell r="A382">
            <v>41072</v>
          </cell>
          <cell r="B382">
            <v>23</v>
          </cell>
          <cell r="C382">
            <v>9.9725280000000005</v>
          </cell>
          <cell r="D382">
            <v>9.9725280000000005</v>
          </cell>
          <cell r="E382">
            <v>4.3118109999999996</v>
          </cell>
        </row>
        <row r="383">
          <cell r="A383">
            <v>41073</v>
          </cell>
          <cell r="B383">
            <v>22</v>
          </cell>
          <cell r="C383">
            <v>9.9739059999999995</v>
          </cell>
          <cell r="D383">
            <v>9.9739059999999995</v>
          </cell>
          <cell r="E383">
            <v>4.2810980000000001</v>
          </cell>
        </row>
        <row r="384">
          <cell r="A384">
            <v>41074</v>
          </cell>
          <cell r="B384">
            <v>28</v>
          </cell>
          <cell r="C384">
            <v>9.9662439999999997</v>
          </cell>
          <cell r="D384">
            <v>9.9662439999999997</v>
          </cell>
          <cell r="E384">
            <v>4.3547570000000002</v>
          </cell>
        </row>
        <row r="385">
          <cell r="A385">
            <v>41075</v>
          </cell>
          <cell r="B385">
            <v>27</v>
          </cell>
          <cell r="C385">
            <v>9.9673750000000005</v>
          </cell>
          <cell r="D385">
            <v>9.9673750000000005</v>
          </cell>
          <cell r="E385">
            <v>4.3642380000000003</v>
          </cell>
        </row>
        <row r="386">
          <cell r="A386">
            <v>41078</v>
          </cell>
          <cell r="B386">
            <v>24</v>
          </cell>
          <cell r="C386">
            <v>9.9703999999999997</v>
          </cell>
          <cell r="D386">
            <v>9.9703999999999997</v>
          </cell>
          <cell r="E386">
            <v>4.4531809999999998</v>
          </cell>
        </row>
        <row r="387">
          <cell r="A387">
            <v>41079</v>
          </cell>
          <cell r="B387">
            <v>23</v>
          </cell>
          <cell r="C387">
            <v>9.9722080000000002</v>
          </cell>
          <cell r="D387">
            <v>9.9722080000000002</v>
          </cell>
          <cell r="E387">
            <v>4.3621759999999998</v>
          </cell>
        </row>
        <row r="388">
          <cell r="A388">
            <v>41080</v>
          </cell>
          <cell r="B388">
            <v>22</v>
          </cell>
          <cell r="C388">
            <v>9.9733560000000008</v>
          </cell>
          <cell r="D388">
            <v>9.9733560000000008</v>
          </cell>
          <cell r="E388">
            <v>4.371575</v>
          </cell>
        </row>
        <row r="389">
          <cell r="A389">
            <v>41081</v>
          </cell>
          <cell r="B389">
            <v>28</v>
          </cell>
          <cell r="C389">
            <v>9.9655439999999995</v>
          </cell>
          <cell r="D389">
            <v>9.9655439999999995</v>
          </cell>
          <cell r="E389">
            <v>4.4453740000000002</v>
          </cell>
        </row>
        <row r="390">
          <cell r="A390">
            <v>41082</v>
          </cell>
          <cell r="B390">
            <v>27</v>
          </cell>
          <cell r="C390">
            <v>9.9669249999999998</v>
          </cell>
          <cell r="D390">
            <v>9.9669249999999998</v>
          </cell>
          <cell r="E390">
            <v>4.4246340000000002</v>
          </cell>
        </row>
        <row r="391">
          <cell r="A391">
            <v>41085</v>
          </cell>
          <cell r="B391">
            <v>24</v>
          </cell>
          <cell r="C391">
            <v>9.9706670000000006</v>
          </cell>
          <cell r="D391">
            <v>9.9706670000000006</v>
          </cell>
          <cell r="E391">
            <v>4.4128939999999997</v>
          </cell>
        </row>
        <row r="392">
          <cell r="A392">
            <v>41086</v>
          </cell>
          <cell r="B392">
            <v>23</v>
          </cell>
          <cell r="C392">
            <v>9.9724640000000004</v>
          </cell>
          <cell r="D392">
            <v>9.9724640000000004</v>
          </cell>
          <cell r="E392">
            <v>4.3218829999999997</v>
          </cell>
        </row>
        <row r="393">
          <cell r="A393">
            <v>41087</v>
          </cell>
          <cell r="B393">
            <v>22</v>
          </cell>
          <cell r="C393">
            <v>9.9736609999999999</v>
          </cell>
          <cell r="D393">
            <v>9.9736609999999999</v>
          </cell>
          <cell r="E393">
            <v>4.3213999999999997</v>
          </cell>
        </row>
        <row r="394">
          <cell r="A394">
            <v>41088</v>
          </cell>
          <cell r="B394">
            <v>28</v>
          </cell>
          <cell r="C394">
            <v>9.9671000000000003</v>
          </cell>
          <cell r="D394">
            <v>9.9671000000000003</v>
          </cell>
          <cell r="E394">
            <v>4.2439629999999999</v>
          </cell>
        </row>
        <row r="395">
          <cell r="A395">
            <v>41089</v>
          </cell>
          <cell r="B395">
            <v>27</v>
          </cell>
          <cell r="C395">
            <v>9.9682750000000002</v>
          </cell>
          <cell r="D395">
            <v>9.9682750000000002</v>
          </cell>
          <cell r="E395">
            <v>4.2434620000000001</v>
          </cell>
        </row>
        <row r="396">
          <cell r="A396">
            <v>41092</v>
          </cell>
          <cell r="B396">
            <v>24</v>
          </cell>
          <cell r="C396">
            <v>9.9708670000000001</v>
          </cell>
          <cell r="D396">
            <v>9.9708670000000001</v>
          </cell>
          <cell r="E396">
            <v>4.3827179999999997</v>
          </cell>
        </row>
        <row r="397">
          <cell r="A397">
            <v>41093</v>
          </cell>
          <cell r="B397">
            <v>23</v>
          </cell>
          <cell r="C397">
            <v>9.9741250000000008</v>
          </cell>
          <cell r="D397">
            <v>9.9741250000000008</v>
          </cell>
          <cell r="E397">
            <v>4.0605070000000003</v>
          </cell>
        </row>
        <row r="398">
          <cell r="A398">
            <v>41094</v>
          </cell>
          <cell r="B398">
            <v>22</v>
          </cell>
          <cell r="C398">
            <v>9.9740280000000006</v>
          </cell>
          <cell r="D398">
            <v>9.9740280000000006</v>
          </cell>
          <cell r="E398">
            <v>4.2610299999999999</v>
          </cell>
        </row>
        <row r="399">
          <cell r="A399">
            <v>41095</v>
          </cell>
          <cell r="B399">
            <v>28</v>
          </cell>
          <cell r="C399">
            <v>9.9661670000000004</v>
          </cell>
          <cell r="D399">
            <v>9.9661670000000004</v>
          </cell>
          <cell r="E399">
            <v>4.3647239999999998</v>
          </cell>
        </row>
        <row r="400">
          <cell r="A400">
            <v>41096</v>
          </cell>
          <cell r="B400">
            <v>27</v>
          </cell>
          <cell r="C400">
            <v>9.9667750000000002</v>
          </cell>
          <cell r="D400">
            <v>9.9667750000000002</v>
          </cell>
          <cell r="E400">
            <v>4.4447679999999998</v>
          </cell>
        </row>
        <row r="401">
          <cell r="A401">
            <v>41099</v>
          </cell>
          <cell r="B401">
            <v>24</v>
          </cell>
          <cell r="C401">
            <v>9.9708000000000006</v>
          </cell>
          <cell r="D401">
            <v>9.9708000000000006</v>
          </cell>
          <cell r="E401">
            <v>4.3928269999999996</v>
          </cell>
        </row>
        <row r="402">
          <cell r="A402">
            <v>41100</v>
          </cell>
          <cell r="B402">
            <v>23</v>
          </cell>
          <cell r="C402">
            <v>9.9723360000000003</v>
          </cell>
          <cell r="D402">
            <v>9.9723360000000003</v>
          </cell>
          <cell r="E402">
            <v>4.3420290000000001</v>
          </cell>
        </row>
        <row r="403">
          <cell r="A403">
            <v>41101</v>
          </cell>
          <cell r="B403">
            <v>22</v>
          </cell>
          <cell r="C403">
            <v>9.9732330000000005</v>
          </cell>
          <cell r="D403">
            <v>9.9732330000000005</v>
          </cell>
          <cell r="E403">
            <v>4.3918100000000004</v>
          </cell>
        </row>
        <row r="404">
          <cell r="A404">
            <v>41102</v>
          </cell>
          <cell r="B404">
            <v>28</v>
          </cell>
          <cell r="C404">
            <v>9.9677220000000002</v>
          </cell>
          <cell r="D404">
            <v>9.9677220000000002</v>
          </cell>
          <cell r="E404">
            <v>4.1634669999999998</v>
          </cell>
        </row>
        <row r="405">
          <cell r="A405">
            <v>41103</v>
          </cell>
          <cell r="B405">
            <v>27</v>
          </cell>
          <cell r="C405">
            <v>9.9687999999999999</v>
          </cell>
          <cell r="D405">
            <v>9.9687999999999999</v>
          </cell>
          <cell r="E405">
            <v>4.1730200000000002</v>
          </cell>
        </row>
        <row r="406">
          <cell r="A406">
            <v>41106</v>
          </cell>
          <cell r="B406">
            <v>24</v>
          </cell>
          <cell r="C406">
            <v>9.9722000000000008</v>
          </cell>
          <cell r="D406">
            <v>9.9722000000000008</v>
          </cell>
          <cell r="E406">
            <v>4.1816250000000004</v>
          </cell>
        </row>
        <row r="407">
          <cell r="A407">
            <v>41107</v>
          </cell>
          <cell r="B407">
            <v>23</v>
          </cell>
          <cell r="C407">
            <v>9.9732310000000002</v>
          </cell>
          <cell r="D407">
            <v>9.9732310000000002</v>
          </cell>
          <cell r="E407">
            <v>4.2011770000000004</v>
          </cell>
        </row>
        <row r="408">
          <cell r="A408">
            <v>41108</v>
          </cell>
          <cell r="B408">
            <v>22</v>
          </cell>
          <cell r="C408">
            <v>9.9742719999999991</v>
          </cell>
          <cell r="D408">
            <v>9.9742719999999991</v>
          </cell>
          <cell r="E408">
            <v>4.2208959999999998</v>
          </cell>
        </row>
        <row r="409">
          <cell r="A409">
            <v>41109</v>
          </cell>
          <cell r="B409">
            <v>28</v>
          </cell>
          <cell r="C409">
            <v>9.9674110000000002</v>
          </cell>
          <cell r="D409">
            <v>9.9674110000000002</v>
          </cell>
          <cell r="E409">
            <v>4.2037139999999997</v>
          </cell>
        </row>
        <row r="410">
          <cell r="A410">
            <v>41110</v>
          </cell>
          <cell r="B410">
            <v>27</v>
          </cell>
          <cell r="C410">
            <v>9.9683499999999992</v>
          </cell>
          <cell r="D410">
            <v>9.9683499999999992</v>
          </cell>
          <cell r="E410">
            <v>4.2333990000000004</v>
          </cell>
        </row>
        <row r="411">
          <cell r="A411">
            <v>41113</v>
          </cell>
          <cell r="B411">
            <v>24</v>
          </cell>
          <cell r="C411">
            <v>9.9719999999999995</v>
          </cell>
          <cell r="D411">
            <v>9.9719999999999995</v>
          </cell>
          <cell r="E411">
            <v>4.2117930000000001</v>
          </cell>
        </row>
        <row r="412">
          <cell r="A412">
            <v>41114</v>
          </cell>
          <cell r="B412">
            <v>23</v>
          </cell>
          <cell r="C412">
            <v>9.9734219999999993</v>
          </cell>
          <cell r="D412">
            <v>9.9734219999999993</v>
          </cell>
          <cell r="E412">
            <v>4.1711210000000003</v>
          </cell>
        </row>
        <row r="413">
          <cell r="A413">
            <v>41115</v>
          </cell>
          <cell r="B413">
            <v>22</v>
          </cell>
          <cell r="C413">
            <v>9.9746389999999998</v>
          </cell>
          <cell r="D413">
            <v>9.9746389999999998</v>
          </cell>
          <cell r="E413">
            <v>4.160533</v>
          </cell>
        </row>
        <row r="414">
          <cell r="A414">
            <v>41116</v>
          </cell>
          <cell r="B414">
            <v>28</v>
          </cell>
          <cell r="C414">
            <v>9.9681890000000006</v>
          </cell>
          <cell r="D414">
            <v>9.9681890000000006</v>
          </cell>
          <cell r="E414">
            <v>4.1030379999999997</v>
          </cell>
        </row>
        <row r="415">
          <cell r="A415">
            <v>41117</v>
          </cell>
          <cell r="B415">
            <v>27</v>
          </cell>
          <cell r="C415">
            <v>9.9694000000000003</v>
          </cell>
          <cell r="D415">
            <v>9.9694000000000003</v>
          </cell>
          <cell r="E415">
            <v>4.0925229999999999</v>
          </cell>
        </row>
        <row r="416">
          <cell r="A416">
            <v>41120</v>
          </cell>
          <cell r="B416">
            <v>24</v>
          </cell>
          <cell r="C416">
            <v>9.9727329999999998</v>
          </cell>
          <cell r="D416">
            <v>9.9727329999999998</v>
          </cell>
          <cell r="E416">
            <v>4.1012329999999997</v>
          </cell>
        </row>
        <row r="417">
          <cell r="A417">
            <v>41121</v>
          </cell>
          <cell r="B417">
            <v>23</v>
          </cell>
          <cell r="C417">
            <v>9.9741250000000008</v>
          </cell>
          <cell r="D417">
            <v>9.9741250000000008</v>
          </cell>
          <cell r="E417">
            <v>4.0605070000000003</v>
          </cell>
        </row>
        <row r="418">
          <cell r="A418">
            <v>41122</v>
          </cell>
          <cell r="B418">
            <v>22</v>
          </cell>
          <cell r="C418">
            <v>9.9753720000000001</v>
          </cell>
          <cell r="D418">
            <v>9.9753720000000001</v>
          </cell>
          <cell r="E418">
            <v>4.0399859999999999</v>
          </cell>
        </row>
        <row r="419">
          <cell r="A419">
            <v>41123</v>
          </cell>
          <cell r="B419">
            <v>28</v>
          </cell>
          <cell r="C419">
            <v>9.9682670000000009</v>
          </cell>
          <cell r="D419">
            <v>9.9682670000000009</v>
          </cell>
          <cell r="E419">
            <v>4.0929450000000003</v>
          </cell>
        </row>
        <row r="420">
          <cell r="A420">
            <v>41124</v>
          </cell>
          <cell r="B420">
            <v>27</v>
          </cell>
          <cell r="C420">
            <v>9.9694000000000003</v>
          </cell>
          <cell r="D420">
            <v>9.9694000000000003</v>
          </cell>
          <cell r="E420">
            <v>4.0925229999999999</v>
          </cell>
        </row>
        <row r="421">
          <cell r="A421">
            <v>41127</v>
          </cell>
          <cell r="B421">
            <v>24</v>
          </cell>
          <cell r="C421">
            <v>9.9727999999999994</v>
          </cell>
          <cell r="D421">
            <v>9.9727999999999994</v>
          </cell>
          <cell r="E421">
            <v>4.0911280000000003</v>
          </cell>
        </row>
        <row r="422">
          <cell r="A422">
            <v>41128</v>
          </cell>
          <cell r="B422">
            <v>23</v>
          </cell>
          <cell r="C422">
            <v>9.9740610000000007</v>
          </cell>
          <cell r="D422">
            <v>9.9740610000000007</v>
          </cell>
          <cell r="E422">
            <v>4.070576</v>
          </cell>
        </row>
        <row r="423">
          <cell r="A423">
            <v>41129</v>
          </cell>
          <cell r="B423">
            <v>22</v>
          </cell>
          <cell r="C423">
            <v>9.9751890000000003</v>
          </cell>
          <cell r="D423">
            <v>9.9751890000000003</v>
          </cell>
          <cell r="E423">
            <v>4.0700799999999999</v>
          </cell>
        </row>
        <row r="424">
          <cell r="A424">
            <v>41130</v>
          </cell>
          <cell r="B424">
            <v>28</v>
          </cell>
          <cell r="C424">
            <v>9.9684220000000003</v>
          </cell>
          <cell r="D424">
            <v>9.9684220000000003</v>
          </cell>
          <cell r="E424">
            <v>4.0728900000000001</v>
          </cell>
        </row>
        <row r="425">
          <cell r="A425">
            <v>41131</v>
          </cell>
          <cell r="B425">
            <v>27</v>
          </cell>
          <cell r="C425">
            <v>9.9695499999999999</v>
          </cell>
          <cell r="D425">
            <v>9.9695499999999999</v>
          </cell>
          <cell r="E425">
            <v>4.0724</v>
          </cell>
        </row>
        <row r="426">
          <cell r="A426">
            <v>41134</v>
          </cell>
          <cell r="B426">
            <v>24</v>
          </cell>
          <cell r="C426">
            <v>9.9720669999999991</v>
          </cell>
          <cell r="D426">
            <v>9.9720669999999991</v>
          </cell>
          <cell r="E426">
            <v>4.2016869999999997</v>
          </cell>
        </row>
        <row r="427">
          <cell r="A427">
            <v>41135</v>
          </cell>
          <cell r="B427">
            <v>23</v>
          </cell>
          <cell r="C427">
            <v>9.9732310000000002</v>
          </cell>
          <cell r="D427">
            <v>9.9732310000000002</v>
          </cell>
          <cell r="E427">
            <v>4.2011770000000004</v>
          </cell>
        </row>
        <row r="428">
          <cell r="A428">
            <v>41136</v>
          </cell>
          <cell r="B428">
            <v>22</v>
          </cell>
          <cell r="C428">
            <v>9.9740889999999993</v>
          </cell>
          <cell r="D428">
            <v>9.9740889999999993</v>
          </cell>
          <cell r="E428">
            <v>4.2509969999999999</v>
          </cell>
        </row>
        <row r="429">
          <cell r="A429">
            <v>41137</v>
          </cell>
          <cell r="B429">
            <v>28</v>
          </cell>
          <cell r="C429">
            <v>9.9666329999999999</v>
          </cell>
          <cell r="D429">
            <v>9.9666329999999999</v>
          </cell>
          <cell r="E429">
            <v>4.304405</v>
          </cell>
        </row>
        <row r="430">
          <cell r="A430">
            <v>41138</v>
          </cell>
          <cell r="B430">
            <v>27</v>
          </cell>
          <cell r="C430">
            <v>9.9678249999999995</v>
          </cell>
          <cell r="D430">
            <v>9.9678249999999995</v>
          </cell>
          <cell r="E430">
            <v>4.3038480000000003</v>
          </cell>
        </row>
        <row r="431">
          <cell r="A431">
            <v>41141</v>
          </cell>
          <cell r="B431">
            <v>24</v>
          </cell>
          <cell r="C431">
            <v>9.9710669999999997</v>
          </cell>
          <cell r="D431">
            <v>9.9710669999999997</v>
          </cell>
          <cell r="E431">
            <v>4.3525429999999998</v>
          </cell>
        </row>
        <row r="432">
          <cell r="A432">
            <v>41142</v>
          </cell>
          <cell r="B432">
            <v>23</v>
          </cell>
          <cell r="C432">
            <v>9.9727829999999997</v>
          </cell>
          <cell r="D432">
            <v>9.9727829999999997</v>
          </cell>
          <cell r="E432">
            <v>4.2716779999999996</v>
          </cell>
        </row>
        <row r="433">
          <cell r="A433">
            <v>41143</v>
          </cell>
          <cell r="B433">
            <v>22</v>
          </cell>
          <cell r="C433">
            <v>9.9737829999999992</v>
          </cell>
          <cell r="D433">
            <v>9.9737829999999992</v>
          </cell>
          <cell r="E433">
            <v>4.3013310000000002</v>
          </cell>
        </row>
        <row r="434">
          <cell r="A434">
            <v>41144</v>
          </cell>
          <cell r="B434">
            <v>28</v>
          </cell>
          <cell r="C434">
            <v>9.9671000000000003</v>
          </cell>
          <cell r="D434">
            <v>9.9671000000000003</v>
          </cell>
          <cell r="E434">
            <v>4.2439629999999999</v>
          </cell>
        </row>
        <row r="435">
          <cell r="A435">
            <v>41145</v>
          </cell>
          <cell r="B435">
            <v>27</v>
          </cell>
          <cell r="C435">
            <v>9.9677500000000006</v>
          </cell>
          <cell r="D435">
            <v>9.9677500000000006</v>
          </cell>
          <cell r="E435">
            <v>4.3139120000000002</v>
          </cell>
        </row>
        <row r="436">
          <cell r="A436">
            <v>41148</v>
          </cell>
          <cell r="B436">
            <v>24</v>
          </cell>
          <cell r="C436">
            <v>9.9708670000000001</v>
          </cell>
          <cell r="D436">
            <v>9.9708670000000001</v>
          </cell>
          <cell r="E436">
            <v>4.3827179999999997</v>
          </cell>
        </row>
        <row r="437">
          <cell r="A437">
            <v>41149</v>
          </cell>
          <cell r="B437">
            <v>23</v>
          </cell>
          <cell r="C437">
            <v>9.9718889999999991</v>
          </cell>
          <cell r="D437">
            <v>9.9718889999999991</v>
          </cell>
          <cell r="E437">
            <v>4.4123859999999997</v>
          </cell>
        </row>
        <row r="438">
          <cell r="A438">
            <v>41150</v>
          </cell>
          <cell r="B438">
            <v>22</v>
          </cell>
          <cell r="C438">
            <v>9.9739059999999995</v>
          </cell>
          <cell r="D438">
            <v>9.9739059999999995</v>
          </cell>
          <cell r="E438">
            <v>4.2810980000000001</v>
          </cell>
        </row>
        <row r="439">
          <cell r="A439">
            <v>41151</v>
          </cell>
          <cell r="B439">
            <v>28</v>
          </cell>
          <cell r="C439">
            <v>9.9656219999999998</v>
          </cell>
          <cell r="D439">
            <v>9.9656219999999998</v>
          </cell>
          <cell r="E439">
            <v>4.435276</v>
          </cell>
        </row>
        <row r="440">
          <cell r="A440">
            <v>41152</v>
          </cell>
          <cell r="B440">
            <v>27</v>
          </cell>
          <cell r="C440">
            <v>9.9667750000000002</v>
          </cell>
          <cell r="D440">
            <v>9.9667750000000002</v>
          </cell>
          <cell r="E440">
            <v>4.4447679999999998</v>
          </cell>
        </row>
        <row r="441">
          <cell r="A441">
            <v>41155</v>
          </cell>
          <cell r="B441">
            <v>24</v>
          </cell>
          <cell r="C441">
            <v>9.9703330000000001</v>
          </cell>
          <cell r="D441">
            <v>9.9703330000000001</v>
          </cell>
          <cell r="E441">
            <v>4.4632909999999999</v>
          </cell>
        </row>
        <row r="442">
          <cell r="A442">
            <v>41156</v>
          </cell>
          <cell r="B442">
            <v>23</v>
          </cell>
          <cell r="C442">
            <v>9.9719529999999992</v>
          </cell>
          <cell r="D442">
            <v>9.9719529999999992</v>
          </cell>
          <cell r="E442">
            <v>4.4023120000000002</v>
          </cell>
        </row>
        <row r="443">
          <cell r="A443">
            <v>41157</v>
          </cell>
          <cell r="B443">
            <v>22</v>
          </cell>
          <cell r="C443">
            <v>9.9728670000000008</v>
          </cell>
          <cell r="D443">
            <v>9.9728670000000008</v>
          </cell>
          <cell r="E443">
            <v>4.4520249999999999</v>
          </cell>
        </row>
        <row r="444">
          <cell r="A444">
            <v>41158</v>
          </cell>
          <cell r="B444">
            <v>28</v>
          </cell>
          <cell r="C444">
            <v>9.9664780000000004</v>
          </cell>
          <cell r="D444">
            <v>9.9664780000000004</v>
          </cell>
          <cell r="E444">
            <v>4.3244680000000004</v>
          </cell>
        </row>
        <row r="445">
          <cell r="A445">
            <v>41159</v>
          </cell>
          <cell r="B445">
            <v>27</v>
          </cell>
          <cell r="C445">
            <v>9.9665499999999998</v>
          </cell>
          <cell r="D445">
            <v>9.9665499999999998</v>
          </cell>
          <cell r="E445">
            <v>4.4749689999999998</v>
          </cell>
        </row>
        <row r="446">
          <cell r="A446">
            <v>41162</v>
          </cell>
          <cell r="B446">
            <v>24</v>
          </cell>
          <cell r="C446">
            <v>9.9703999999999997</v>
          </cell>
          <cell r="D446">
            <v>9.9703999999999997</v>
          </cell>
          <cell r="E446">
            <v>4.4531809999999998</v>
          </cell>
        </row>
        <row r="447">
          <cell r="A447">
            <v>41163</v>
          </cell>
          <cell r="B447">
            <v>23</v>
          </cell>
          <cell r="C447">
            <v>9.9723360000000003</v>
          </cell>
          <cell r="D447">
            <v>9.9723360000000003</v>
          </cell>
          <cell r="E447">
            <v>4.3420290000000001</v>
          </cell>
        </row>
        <row r="448">
          <cell r="A448">
            <v>41164</v>
          </cell>
          <cell r="B448">
            <v>22</v>
          </cell>
          <cell r="C448">
            <v>9.9734780000000001</v>
          </cell>
          <cell r="D448">
            <v>9.9734780000000001</v>
          </cell>
          <cell r="E448">
            <v>4.3515050000000004</v>
          </cell>
        </row>
        <row r="449">
          <cell r="A449">
            <v>41165</v>
          </cell>
          <cell r="B449">
            <v>28</v>
          </cell>
          <cell r="C449">
            <v>9.9664780000000004</v>
          </cell>
          <cell r="D449">
            <v>9.9664780000000004</v>
          </cell>
          <cell r="E449">
            <v>4.3244680000000004</v>
          </cell>
        </row>
        <row r="450">
          <cell r="A450">
            <v>41166</v>
          </cell>
          <cell r="B450">
            <v>27</v>
          </cell>
          <cell r="C450">
            <v>9.9677500000000006</v>
          </cell>
          <cell r="D450">
            <v>9.9677500000000006</v>
          </cell>
          <cell r="E450">
            <v>4.3139120000000002</v>
          </cell>
        </row>
        <row r="451">
          <cell r="A451">
            <v>41169</v>
          </cell>
          <cell r="B451">
            <v>24</v>
          </cell>
          <cell r="C451">
            <v>9.9716670000000001</v>
          </cell>
          <cell r="D451">
            <v>9.9716670000000001</v>
          </cell>
          <cell r="E451">
            <v>4.2620259999999996</v>
          </cell>
        </row>
        <row r="452">
          <cell r="A452">
            <v>41170</v>
          </cell>
          <cell r="B452">
            <v>23</v>
          </cell>
          <cell r="C452">
            <v>9.9733579999999993</v>
          </cell>
          <cell r="D452">
            <v>9.9733579999999993</v>
          </cell>
          <cell r="E452">
            <v>4.1811920000000002</v>
          </cell>
        </row>
        <row r="453">
          <cell r="A453">
            <v>41171</v>
          </cell>
          <cell r="B453">
            <v>22</v>
          </cell>
          <cell r="C453">
            <v>9.9745170000000005</v>
          </cell>
          <cell r="D453">
            <v>9.9745170000000005</v>
          </cell>
          <cell r="E453">
            <v>4.180599</v>
          </cell>
        </row>
        <row r="454">
          <cell r="A454">
            <v>41172</v>
          </cell>
          <cell r="B454">
            <v>28</v>
          </cell>
          <cell r="C454">
            <v>9.9681110000000004</v>
          </cell>
          <cell r="D454">
            <v>9.9681110000000004</v>
          </cell>
          <cell r="E454">
            <v>4.1131310000000001</v>
          </cell>
        </row>
        <row r="455">
          <cell r="A455">
            <v>41173</v>
          </cell>
          <cell r="B455">
            <v>27</v>
          </cell>
          <cell r="C455">
            <v>9.9691749999999999</v>
          </cell>
          <cell r="D455">
            <v>9.9691749999999999</v>
          </cell>
          <cell r="E455">
            <v>4.1227080000000003</v>
          </cell>
        </row>
        <row r="456">
          <cell r="A456">
            <v>41176</v>
          </cell>
          <cell r="B456">
            <v>24</v>
          </cell>
          <cell r="C456">
            <v>9.9726669999999995</v>
          </cell>
          <cell r="D456">
            <v>9.9726669999999995</v>
          </cell>
          <cell r="E456">
            <v>4.1111870000000001</v>
          </cell>
        </row>
        <row r="457">
          <cell r="A457">
            <v>41177</v>
          </cell>
          <cell r="B457">
            <v>23</v>
          </cell>
          <cell r="C457">
            <v>9.9738059999999997</v>
          </cell>
          <cell r="D457">
            <v>9.9738059999999997</v>
          </cell>
          <cell r="E457">
            <v>4.1106980000000002</v>
          </cell>
        </row>
        <row r="458">
          <cell r="A458">
            <v>41178</v>
          </cell>
          <cell r="B458">
            <v>22</v>
          </cell>
          <cell r="C458">
            <v>9.9743940000000002</v>
          </cell>
          <cell r="D458">
            <v>9.9743940000000002</v>
          </cell>
          <cell r="E458">
            <v>4.2008289999999997</v>
          </cell>
        </row>
        <row r="459">
          <cell r="A459">
            <v>41179</v>
          </cell>
          <cell r="B459">
            <v>28</v>
          </cell>
          <cell r="C459">
            <v>9.9666329999999999</v>
          </cell>
          <cell r="D459">
            <v>9.9666329999999999</v>
          </cell>
          <cell r="E459">
            <v>4.304405</v>
          </cell>
        </row>
        <row r="460">
          <cell r="A460">
            <v>41180</v>
          </cell>
          <cell r="B460">
            <v>27</v>
          </cell>
          <cell r="C460">
            <v>9.9670749999999995</v>
          </cell>
          <cell r="D460">
            <v>9.9670749999999995</v>
          </cell>
          <cell r="E460">
            <v>4.4045019999999999</v>
          </cell>
        </row>
        <row r="461">
          <cell r="A461">
            <v>41183</v>
          </cell>
          <cell r="B461">
            <v>24</v>
          </cell>
          <cell r="C461">
            <v>9.9705999999999992</v>
          </cell>
          <cell r="D461">
            <v>9.9705999999999992</v>
          </cell>
          <cell r="E461">
            <v>4.4230039999999997</v>
          </cell>
        </row>
        <row r="462">
          <cell r="A462">
            <v>41184</v>
          </cell>
          <cell r="B462">
            <v>23</v>
          </cell>
          <cell r="C462">
            <v>9.9731670000000001</v>
          </cell>
          <cell r="D462">
            <v>9.9731670000000001</v>
          </cell>
          <cell r="E462">
            <v>4.2112480000000003</v>
          </cell>
        </row>
        <row r="463">
          <cell r="A463">
            <v>41185</v>
          </cell>
          <cell r="B463">
            <v>22</v>
          </cell>
          <cell r="C463">
            <v>9.9734780000000001</v>
          </cell>
          <cell r="D463">
            <v>9.9734780000000001</v>
          </cell>
          <cell r="E463">
            <v>4.3515050000000004</v>
          </cell>
        </row>
        <row r="464">
          <cell r="A464">
            <v>41186</v>
          </cell>
          <cell r="B464">
            <v>28</v>
          </cell>
          <cell r="C464">
            <v>9.9671000000000003</v>
          </cell>
          <cell r="D464">
            <v>9.9671000000000003</v>
          </cell>
          <cell r="E464">
            <v>4.2439629999999999</v>
          </cell>
        </row>
        <row r="465">
          <cell r="A465">
            <v>41187</v>
          </cell>
          <cell r="B465">
            <v>27</v>
          </cell>
          <cell r="C465">
            <v>9.9682750000000002</v>
          </cell>
          <cell r="D465">
            <v>9.9682750000000002</v>
          </cell>
          <cell r="E465">
            <v>4.2434620000000001</v>
          </cell>
        </row>
        <row r="466">
          <cell r="A466">
            <v>41190</v>
          </cell>
          <cell r="B466">
            <v>24</v>
          </cell>
          <cell r="C466">
            <v>9.9704669999999993</v>
          </cell>
          <cell r="D466">
            <v>9.9704669999999993</v>
          </cell>
          <cell r="E466">
            <v>4.4430719999999999</v>
          </cell>
        </row>
        <row r="467">
          <cell r="A467">
            <v>41191</v>
          </cell>
          <cell r="B467">
            <v>23</v>
          </cell>
          <cell r="C467">
            <v>9.9734219999999993</v>
          </cell>
          <cell r="D467">
            <v>9.9734219999999993</v>
          </cell>
          <cell r="E467">
            <v>4.1711210000000003</v>
          </cell>
        </row>
        <row r="468">
          <cell r="A468">
            <v>41192</v>
          </cell>
          <cell r="B468">
            <v>22</v>
          </cell>
          <cell r="C468">
            <v>9.9745779999999993</v>
          </cell>
          <cell r="D468">
            <v>9.9745779999999993</v>
          </cell>
          <cell r="E468">
            <v>4.170566</v>
          </cell>
        </row>
        <row r="469">
          <cell r="A469">
            <v>41193</v>
          </cell>
          <cell r="B469">
            <v>28</v>
          </cell>
          <cell r="C469">
            <v>9.9666329999999999</v>
          </cell>
          <cell r="D469">
            <v>9.9666329999999999</v>
          </cell>
          <cell r="E469">
            <v>4.304405</v>
          </cell>
        </row>
        <row r="470">
          <cell r="A470">
            <v>41194</v>
          </cell>
          <cell r="B470">
            <v>27</v>
          </cell>
          <cell r="C470">
            <v>9.9678249999999995</v>
          </cell>
          <cell r="D470">
            <v>9.9678249999999995</v>
          </cell>
          <cell r="E470">
            <v>4.3038480000000003</v>
          </cell>
        </row>
        <row r="471">
          <cell r="A471">
            <v>41197</v>
          </cell>
          <cell r="B471">
            <v>24</v>
          </cell>
          <cell r="C471">
            <v>9.9714670000000005</v>
          </cell>
          <cell r="D471">
            <v>9.9714670000000005</v>
          </cell>
          <cell r="E471">
            <v>4.2921969999999998</v>
          </cell>
        </row>
        <row r="472">
          <cell r="A472">
            <v>41198</v>
          </cell>
          <cell r="B472">
            <v>23</v>
          </cell>
          <cell r="C472">
            <v>9.973039</v>
          </cell>
          <cell r="D472">
            <v>9.973039</v>
          </cell>
          <cell r="E472">
            <v>4.2313910000000003</v>
          </cell>
        </row>
        <row r="473">
          <cell r="A473">
            <v>41199</v>
          </cell>
          <cell r="B473">
            <v>22</v>
          </cell>
          <cell r="C473">
            <v>9.9742110000000004</v>
          </cell>
          <cell r="D473">
            <v>9.9742110000000004</v>
          </cell>
          <cell r="E473">
            <v>4.2309289999999997</v>
          </cell>
        </row>
        <row r="474">
          <cell r="A474">
            <v>41200</v>
          </cell>
          <cell r="B474">
            <v>28</v>
          </cell>
          <cell r="C474">
            <v>9.9671780000000005</v>
          </cell>
          <cell r="D474">
            <v>9.9671780000000005</v>
          </cell>
          <cell r="E474">
            <v>4.2338680000000002</v>
          </cell>
        </row>
        <row r="475">
          <cell r="A475">
            <v>41201</v>
          </cell>
          <cell r="B475">
            <v>27</v>
          </cell>
          <cell r="C475">
            <v>9.9683499999999992</v>
          </cell>
          <cell r="D475">
            <v>9.9683499999999992</v>
          </cell>
          <cell r="E475">
            <v>4.2333990000000004</v>
          </cell>
        </row>
        <row r="476">
          <cell r="A476">
            <v>41204</v>
          </cell>
          <cell r="B476">
            <v>24</v>
          </cell>
          <cell r="C476">
            <v>9.9718669999999996</v>
          </cell>
          <cell r="D476">
            <v>9.9718669999999996</v>
          </cell>
          <cell r="E476">
            <v>4.2318550000000004</v>
          </cell>
        </row>
        <row r="477">
          <cell r="A477">
            <v>41205</v>
          </cell>
          <cell r="B477">
            <v>23</v>
          </cell>
          <cell r="C477">
            <v>9.9731030000000001</v>
          </cell>
          <cell r="D477">
            <v>9.9731030000000001</v>
          </cell>
          <cell r="E477">
            <v>4.2213190000000003</v>
          </cell>
        </row>
        <row r="478">
          <cell r="A478">
            <v>41206</v>
          </cell>
          <cell r="B478">
            <v>22</v>
          </cell>
          <cell r="C478">
            <v>9.9742110000000004</v>
          </cell>
          <cell r="D478">
            <v>9.9742110000000004</v>
          </cell>
          <cell r="E478">
            <v>4.2309289999999997</v>
          </cell>
        </row>
        <row r="479">
          <cell r="A479">
            <v>41207</v>
          </cell>
          <cell r="B479">
            <v>28</v>
          </cell>
          <cell r="C479">
            <v>9.9672560000000008</v>
          </cell>
          <cell r="D479">
            <v>9.9672560000000008</v>
          </cell>
          <cell r="E479">
            <v>4.2237730000000004</v>
          </cell>
        </row>
        <row r="480">
          <cell r="A480">
            <v>41208</v>
          </cell>
          <cell r="B480">
            <v>27</v>
          </cell>
          <cell r="C480">
            <v>9.9684249999999999</v>
          </cell>
          <cell r="D480">
            <v>9.9684249999999999</v>
          </cell>
          <cell r="E480">
            <v>4.2233349999999996</v>
          </cell>
        </row>
        <row r="481">
          <cell r="A481">
            <v>41211</v>
          </cell>
          <cell r="B481">
            <v>24</v>
          </cell>
          <cell r="C481">
            <v>9.9714670000000005</v>
          </cell>
          <cell r="D481">
            <v>9.9714670000000005</v>
          </cell>
          <cell r="E481">
            <v>4.2921969999999998</v>
          </cell>
        </row>
        <row r="482">
          <cell r="A482">
            <v>41212</v>
          </cell>
          <cell r="B482">
            <v>23</v>
          </cell>
          <cell r="C482">
            <v>9.9724640000000004</v>
          </cell>
          <cell r="D482">
            <v>9.9724640000000004</v>
          </cell>
          <cell r="E482">
            <v>4.3218829999999997</v>
          </cell>
        </row>
        <row r="483">
          <cell r="A483">
            <v>41213</v>
          </cell>
          <cell r="B483">
            <v>22</v>
          </cell>
          <cell r="C483">
            <v>9.9737829999999992</v>
          </cell>
          <cell r="D483">
            <v>9.9737829999999992</v>
          </cell>
          <cell r="E483">
            <v>4.3013310000000002</v>
          </cell>
        </row>
        <row r="484">
          <cell r="A484">
            <v>41214</v>
          </cell>
          <cell r="B484">
            <v>28</v>
          </cell>
          <cell r="C484">
            <v>9.9664000000000001</v>
          </cell>
          <cell r="D484">
            <v>9.9664000000000001</v>
          </cell>
          <cell r="E484">
            <v>4.3345640000000003</v>
          </cell>
        </row>
        <row r="485">
          <cell r="A485">
            <v>41218</v>
          </cell>
          <cell r="B485">
            <v>24</v>
          </cell>
          <cell r="C485">
            <v>9.971133</v>
          </cell>
          <cell r="D485">
            <v>9.971133</v>
          </cell>
          <cell r="E485">
            <v>4.3425859999999998</v>
          </cell>
        </row>
        <row r="486">
          <cell r="A486">
            <v>41219</v>
          </cell>
          <cell r="B486">
            <v>23</v>
          </cell>
          <cell r="C486">
            <v>9.9731030000000001</v>
          </cell>
          <cell r="D486">
            <v>9.9731030000000001</v>
          </cell>
          <cell r="E486">
            <v>4.2213190000000003</v>
          </cell>
        </row>
        <row r="487">
          <cell r="A487">
            <v>41220</v>
          </cell>
          <cell r="B487">
            <v>22</v>
          </cell>
          <cell r="C487">
            <v>9.9741499999999998</v>
          </cell>
          <cell r="D487">
            <v>9.9741499999999998</v>
          </cell>
          <cell r="E487">
            <v>4.2409629999999998</v>
          </cell>
        </row>
        <row r="488">
          <cell r="A488">
            <v>41221</v>
          </cell>
          <cell r="B488">
            <v>28</v>
          </cell>
          <cell r="C488">
            <v>9.9671000000000003</v>
          </cell>
          <cell r="D488">
            <v>9.9671000000000003</v>
          </cell>
          <cell r="E488">
            <v>4.2439629999999999</v>
          </cell>
        </row>
        <row r="489">
          <cell r="A489">
            <v>41222</v>
          </cell>
          <cell r="B489">
            <v>27</v>
          </cell>
          <cell r="C489">
            <v>9.9681250000000006</v>
          </cell>
          <cell r="D489">
            <v>9.9681250000000006</v>
          </cell>
          <cell r="E489">
            <v>4.2635899999999998</v>
          </cell>
        </row>
        <row r="490">
          <cell r="A490">
            <v>41225</v>
          </cell>
          <cell r="B490">
            <v>24</v>
          </cell>
          <cell r="C490">
            <v>9.9716670000000001</v>
          </cell>
          <cell r="D490">
            <v>9.9716670000000001</v>
          </cell>
          <cell r="E490">
            <v>4.2620259999999996</v>
          </cell>
        </row>
        <row r="491">
          <cell r="A491">
            <v>41226</v>
          </cell>
          <cell r="B491">
            <v>23</v>
          </cell>
          <cell r="C491">
            <v>9.9725920000000006</v>
          </cell>
          <cell r="D491">
            <v>9.9725920000000006</v>
          </cell>
          <cell r="E491">
            <v>4.3017380000000003</v>
          </cell>
        </row>
        <row r="492">
          <cell r="A492">
            <v>41227</v>
          </cell>
          <cell r="B492">
            <v>22</v>
          </cell>
          <cell r="C492">
            <v>9.9738439999999997</v>
          </cell>
          <cell r="D492">
            <v>9.9738439999999997</v>
          </cell>
          <cell r="E492">
            <v>4.2912970000000001</v>
          </cell>
        </row>
        <row r="493">
          <cell r="A493">
            <v>41228</v>
          </cell>
          <cell r="B493">
            <v>28</v>
          </cell>
          <cell r="C493">
            <v>9.9664000000000001</v>
          </cell>
          <cell r="D493">
            <v>9.9664000000000001</v>
          </cell>
          <cell r="E493">
            <v>4.3345640000000003</v>
          </cell>
        </row>
        <row r="494">
          <cell r="A494">
            <v>41229</v>
          </cell>
          <cell r="B494">
            <v>27</v>
          </cell>
          <cell r="C494">
            <v>9.9672249999999991</v>
          </cell>
          <cell r="D494">
            <v>9.9672249999999991</v>
          </cell>
          <cell r="E494">
            <v>4.3843699999999997</v>
          </cell>
        </row>
        <row r="495">
          <cell r="A495">
            <v>41233</v>
          </cell>
          <cell r="B495">
            <v>23</v>
          </cell>
          <cell r="C495">
            <v>9.9720809999999993</v>
          </cell>
          <cell r="D495">
            <v>9.9720809999999993</v>
          </cell>
          <cell r="E495">
            <v>4.3821649999999996</v>
          </cell>
        </row>
        <row r="496">
          <cell r="A496">
            <v>41234</v>
          </cell>
          <cell r="B496">
            <v>22</v>
          </cell>
          <cell r="C496">
            <v>9.9729890000000001</v>
          </cell>
          <cell r="D496">
            <v>9.9729890000000001</v>
          </cell>
          <cell r="E496">
            <v>4.431953</v>
          </cell>
        </row>
        <row r="497">
          <cell r="A497">
            <v>41235</v>
          </cell>
          <cell r="B497">
            <v>28</v>
          </cell>
          <cell r="C497">
            <v>9.9654670000000003</v>
          </cell>
          <cell r="D497">
            <v>9.9654670000000003</v>
          </cell>
          <cell r="E497">
            <v>4.4553430000000001</v>
          </cell>
        </row>
        <row r="498">
          <cell r="A498">
            <v>41236</v>
          </cell>
          <cell r="B498">
            <v>27</v>
          </cell>
          <cell r="C498">
            <v>9.9668500000000009</v>
          </cell>
          <cell r="D498">
            <v>9.9668500000000009</v>
          </cell>
          <cell r="E498">
            <v>4.4347009999999996</v>
          </cell>
        </row>
        <row r="499">
          <cell r="A499">
            <v>41239</v>
          </cell>
          <cell r="B499">
            <v>24</v>
          </cell>
          <cell r="C499">
            <v>9.9708000000000006</v>
          </cell>
          <cell r="D499">
            <v>9.9708000000000006</v>
          </cell>
          <cell r="E499">
            <v>4.3928269999999996</v>
          </cell>
        </row>
        <row r="500">
          <cell r="A500">
            <v>41240</v>
          </cell>
          <cell r="B500">
            <v>23</v>
          </cell>
          <cell r="C500">
            <v>9.9725920000000006</v>
          </cell>
          <cell r="D500">
            <v>9.9725920000000006</v>
          </cell>
          <cell r="E500">
            <v>4.3017380000000003</v>
          </cell>
        </row>
        <row r="501">
          <cell r="A501">
            <v>41241</v>
          </cell>
          <cell r="B501">
            <v>22</v>
          </cell>
          <cell r="C501">
            <v>9.9734780000000001</v>
          </cell>
          <cell r="D501">
            <v>9.9734780000000001</v>
          </cell>
          <cell r="E501">
            <v>4.3515050000000004</v>
          </cell>
        </row>
        <row r="502">
          <cell r="A502">
            <v>41242</v>
          </cell>
          <cell r="B502">
            <v>28</v>
          </cell>
          <cell r="C502">
            <v>9.9666329999999999</v>
          </cell>
          <cell r="D502">
            <v>9.9666329999999999</v>
          </cell>
          <cell r="E502">
            <v>4.304405</v>
          </cell>
        </row>
        <row r="503">
          <cell r="A503">
            <v>41243</v>
          </cell>
          <cell r="B503">
            <v>27</v>
          </cell>
          <cell r="C503">
            <v>9.9675250000000002</v>
          </cell>
          <cell r="D503">
            <v>9.9675250000000002</v>
          </cell>
          <cell r="E503">
            <v>4.3441070000000002</v>
          </cell>
        </row>
        <row r="504">
          <cell r="A504">
            <v>41246</v>
          </cell>
          <cell r="B504">
            <v>24</v>
          </cell>
          <cell r="C504">
            <v>9.9711999999999996</v>
          </cell>
          <cell r="D504">
            <v>9.9711999999999996</v>
          </cell>
          <cell r="E504">
            <v>4.3324780000000001</v>
          </cell>
        </row>
        <row r="505">
          <cell r="A505">
            <v>41247</v>
          </cell>
          <cell r="B505">
            <v>23</v>
          </cell>
          <cell r="C505">
            <v>9.9729109999999999</v>
          </cell>
          <cell r="D505">
            <v>9.9729109999999999</v>
          </cell>
          <cell r="E505">
            <v>4.2515340000000004</v>
          </cell>
        </row>
        <row r="506">
          <cell r="A506">
            <v>41248</v>
          </cell>
          <cell r="B506">
            <v>22</v>
          </cell>
          <cell r="C506">
            <v>9.973967</v>
          </cell>
          <cell r="D506">
            <v>9.973967</v>
          </cell>
          <cell r="E506">
            <v>4.271064</v>
          </cell>
        </row>
        <row r="507">
          <cell r="A507">
            <v>41249</v>
          </cell>
          <cell r="B507">
            <v>28</v>
          </cell>
          <cell r="C507">
            <v>9.9671000000000003</v>
          </cell>
          <cell r="D507">
            <v>9.9671000000000003</v>
          </cell>
          <cell r="E507">
            <v>4.2439629999999999</v>
          </cell>
        </row>
        <row r="508">
          <cell r="A508">
            <v>41250</v>
          </cell>
          <cell r="B508">
            <v>27</v>
          </cell>
          <cell r="C508">
            <v>9.9682750000000002</v>
          </cell>
          <cell r="D508">
            <v>9.9682750000000002</v>
          </cell>
          <cell r="E508">
            <v>4.2434620000000001</v>
          </cell>
        </row>
        <row r="509">
          <cell r="A509">
            <v>41253</v>
          </cell>
          <cell r="B509">
            <v>24</v>
          </cell>
          <cell r="C509">
            <v>9.9725330000000003</v>
          </cell>
          <cell r="D509">
            <v>9.9725330000000003</v>
          </cell>
          <cell r="E509">
            <v>4.1313979999999999</v>
          </cell>
        </row>
        <row r="510">
          <cell r="A510">
            <v>41254</v>
          </cell>
          <cell r="B510">
            <v>23</v>
          </cell>
          <cell r="C510">
            <v>9.9725920000000006</v>
          </cell>
          <cell r="D510">
            <v>9.9725920000000006</v>
          </cell>
          <cell r="E510">
            <v>4.3017380000000003</v>
          </cell>
        </row>
        <row r="511">
          <cell r="A511">
            <v>41256</v>
          </cell>
          <cell r="B511">
            <v>28</v>
          </cell>
          <cell r="C511">
            <v>9.9662439999999997</v>
          </cell>
          <cell r="D511">
            <v>9.9662439999999997</v>
          </cell>
          <cell r="E511">
            <v>4.3547570000000002</v>
          </cell>
        </row>
        <row r="512">
          <cell r="A512">
            <v>41257</v>
          </cell>
          <cell r="B512">
            <v>27</v>
          </cell>
          <cell r="C512">
            <v>9.9673750000000005</v>
          </cell>
          <cell r="D512">
            <v>9.9673750000000005</v>
          </cell>
          <cell r="E512">
            <v>4.3642380000000003</v>
          </cell>
        </row>
        <row r="513">
          <cell r="A513">
            <v>41260</v>
          </cell>
          <cell r="B513">
            <v>24</v>
          </cell>
          <cell r="C513">
            <v>9.9707329999999992</v>
          </cell>
          <cell r="D513">
            <v>9.9707329999999992</v>
          </cell>
          <cell r="E513">
            <v>4.4029360000000004</v>
          </cell>
        </row>
        <row r="514">
          <cell r="A514">
            <v>41261</v>
          </cell>
          <cell r="B514">
            <v>23</v>
          </cell>
          <cell r="C514">
            <v>9.9749560000000006</v>
          </cell>
          <cell r="D514">
            <v>9.9749560000000006</v>
          </cell>
          <cell r="E514">
            <v>3.9297719999999998</v>
          </cell>
        </row>
        <row r="515">
          <cell r="A515">
            <v>41262</v>
          </cell>
          <cell r="B515">
            <v>22</v>
          </cell>
          <cell r="C515">
            <v>9.9759220000000006</v>
          </cell>
          <cell r="D515">
            <v>9.9759220000000006</v>
          </cell>
          <cell r="E515">
            <v>3.9495459999999998</v>
          </cell>
        </row>
        <row r="516">
          <cell r="A516">
            <v>41263</v>
          </cell>
          <cell r="B516">
            <v>28</v>
          </cell>
          <cell r="C516">
            <v>9.9667110000000001</v>
          </cell>
          <cell r="D516">
            <v>9.9667110000000001</v>
          </cell>
          <cell r="E516">
            <v>4.2943100000000003</v>
          </cell>
        </row>
        <row r="517">
          <cell r="A517">
            <v>41264</v>
          </cell>
          <cell r="B517">
            <v>27</v>
          </cell>
          <cell r="C517">
            <v>9.9679749999999991</v>
          </cell>
          <cell r="D517">
            <v>9.9679749999999991</v>
          </cell>
          <cell r="E517">
            <v>4.2837189999999996</v>
          </cell>
        </row>
        <row r="518">
          <cell r="A518">
            <v>41267</v>
          </cell>
          <cell r="B518">
            <v>24</v>
          </cell>
          <cell r="C518">
            <v>9.9735999999999994</v>
          </cell>
          <cell r="D518">
            <v>9.9735999999999994</v>
          </cell>
          <cell r="E518">
            <v>3.9704820000000001</v>
          </cell>
        </row>
        <row r="519">
          <cell r="A519">
            <v>41269</v>
          </cell>
          <cell r="B519">
            <v>22</v>
          </cell>
          <cell r="C519">
            <v>9.9758610000000001</v>
          </cell>
          <cell r="D519">
            <v>9.9758610000000001</v>
          </cell>
          <cell r="E519">
            <v>3.9595760000000002</v>
          </cell>
        </row>
        <row r="520">
          <cell r="A520">
            <v>41270</v>
          </cell>
          <cell r="B520">
            <v>28</v>
          </cell>
          <cell r="C520">
            <v>9.9695889999999991</v>
          </cell>
          <cell r="D520">
            <v>9.9695889999999991</v>
          </cell>
          <cell r="E520">
            <v>3.921913</v>
          </cell>
        </row>
        <row r="521">
          <cell r="A521">
            <v>41271</v>
          </cell>
          <cell r="B521">
            <v>27</v>
          </cell>
          <cell r="C521">
            <v>9.9707500000000007</v>
          </cell>
          <cell r="D521">
            <v>9.9707500000000007</v>
          </cell>
          <cell r="E521">
            <v>3.9114409999999999</v>
          </cell>
        </row>
        <row r="522">
          <cell r="A522">
            <v>41274</v>
          </cell>
          <cell r="B522">
            <v>24</v>
          </cell>
          <cell r="C522">
            <v>9.9730000000000008</v>
          </cell>
          <cell r="D522">
            <v>9.9730000000000008</v>
          </cell>
          <cell r="E522">
            <v>4.0609650000000004</v>
          </cell>
        </row>
        <row r="523">
          <cell r="A523">
            <v>41276</v>
          </cell>
          <cell r="B523">
            <v>22</v>
          </cell>
          <cell r="C523">
            <v>9.9737829999999992</v>
          </cell>
          <cell r="D523">
            <v>9.9737829999999992</v>
          </cell>
          <cell r="E523">
            <v>4.3013310000000002</v>
          </cell>
        </row>
        <row r="524">
          <cell r="A524">
            <v>41277</v>
          </cell>
          <cell r="B524">
            <v>28</v>
          </cell>
          <cell r="C524">
            <v>9.9662439999999997</v>
          </cell>
          <cell r="D524">
            <v>9.9662439999999997</v>
          </cell>
          <cell r="E524">
            <v>4.3547570000000002</v>
          </cell>
        </row>
        <row r="525">
          <cell r="A525">
            <v>41278</v>
          </cell>
          <cell r="B525">
            <v>27</v>
          </cell>
          <cell r="C525">
            <v>9.9670749999999995</v>
          </cell>
          <cell r="D525">
            <v>9.9670749999999995</v>
          </cell>
          <cell r="E525">
            <v>4.4045019999999999</v>
          </cell>
        </row>
        <row r="526">
          <cell r="A526">
            <v>41281</v>
          </cell>
          <cell r="B526">
            <v>24</v>
          </cell>
          <cell r="C526">
            <v>9.9703999999999997</v>
          </cell>
          <cell r="D526">
            <v>9.9703999999999997</v>
          </cell>
          <cell r="E526">
            <v>4.4531809999999998</v>
          </cell>
        </row>
        <row r="527">
          <cell r="A527">
            <v>41282</v>
          </cell>
          <cell r="B527">
            <v>23</v>
          </cell>
          <cell r="C527">
            <v>9.9715690000000006</v>
          </cell>
          <cell r="D527">
            <v>9.9715690000000006</v>
          </cell>
          <cell r="E527">
            <v>4.462758</v>
          </cell>
        </row>
        <row r="528">
          <cell r="A528">
            <v>41283</v>
          </cell>
          <cell r="B528">
            <v>22</v>
          </cell>
          <cell r="C528">
            <v>9.973967</v>
          </cell>
          <cell r="D528">
            <v>9.973967</v>
          </cell>
          <cell r="E528">
            <v>4.271064</v>
          </cell>
        </row>
        <row r="529">
          <cell r="A529">
            <v>41284</v>
          </cell>
          <cell r="B529">
            <v>28</v>
          </cell>
          <cell r="C529">
            <v>9.9666329999999999</v>
          </cell>
          <cell r="D529">
            <v>9.9666329999999999</v>
          </cell>
          <cell r="E529">
            <v>4.304405</v>
          </cell>
        </row>
        <row r="530">
          <cell r="A530">
            <v>41285</v>
          </cell>
          <cell r="B530">
            <v>27</v>
          </cell>
          <cell r="C530">
            <v>9.9670749999999995</v>
          </cell>
          <cell r="D530">
            <v>9.9670749999999995</v>
          </cell>
          <cell r="E530">
            <v>4.4045019999999999</v>
          </cell>
        </row>
        <row r="531">
          <cell r="A531">
            <v>41288</v>
          </cell>
          <cell r="B531">
            <v>24</v>
          </cell>
          <cell r="C531">
            <v>9.9703999999999997</v>
          </cell>
          <cell r="D531">
            <v>9.9703999999999997</v>
          </cell>
          <cell r="E531">
            <v>4.4531809999999998</v>
          </cell>
        </row>
        <row r="532">
          <cell r="A532">
            <v>41289</v>
          </cell>
          <cell r="B532">
            <v>23</v>
          </cell>
          <cell r="C532">
            <v>9.9736139999999995</v>
          </cell>
          <cell r="D532">
            <v>9.9736139999999995</v>
          </cell>
          <cell r="E532">
            <v>4.1409089999999997</v>
          </cell>
        </row>
        <row r="533">
          <cell r="A533">
            <v>41290</v>
          </cell>
          <cell r="B533">
            <v>22</v>
          </cell>
          <cell r="C533">
            <v>9.9734169999999995</v>
          </cell>
          <cell r="D533">
            <v>9.9734169999999995</v>
          </cell>
          <cell r="E533">
            <v>4.3615399999999998</v>
          </cell>
        </row>
        <row r="534">
          <cell r="A534">
            <v>41291</v>
          </cell>
          <cell r="B534">
            <v>28</v>
          </cell>
          <cell r="C534">
            <v>9.9658560000000005</v>
          </cell>
          <cell r="D534">
            <v>9.9658560000000005</v>
          </cell>
          <cell r="E534">
            <v>4.4049829999999996</v>
          </cell>
        </row>
        <row r="535">
          <cell r="A535">
            <v>41292</v>
          </cell>
          <cell r="B535">
            <v>27</v>
          </cell>
          <cell r="C535">
            <v>9.9668500000000009</v>
          </cell>
          <cell r="D535">
            <v>9.9668500000000009</v>
          </cell>
          <cell r="E535">
            <v>4.4347009999999996</v>
          </cell>
        </row>
        <row r="536">
          <cell r="A536">
            <v>41295</v>
          </cell>
          <cell r="B536">
            <v>24</v>
          </cell>
          <cell r="C536">
            <v>9.9703330000000001</v>
          </cell>
          <cell r="D536">
            <v>9.9703330000000001</v>
          </cell>
          <cell r="E536">
            <v>4.4632909999999999</v>
          </cell>
        </row>
        <row r="537">
          <cell r="A537">
            <v>41296</v>
          </cell>
          <cell r="B537">
            <v>23</v>
          </cell>
          <cell r="C537">
            <v>9.9725920000000006</v>
          </cell>
          <cell r="D537">
            <v>9.9725920000000006</v>
          </cell>
          <cell r="E537">
            <v>4.3017380000000003</v>
          </cell>
        </row>
        <row r="538">
          <cell r="A538">
            <v>41297</v>
          </cell>
          <cell r="B538">
            <v>22</v>
          </cell>
          <cell r="C538">
            <v>9.9731109999999994</v>
          </cell>
          <cell r="D538">
            <v>9.9731109999999994</v>
          </cell>
          <cell r="E538">
            <v>4.4118810000000002</v>
          </cell>
        </row>
        <row r="539">
          <cell r="A539">
            <v>41298</v>
          </cell>
          <cell r="B539">
            <v>28</v>
          </cell>
          <cell r="C539">
            <v>9.9656219999999998</v>
          </cell>
          <cell r="D539">
            <v>9.9656219999999998</v>
          </cell>
          <cell r="E539">
            <v>4.435276</v>
          </cell>
        </row>
        <row r="540">
          <cell r="A540">
            <v>41299</v>
          </cell>
          <cell r="B540">
            <v>27</v>
          </cell>
          <cell r="C540">
            <v>9.9666999999999994</v>
          </cell>
          <cell r="D540">
            <v>9.9666999999999994</v>
          </cell>
          <cell r="E540">
            <v>4.4548350000000001</v>
          </cell>
        </row>
        <row r="541">
          <cell r="A541">
            <v>41302</v>
          </cell>
          <cell r="B541">
            <v>24</v>
          </cell>
          <cell r="C541">
            <v>9.9703999999999997</v>
          </cell>
          <cell r="D541">
            <v>9.9703999999999997</v>
          </cell>
          <cell r="E541">
            <v>4.4531809999999998</v>
          </cell>
        </row>
        <row r="542">
          <cell r="A542">
            <v>41303</v>
          </cell>
          <cell r="B542">
            <v>23</v>
          </cell>
          <cell r="C542">
            <v>9.9723360000000003</v>
          </cell>
          <cell r="D542">
            <v>9.9723360000000003</v>
          </cell>
          <cell r="E542">
            <v>4.3420290000000001</v>
          </cell>
        </row>
        <row r="543">
          <cell r="A543">
            <v>41304</v>
          </cell>
          <cell r="B543">
            <v>22</v>
          </cell>
          <cell r="C543">
            <v>9.9729279999999996</v>
          </cell>
          <cell r="D543">
            <v>9.9729279999999996</v>
          </cell>
          <cell r="E543">
            <v>4.4419890000000004</v>
          </cell>
        </row>
        <row r="544">
          <cell r="A544">
            <v>41305</v>
          </cell>
          <cell r="B544">
            <v>28</v>
          </cell>
          <cell r="C544">
            <v>9.9669439999999998</v>
          </cell>
          <cell r="D544">
            <v>9.9669439999999998</v>
          </cell>
          <cell r="E544">
            <v>4.2641530000000003</v>
          </cell>
        </row>
        <row r="545">
          <cell r="A545">
            <v>41306</v>
          </cell>
          <cell r="B545">
            <v>27</v>
          </cell>
          <cell r="C545">
            <v>9.9682750000000002</v>
          </cell>
          <cell r="D545">
            <v>9.9682750000000002</v>
          </cell>
          <cell r="E545">
            <v>4.2434620000000001</v>
          </cell>
        </row>
        <row r="546">
          <cell r="A546">
            <v>41310</v>
          </cell>
          <cell r="B546">
            <v>23</v>
          </cell>
          <cell r="C546">
            <v>9.9731030000000001</v>
          </cell>
          <cell r="D546">
            <v>9.9731030000000001</v>
          </cell>
          <cell r="E546">
            <v>4.2213190000000003</v>
          </cell>
        </row>
        <row r="547">
          <cell r="A547">
            <v>41311</v>
          </cell>
          <cell r="B547">
            <v>22</v>
          </cell>
          <cell r="C547">
            <v>9.9737220000000004</v>
          </cell>
          <cell r="D547">
            <v>9.9737220000000004</v>
          </cell>
          <cell r="E547">
            <v>4.3113659999999996</v>
          </cell>
        </row>
        <row r="548">
          <cell r="A548">
            <v>41312</v>
          </cell>
          <cell r="B548">
            <v>28</v>
          </cell>
          <cell r="C548">
            <v>9.9658560000000005</v>
          </cell>
          <cell r="D548">
            <v>9.9658560000000005</v>
          </cell>
          <cell r="E548">
            <v>4.4049829999999996</v>
          </cell>
        </row>
        <row r="549">
          <cell r="A549">
            <v>41313</v>
          </cell>
          <cell r="B549">
            <v>27</v>
          </cell>
          <cell r="C549">
            <v>9.9671500000000002</v>
          </cell>
          <cell r="D549">
            <v>9.9671500000000002</v>
          </cell>
          <cell r="E549">
            <v>4.3944359999999998</v>
          </cell>
        </row>
        <row r="550">
          <cell r="A550">
            <v>41316</v>
          </cell>
          <cell r="B550">
            <v>24</v>
          </cell>
          <cell r="C550">
            <v>9.9704669999999993</v>
          </cell>
          <cell r="D550">
            <v>9.9704669999999993</v>
          </cell>
          <cell r="E550">
            <v>4.4430719999999999</v>
          </cell>
        </row>
        <row r="551">
          <cell r="A551">
            <v>41317</v>
          </cell>
          <cell r="B551">
            <v>23</v>
          </cell>
          <cell r="C551">
            <v>9.9724000000000004</v>
          </cell>
          <cell r="D551">
            <v>9.9724000000000004</v>
          </cell>
          <cell r="E551">
            <v>4.3319559999999999</v>
          </cell>
        </row>
        <row r="552">
          <cell r="A552">
            <v>41318</v>
          </cell>
          <cell r="B552">
            <v>22</v>
          </cell>
          <cell r="C552">
            <v>9.9733560000000008</v>
          </cell>
          <cell r="D552">
            <v>9.9733560000000008</v>
          </cell>
          <cell r="E552">
            <v>4.371575</v>
          </cell>
        </row>
        <row r="553">
          <cell r="A553">
            <v>41319</v>
          </cell>
          <cell r="B553">
            <v>28</v>
          </cell>
          <cell r="C553">
            <v>9.9659329999999997</v>
          </cell>
          <cell r="D553">
            <v>9.9659329999999997</v>
          </cell>
          <cell r="E553">
            <v>4.3950149999999999</v>
          </cell>
        </row>
        <row r="554">
          <cell r="A554">
            <v>41320</v>
          </cell>
          <cell r="B554">
            <v>27</v>
          </cell>
          <cell r="C554">
            <v>9.9666999999999994</v>
          </cell>
          <cell r="D554">
            <v>9.9666999999999994</v>
          </cell>
          <cell r="E554">
            <v>4.4548350000000001</v>
          </cell>
        </row>
        <row r="555">
          <cell r="A555">
            <v>41323</v>
          </cell>
          <cell r="B555">
            <v>24</v>
          </cell>
          <cell r="C555">
            <v>9.9703999999999997</v>
          </cell>
          <cell r="D555">
            <v>9.9703999999999997</v>
          </cell>
          <cell r="E555">
            <v>4.4531809999999998</v>
          </cell>
        </row>
        <row r="556">
          <cell r="A556">
            <v>41324</v>
          </cell>
          <cell r="B556">
            <v>23</v>
          </cell>
          <cell r="C556">
            <v>9.9732939999999992</v>
          </cell>
          <cell r="D556">
            <v>9.9732939999999992</v>
          </cell>
          <cell r="E556">
            <v>4.1912630000000002</v>
          </cell>
        </row>
        <row r="557">
          <cell r="A557">
            <v>41325</v>
          </cell>
          <cell r="B557">
            <v>22</v>
          </cell>
          <cell r="C557">
            <v>9.9731719999999999</v>
          </cell>
          <cell r="D557">
            <v>9.9731719999999999</v>
          </cell>
          <cell r="E557">
            <v>4.4018459999999999</v>
          </cell>
        </row>
        <row r="558">
          <cell r="A558">
            <v>41326</v>
          </cell>
          <cell r="B558">
            <v>28</v>
          </cell>
          <cell r="C558">
            <v>9.9669439999999998</v>
          </cell>
          <cell r="D558">
            <v>9.9669439999999998</v>
          </cell>
          <cell r="E558">
            <v>4.2641530000000003</v>
          </cell>
        </row>
        <row r="559">
          <cell r="A559">
            <v>41327</v>
          </cell>
          <cell r="B559">
            <v>27</v>
          </cell>
          <cell r="C559">
            <v>9.9681999999999995</v>
          </cell>
          <cell r="D559">
            <v>9.9681999999999995</v>
          </cell>
          <cell r="E559">
            <v>4.2535259999999999</v>
          </cell>
        </row>
        <row r="560">
          <cell r="A560">
            <v>41330</v>
          </cell>
          <cell r="B560">
            <v>24</v>
          </cell>
          <cell r="C560">
            <v>9.9721329999999995</v>
          </cell>
          <cell r="D560">
            <v>9.9721329999999995</v>
          </cell>
          <cell r="E560">
            <v>4.1917309999999999</v>
          </cell>
        </row>
        <row r="561">
          <cell r="A561">
            <v>41331</v>
          </cell>
          <cell r="B561">
            <v>23</v>
          </cell>
          <cell r="C561">
            <v>9.9731670000000001</v>
          </cell>
          <cell r="D561">
            <v>9.9731670000000001</v>
          </cell>
          <cell r="E561">
            <v>4.2112480000000003</v>
          </cell>
        </row>
        <row r="562">
          <cell r="A562">
            <v>41332</v>
          </cell>
          <cell r="B562">
            <v>22</v>
          </cell>
          <cell r="C562">
            <v>9.9745170000000005</v>
          </cell>
          <cell r="D562">
            <v>9.9745170000000005</v>
          </cell>
          <cell r="E562">
            <v>4.180599</v>
          </cell>
        </row>
        <row r="563">
          <cell r="A563">
            <v>41333</v>
          </cell>
          <cell r="B563">
            <v>27</v>
          </cell>
          <cell r="C563">
            <v>9.9690999999999992</v>
          </cell>
          <cell r="D563">
            <v>9.9690999999999992</v>
          </cell>
          <cell r="E563">
            <v>4.1327699999999998</v>
          </cell>
        </row>
        <row r="564">
          <cell r="A564">
            <v>41334</v>
          </cell>
          <cell r="B564">
            <v>26</v>
          </cell>
          <cell r="C564">
            <v>9.9703169999999997</v>
          </cell>
          <cell r="D564">
            <v>9.9703169999999997</v>
          </cell>
          <cell r="E564">
            <v>4.1221899999999998</v>
          </cell>
        </row>
        <row r="565">
          <cell r="A565">
            <v>41337</v>
          </cell>
          <cell r="B565">
            <v>23</v>
          </cell>
          <cell r="C565">
            <v>9.9739330000000006</v>
          </cell>
          <cell r="D565">
            <v>9.9739330000000006</v>
          </cell>
          <cell r="E565">
            <v>4.0907150000000003</v>
          </cell>
        </row>
        <row r="566">
          <cell r="A566">
            <v>41338</v>
          </cell>
          <cell r="B566">
            <v>22</v>
          </cell>
          <cell r="C566">
            <v>9.9752500000000008</v>
          </cell>
          <cell r="D566">
            <v>9.9752500000000008</v>
          </cell>
          <cell r="E566">
            <v>4.0600490000000002</v>
          </cell>
        </row>
        <row r="567">
          <cell r="A567">
            <v>41339</v>
          </cell>
          <cell r="B567">
            <v>21</v>
          </cell>
          <cell r="C567">
            <v>9.9763750000000009</v>
          </cell>
          <cell r="D567">
            <v>9.9763750000000009</v>
          </cell>
          <cell r="E567">
            <v>4.0595910000000002</v>
          </cell>
        </row>
        <row r="568">
          <cell r="A568">
            <v>41340</v>
          </cell>
          <cell r="B568">
            <v>28</v>
          </cell>
          <cell r="C568">
            <v>9.9685780000000008</v>
          </cell>
          <cell r="D568">
            <v>9.9685780000000008</v>
          </cell>
          <cell r="E568">
            <v>4.0527059999999997</v>
          </cell>
        </row>
        <row r="569">
          <cell r="A569">
            <v>41341</v>
          </cell>
          <cell r="B569">
            <v>27</v>
          </cell>
          <cell r="C569">
            <v>9.9698499999999992</v>
          </cell>
          <cell r="D569">
            <v>9.9698499999999992</v>
          </cell>
          <cell r="E569">
            <v>4.0321569999999998</v>
          </cell>
        </row>
        <row r="570">
          <cell r="A570">
            <v>41344</v>
          </cell>
          <cell r="B570">
            <v>24</v>
          </cell>
          <cell r="C570">
            <v>9.9733330000000002</v>
          </cell>
          <cell r="D570">
            <v>9.9733330000000002</v>
          </cell>
          <cell r="E570">
            <v>4.010745</v>
          </cell>
        </row>
        <row r="571">
          <cell r="A571">
            <v>41345</v>
          </cell>
          <cell r="B571">
            <v>23</v>
          </cell>
          <cell r="C571">
            <v>9.9745080000000002</v>
          </cell>
          <cell r="D571">
            <v>9.9745080000000002</v>
          </cell>
          <cell r="E571">
            <v>4.0002500000000003</v>
          </cell>
        </row>
        <row r="572">
          <cell r="A572">
            <v>41346</v>
          </cell>
          <cell r="B572">
            <v>22</v>
          </cell>
          <cell r="C572">
            <v>9.9755559999999992</v>
          </cell>
          <cell r="D572">
            <v>9.9755559999999992</v>
          </cell>
          <cell r="E572">
            <v>4.0097290000000001</v>
          </cell>
        </row>
        <row r="573">
          <cell r="A573">
            <v>41347</v>
          </cell>
          <cell r="B573">
            <v>28</v>
          </cell>
          <cell r="C573">
            <v>9.9691220000000005</v>
          </cell>
          <cell r="D573">
            <v>9.9691220000000005</v>
          </cell>
          <cell r="E573">
            <v>3.9823249999999999</v>
          </cell>
        </row>
        <row r="574">
          <cell r="A574">
            <v>41348</v>
          </cell>
          <cell r="B574">
            <v>27</v>
          </cell>
          <cell r="C574">
            <v>9.9701500000000003</v>
          </cell>
          <cell r="D574">
            <v>9.9701500000000003</v>
          </cell>
          <cell r="E574">
            <v>3.9919159999999998</v>
          </cell>
        </row>
        <row r="575">
          <cell r="A575">
            <v>41352</v>
          </cell>
          <cell r="B575">
            <v>23</v>
          </cell>
          <cell r="C575">
            <v>9.9748280000000005</v>
          </cell>
          <cell r="D575">
            <v>9.9748280000000005</v>
          </cell>
          <cell r="E575">
            <v>3.9499080000000002</v>
          </cell>
        </row>
        <row r="576">
          <cell r="A576">
            <v>41353</v>
          </cell>
          <cell r="B576">
            <v>22</v>
          </cell>
          <cell r="C576">
            <v>9.9757999999999996</v>
          </cell>
          <cell r="D576">
            <v>9.9757999999999996</v>
          </cell>
          <cell r="E576">
            <v>3.9696060000000002</v>
          </cell>
        </row>
        <row r="577">
          <cell r="A577">
            <v>41354</v>
          </cell>
          <cell r="B577">
            <v>28</v>
          </cell>
          <cell r="C577">
            <v>9.9689669999999992</v>
          </cell>
          <cell r="D577">
            <v>9.9689669999999992</v>
          </cell>
          <cell r="E577">
            <v>4.0023780000000002</v>
          </cell>
        </row>
        <row r="578">
          <cell r="A578">
            <v>41355</v>
          </cell>
          <cell r="B578">
            <v>27</v>
          </cell>
          <cell r="C578">
            <v>9.9700749999999996</v>
          </cell>
          <cell r="D578">
            <v>9.9700749999999996</v>
          </cell>
          <cell r="E578">
            <v>4.001976</v>
          </cell>
        </row>
        <row r="579">
          <cell r="A579">
            <v>41358</v>
          </cell>
          <cell r="B579">
            <v>24</v>
          </cell>
          <cell r="C579">
            <v>9.9736670000000007</v>
          </cell>
          <cell r="D579">
            <v>9.9736670000000007</v>
          </cell>
          <cell r="E579">
            <v>3.9603790000000001</v>
          </cell>
        </row>
        <row r="580">
          <cell r="A580">
            <v>41359</v>
          </cell>
          <cell r="B580">
            <v>23</v>
          </cell>
          <cell r="C580">
            <v>9.9748280000000005</v>
          </cell>
          <cell r="D580">
            <v>9.9748280000000005</v>
          </cell>
          <cell r="E580">
            <v>3.9499080000000002</v>
          </cell>
        </row>
        <row r="581">
          <cell r="A581">
            <v>41360</v>
          </cell>
          <cell r="B581">
            <v>29</v>
          </cell>
          <cell r="C581">
            <v>9.9683419999999998</v>
          </cell>
          <cell r="D581">
            <v>9.9683419999999998</v>
          </cell>
          <cell r="E581">
            <v>3.9424399999999999</v>
          </cell>
        </row>
        <row r="582">
          <cell r="A582">
            <v>41365</v>
          </cell>
          <cell r="B582">
            <v>24</v>
          </cell>
          <cell r="C582">
            <v>9.9737329999999993</v>
          </cell>
          <cell r="D582">
            <v>9.9737329999999993</v>
          </cell>
          <cell r="E582">
            <v>3.9504269999999999</v>
          </cell>
        </row>
        <row r="583">
          <cell r="A583">
            <v>41366</v>
          </cell>
          <cell r="B583">
            <v>23</v>
          </cell>
          <cell r="C583">
            <v>9.9755310000000001</v>
          </cell>
          <cell r="D583">
            <v>9.9755310000000001</v>
          </cell>
          <cell r="E583">
            <v>3.8393250000000001</v>
          </cell>
        </row>
        <row r="584">
          <cell r="A584">
            <v>41367</v>
          </cell>
          <cell r="B584">
            <v>22</v>
          </cell>
          <cell r="C584">
            <v>9.9764719999999993</v>
          </cell>
          <cell r="D584">
            <v>9.9764719999999993</v>
          </cell>
          <cell r="E584">
            <v>3.8591160000000002</v>
          </cell>
        </row>
        <row r="585">
          <cell r="A585">
            <v>41368</v>
          </cell>
          <cell r="B585">
            <v>28</v>
          </cell>
          <cell r="C585">
            <v>9.9701330000000006</v>
          </cell>
          <cell r="D585">
            <v>9.9701330000000006</v>
          </cell>
          <cell r="E585">
            <v>3.8515459999999999</v>
          </cell>
        </row>
        <row r="586">
          <cell r="A586">
            <v>41369</v>
          </cell>
          <cell r="B586">
            <v>27</v>
          </cell>
          <cell r="C586">
            <v>9.9712750000000003</v>
          </cell>
          <cell r="D586">
            <v>9.9712750000000003</v>
          </cell>
          <cell r="E586">
            <v>3.8410329999999999</v>
          </cell>
        </row>
        <row r="587">
          <cell r="A587">
            <v>41372</v>
          </cell>
          <cell r="B587">
            <v>24</v>
          </cell>
          <cell r="C587">
            <v>9.9744670000000006</v>
          </cell>
          <cell r="D587">
            <v>9.9744670000000006</v>
          </cell>
          <cell r="E587">
            <v>3.8397540000000001</v>
          </cell>
        </row>
        <row r="588">
          <cell r="A588">
            <v>41373</v>
          </cell>
          <cell r="B588">
            <v>23</v>
          </cell>
          <cell r="C588">
            <v>9.9757219999999993</v>
          </cell>
          <cell r="D588">
            <v>9.9757219999999993</v>
          </cell>
          <cell r="E588">
            <v>3.8092830000000002</v>
          </cell>
        </row>
        <row r="589">
          <cell r="A589">
            <v>41374</v>
          </cell>
          <cell r="B589">
            <v>22</v>
          </cell>
          <cell r="C589">
            <v>9.9762280000000008</v>
          </cell>
          <cell r="D589">
            <v>9.9762280000000008</v>
          </cell>
          <cell r="E589">
            <v>3.8992330000000002</v>
          </cell>
        </row>
        <row r="590">
          <cell r="A590">
            <v>41375</v>
          </cell>
          <cell r="B590">
            <v>28</v>
          </cell>
          <cell r="C590">
            <v>9.9696669999999994</v>
          </cell>
          <cell r="D590">
            <v>9.9696669999999994</v>
          </cell>
          <cell r="E590">
            <v>3.9118230000000001</v>
          </cell>
        </row>
        <row r="591">
          <cell r="A591">
            <v>41376</v>
          </cell>
          <cell r="B591">
            <v>27</v>
          </cell>
          <cell r="C591">
            <v>9.9702999999999999</v>
          </cell>
          <cell r="D591">
            <v>9.9702999999999999</v>
          </cell>
          <cell r="E591">
            <v>3.9717959999999999</v>
          </cell>
        </row>
        <row r="592">
          <cell r="A592">
            <v>41379</v>
          </cell>
          <cell r="B592">
            <v>24</v>
          </cell>
          <cell r="C592">
            <v>9.9737329999999993</v>
          </cell>
          <cell r="D592">
            <v>9.9737329999999993</v>
          </cell>
          <cell r="E592">
            <v>3.9504269999999999</v>
          </cell>
        </row>
        <row r="593">
          <cell r="A593">
            <v>41380</v>
          </cell>
          <cell r="B593">
            <v>23</v>
          </cell>
          <cell r="C593">
            <v>9.9759139999999995</v>
          </cell>
          <cell r="D593">
            <v>9.9759139999999995</v>
          </cell>
          <cell r="E593">
            <v>3.7790849999999998</v>
          </cell>
        </row>
        <row r="594">
          <cell r="A594">
            <v>41381</v>
          </cell>
          <cell r="B594">
            <v>22</v>
          </cell>
          <cell r="C594">
            <v>9.9769000000000005</v>
          </cell>
          <cell r="D594">
            <v>9.9769000000000005</v>
          </cell>
          <cell r="E594">
            <v>3.7887520000000001</v>
          </cell>
        </row>
        <row r="595">
          <cell r="A595">
            <v>41382</v>
          </cell>
          <cell r="B595">
            <v>28</v>
          </cell>
          <cell r="C595">
            <v>9.9706779999999995</v>
          </cell>
          <cell r="D595">
            <v>9.9706779999999995</v>
          </cell>
          <cell r="E595">
            <v>3.7810579999999998</v>
          </cell>
        </row>
        <row r="596">
          <cell r="A596">
            <v>41383</v>
          </cell>
          <cell r="B596">
            <v>27</v>
          </cell>
          <cell r="C596">
            <v>9.97105</v>
          </cell>
          <cell r="D596">
            <v>9.97105</v>
          </cell>
          <cell r="E596">
            <v>3.8712070000000001</v>
          </cell>
        </row>
        <row r="597">
          <cell r="A597">
            <v>41386</v>
          </cell>
          <cell r="B597">
            <v>24</v>
          </cell>
          <cell r="C597">
            <v>9.9741999999999997</v>
          </cell>
          <cell r="D597">
            <v>9.9741999999999997</v>
          </cell>
          <cell r="E597">
            <v>3.88001</v>
          </cell>
        </row>
        <row r="598">
          <cell r="A598">
            <v>41387</v>
          </cell>
          <cell r="B598">
            <v>23</v>
          </cell>
          <cell r="C598">
            <v>9.9758499999999994</v>
          </cell>
          <cell r="D598">
            <v>9.9758499999999994</v>
          </cell>
          <cell r="E598">
            <v>3.7891509999999999</v>
          </cell>
        </row>
        <row r="599">
          <cell r="A599">
            <v>41388</v>
          </cell>
          <cell r="B599">
            <v>22</v>
          </cell>
          <cell r="C599">
            <v>9.9769000000000005</v>
          </cell>
          <cell r="D599">
            <v>9.9769000000000005</v>
          </cell>
          <cell r="E599">
            <v>3.7887520000000001</v>
          </cell>
        </row>
        <row r="600">
          <cell r="A600">
            <v>41389</v>
          </cell>
          <cell r="B600">
            <v>28</v>
          </cell>
          <cell r="C600">
            <v>9.9697440000000004</v>
          </cell>
          <cell r="D600">
            <v>9.9697440000000004</v>
          </cell>
          <cell r="E600">
            <v>3.9018630000000001</v>
          </cell>
        </row>
        <row r="601">
          <cell r="A601">
            <v>41390</v>
          </cell>
          <cell r="B601">
            <v>27</v>
          </cell>
          <cell r="C601">
            <v>9.9708249999999996</v>
          </cell>
          <cell r="D601">
            <v>9.9708249999999996</v>
          </cell>
          <cell r="E601">
            <v>3.9013819999999999</v>
          </cell>
        </row>
        <row r="602">
          <cell r="A602">
            <v>41393</v>
          </cell>
          <cell r="B602">
            <v>24</v>
          </cell>
          <cell r="C602">
            <v>9.9748669999999997</v>
          </cell>
          <cell r="D602">
            <v>9.9748669999999997</v>
          </cell>
          <cell r="E602">
            <v>3.7794490000000001</v>
          </cell>
        </row>
        <row r="603">
          <cell r="A603">
            <v>41394</v>
          </cell>
          <cell r="B603">
            <v>23</v>
          </cell>
          <cell r="C603">
            <v>9.9755310000000001</v>
          </cell>
          <cell r="D603">
            <v>9.9755310000000001</v>
          </cell>
          <cell r="E603">
            <v>3.8393250000000001</v>
          </cell>
        </row>
        <row r="604">
          <cell r="A604">
            <v>41396</v>
          </cell>
          <cell r="B604">
            <v>28</v>
          </cell>
          <cell r="C604">
            <v>9.9702889999999993</v>
          </cell>
          <cell r="D604">
            <v>9.9702889999999993</v>
          </cell>
          <cell r="E604">
            <v>3.831369</v>
          </cell>
        </row>
        <row r="605">
          <cell r="A605">
            <v>41397</v>
          </cell>
          <cell r="B605">
            <v>27</v>
          </cell>
          <cell r="C605">
            <v>9.9713499999999993</v>
          </cell>
          <cell r="D605">
            <v>9.9713499999999993</v>
          </cell>
          <cell r="E605">
            <v>3.8309760000000002</v>
          </cell>
        </row>
        <row r="606">
          <cell r="A606">
            <v>41400</v>
          </cell>
          <cell r="B606">
            <v>24</v>
          </cell>
          <cell r="C606">
            <v>9.9740669999999998</v>
          </cell>
          <cell r="D606">
            <v>9.9740669999999998</v>
          </cell>
          <cell r="E606">
            <v>3.900064</v>
          </cell>
        </row>
        <row r="607">
          <cell r="A607">
            <v>41401</v>
          </cell>
          <cell r="B607">
            <v>23</v>
          </cell>
          <cell r="C607">
            <v>9.9762330000000006</v>
          </cell>
          <cell r="D607">
            <v>9.9762330000000006</v>
          </cell>
          <cell r="E607">
            <v>3.7289150000000002</v>
          </cell>
        </row>
        <row r="608">
          <cell r="A608">
            <v>41402</v>
          </cell>
          <cell r="B608">
            <v>22</v>
          </cell>
          <cell r="C608">
            <v>9.9772669999999994</v>
          </cell>
          <cell r="D608">
            <v>9.9772669999999994</v>
          </cell>
          <cell r="E608">
            <v>3.728421</v>
          </cell>
        </row>
        <row r="609">
          <cell r="A609">
            <v>41403</v>
          </cell>
          <cell r="B609">
            <v>28</v>
          </cell>
          <cell r="C609">
            <v>9.9715330000000009</v>
          </cell>
          <cell r="D609">
            <v>9.9715330000000009</v>
          </cell>
          <cell r="E609">
            <v>3.6704919999999999</v>
          </cell>
        </row>
        <row r="610">
          <cell r="A610">
            <v>41404</v>
          </cell>
          <cell r="B610">
            <v>27</v>
          </cell>
          <cell r="C610">
            <v>9.97255</v>
          </cell>
          <cell r="D610">
            <v>9.97255</v>
          </cell>
          <cell r="E610">
            <v>3.6700740000000001</v>
          </cell>
        </row>
        <row r="611">
          <cell r="A611">
            <v>41407</v>
          </cell>
          <cell r="B611">
            <v>24</v>
          </cell>
          <cell r="C611">
            <v>9.9754000000000005</v>
          </cell>
          <cell r="D611">
            <v>9.9754000000000005</v>
          </cell>
          <cell r="E611">
            <v>3.6991000000000001</v>
          </cell>
        </row>
        <row r="612">
          <cell r="A612">
            <v>41408</v>
          </cell>
          <cell r="B612">
            <v>23</v>
          </cell>
          <cell r="C612">
            <v>9.9762970000000006</v>
          </cell>
          <cell r="D612">
            <v>9.9762970000000006</v>
          </cell>
          <cell r="E612">
            <v>3.7188500000000002</v>
          </cell>
        </row>
        <row r="613">
          <cell r="A613">
            <v>41409</v>
          </cell>
          <cell r="B613">
            <v>22</v>
          </cell>
          <cell r="C613">
            <v>9.9765940000000004</v>
          </cell>
          <cell r="D613">
            <v>9.9765940000000004</v>
          </cell>
          <cell r="E613">
            <v>3.8390580000000001</v>
          </cell>
        </row>
        <row r="614">
          <cell r="A614">
            <v>41410</v>
          </cell>
          <cell r="B614">
            <v>28</v>
          </cell>
          <cell r="C614">
            <v>9.9701330000000006</v>
          </cell>
          <cell r="D614">
            <v>9.9701330000000006</v>
          </cell>
          <cell r="E614">
            <v>3.8515459999999999</v>
          </cell>
        </row>
        <row r="615">
          <cell r="A615">
            <v>41411</v>
          </cell>
          <cell r="B615">
            <v>27</v>
          </cell>
          <cell r="C615">
            <v>9.9705250000000003</v>
          </cell>
          <cell r="D615">
            <v>9.9705250000000003</v>
          </cell>
          <cell r="E615">
            <v>3.9416180000000001</v>
          </cell>
        </row>
        <row r="616">
          <cell r="A616">
            <v>41414</v>
          </cell>
          <cell r="B616">
            <v>24</v>
          </cell>
          <cell r="C616">
            <v>9.9737329999999993</v>
          </cell>
          <cell r="D616">
            <v>9.9737329999999993</v>
          </cell>
          <cell r="E616">
            <v>3.9504269999999999</v>
          </cell>
        </row>
        <row r="617">
          <cell r="A617">
            <v>41415</v>
          </cell>
          <cell r="B617">
            <v>23</v>
          </cell>
          <cell r="C617">
            <v>9.9756579999999992</v>
          </cell>
          <cell r="D617">
            <v>9.9756579999999992</v>
          </cell>
          <cell r="E617">
            <v>3.8193489999999999</v>
          </cell>
        </row>
        <row r="618">
          <cell r="A618">
            <v>41416</v>
          </cell>
          <cell r="B618">
            <v>22</v>
          </cell>
          <cell r="C618">
            <v>9.9765940000000004</v>
          </cell>
          <cell r="D618">
            <v>9.9765940000000004</v>
          </cell>
          <cell r="E618">
            <v>3.8390580000000001</v>
          </cell>
        </row>
        <row r="619">
          <cell r="A619">
            <v>41417</v>
          </cell>
          <cell r="B619">
            <v>28</v>
          </cell>
          <cell r="C619">
            <v>9.9702110000000008</v>
          </cell>
          <cell r="D619">
            <v>9.9702110000000008</v>
          </cell>
          <cell r="E619">
            <v>3.8414579999999998</v>
          </cell>
        </row>
        <row r="620">
          <cell r="A620">
            <v>41418</v>
          </cell>
          <cell r="B620">
            <v>27</v>
          </cell>
          <cell r="C620">
            <v>9.9716500000000003</v>
          </cell>
          <cell r="D620">
            <v>9.9716500000000003</v>
          </cell>
          <cell r="E620">
            <v>3.7907470000000001</v>
          </cell>
        </row>
        <row r="621">
          <cell r="A621">
            <v>41421</v>
          </cell>
          <cell r="B621">
            <v>24</v>
          </cell>
          <cell r="C621">
            <v>9.9751329999999996</v>
          </cell>
          <cell r="D621">
            <v>9.9751329999999996</v>
          </cell>
          <cell r="E621">
            <v>3.7393489999999998</v>
          </cell>
        </row>
        <row r="622">
          <cell r="A622">
            <v>41422</v>
          </cell>
          <cell r="B622">
            <v>23</v>
          </cell>
          <cell r="C622">
            <v>9.9761690000000005</v>
          </cell>
          <cell r="D622">
            <v>9.9761690000000005</v>
          </cell>
          <cell r="E622">
            <v>3.7389800000000002</v>
          </cell>
        </row>
        <row r="623">
          <cell r="A623">
            <v>41423</v>
          </cell>
          <cell r="B623">
            <v>22</v>
          </cell>
          <cell r="C623">
            <v>9.9762280000000008</v>
          </cell>
          <cell r="D623">
            <v>9.9762280000000008</v>
          </cell>
          <cell r="E623">
            <v>3.8992330000000002</v>
          </cell>
        </row>
        <row r="624">
          <cell r="A624">
            <v>41424</v>
          </cell>
          <cell r="B624">
            <v>28</v>
          </cell>
          <cell r="C624">
            <v>9.9693559999999994</v>
          </cell>
          <cell r="D624">
            <v>9.9693559999999994</v>
          </cell>
          <cell r="E624">
            <v>3.952054</v>
          </cell>
        </row>
        <row r="625">
          <cell r="A625">
            <v>41425</v>
          </cell>
          <cell r="B625">
            <v>27</v>
          </cell>
          <cell r="C625">
            <v>9.9704499999999996</v>
          </cell>
          <cell r="D625">
            <v>9.9704499999999996</v>
          </cell>
          <cell r="E625">
            <v>3.9516770000000001</v>
          </cell>
        </row>
        <row r="626">
          <cell r="A626">
            <v>41428</v>
          </cell>
          <cell r="B626">
            <v>24</v>
          </cell>
          <cell r="C626">
            <v>9.9740000000000002</v>
          </cell>
          <cell r="D626">
            <v>9.9740000000000002</v>
          </cell>
          <cell r="E626">
            <v>3.9101659999999998</v>
          </cell>
        </row>
        <row r="627">
          <cell r="A627">
            <v>41429</v>
          </cell>
          <cell r="B627">
            <v>23</v>
          </cell>
          <cell r="C627">
            <v>9.9763610000000007</v>
          </cell>
          <cell r="D627">
            <v>9.9763610000000007</v>
          </cell>
          <cell r="E627">
            <v>3.7087850000000002</v>
          </cell>
        </row>
        <row r="628">
          <cell r="A628">
            <v>41430</v>
          </cell>
          <cell r="B628">
            <v>22</v>
          </cell>
          <cell r="C628">
            <v>9.977328</v>
          </cell>
          <cell r="D628">
            <v>9.977328</v>
          </cell>
          <cell r="E628">
            <v>3.718394</v>
          </cell>
        </row>
        <row r="629">
          <cell r="A629">
            <v>41431</v>
          </cell>
          <cell r="B629">
            <v>28</v>
          </cell>
          <cell r="C629">
            <v>9.9715330000000009</v>
          </cell>
          <cell r="D629">
            <v>9.9715330000000009</v>
          </cell>
          <cell r="E629">
            <v>3.6704919999999999</v>
          </cell>
        </row>
        <row r="630">
          <cell r="A630">
            <v>41432</v>
          </cell>
          <cell r="B630">
            <v>27</v>
          </cell>
          <cell r="C630">
            <v>9.9724000000000004</v>
          </cell>
          <cell r="D630">
            <v>9.9724000000000004</v>
          </cell>
          <cell r="E630">
            <v>3.690185</v>
          </cell>
        </row>
        <row r="631">
          <cell r="A631">
            <v>41435</v>
          </cell>
          <cell r="B631">
            <v>24</v>
          </cell>
          <cell r="C631">
            <v>9.9759329999999995</v>
          </cell>
          <cell r="D631">
            <v>9.9759329999999995</v>
          </cell>
          <cell r="E631">
            <v>3.6187589999999998</v>
          </cell>
        </row>
        <row r="632">
          <cell r="A632">
            <v>41436</v>
          </cell>
          <cell r="B632">
            <v>23</v>
          </cell>
          <cell r="C632">
            <v>9.9762330000000006</v>
          </cell>
          <cell r="D632">
            <v>9.9762330000000006</v>
          </cell>
          <cell r="E632">
            <v>3.7289150000000002</v>
          </cell>
        </row>
        <row r="633">
          <cell r="A633">
            <v>41437</v>
          </cell>
          <cell r="B633">
            <v>22</v>
          </cell>
          <cell r="C633">
            <v>9.9762280000000008</v>
          </cell>
          <cell r="D633">
            <v>9.9762280000000008</v>
          </cell>
          <cell r="E633">
            <v>3.8992330000000002</v>
          </cell>
        </row>
        <row r="634">
          <cell r="A634">
            <v>41438</v>
          </cell>
          <cell r="B634">
            <v>28</v>
          </cell>
          <cell r="C634">
            <v>9.9699000000000009</v>
          </cell>
          <cell r="D634">
            <v>9.9699000000000009</v>
          </cell>
          <cell r="E634">
            <v>3.8816839999999999</v>
          </cell>
        </row>
        <row r="635">
          <cell r="A635">
            <v>41439</v>
          </cell>
          <cell r="B635">
            <v>27</v>
          </cell>
          <cell r="C635">
            <v>9.9704499999999996</v>
          </cell>
          <cell r="D635">
            <v>9.9704499999999996</v>
          </cell>
          <cell r="E635">
            <v>3.9516770000000001</v>
          </cell>
        </row>
        <row r="636">
          <cell r="A636">
            <v>41442</v>
          </cell>
          <cell r="B636">
            <v>24</v>
          </cell>
          <cell r="C636">
            <v>9.9736670000000007</v>
          </cell>
          <cell r="D636">
            <v>9.9736670000000007</v>
          </cell>
          <cell r="E636">
            <v>3.9603790000000001</v>
          </cell>
        </row>
        <row r="637">
          <cell r="A637">
            <v>41443</v>
          </cell>
          <cell r="B637">
            <v>23</v>
          </cell>
          <cell r="C637">
            <v>9.9755939999999992</v>
          </cell>
          <cell r="D637">
            <v>9.9755939999999992</v>
          </cell>
          <cell r="E637">
            <v>3.8294160000000002</v>
          </cell>
        </row>
        <row r="638">
          <cell r="A638">
            <v>41444</v>
          </cell>
          <cell r="B638">
            <v>22</v>
          </cell>
          <cell r="C638">
            <v>9.9760439999999999</v>
          </cell>
          <cell r="D638">
            <v>9.9760439999999999</v>
          </cell>
          <cell r="E638">
            <v>3.9294859999999998</v>
          </cell>
        </row>
        <row r="639">
          <cell r="A639">
            <v>41445</v>
          </cell>
          <cell r="B639">
            <v>28</v>
          </cell>
          <cell r="C639">
            <v>9.9693559999999994</v>
          </cell>
          <cell r="D639">
            <v>9.9693559999999994</v>
          </cell>
          <cell r="E639">
            <v>3.952054</v>
          </cell>
        </row>
        <row r="640">
          <cell r="A640">
            <v>41446</v>
          </cell>
          <cell r="B640">
            <v>27</v>
          </cell>
          <cell r="C640">
            <v>9.9704499999999996</v>
          </cell>
          <cell r="D640">
            <v>9.9704499999999996</v>
          </cell>
          <cell r="E640">
            <v>3.9516770000000001</v>
          </cell>
        </row>
        <row r="641">
          <cell r="A641">
            <v>41449</v>
          </cell>
          <cell r="B641">
            <v>24</v>
          </cell>
          <cell r="C641">
            <v>9.9735999999999994</v>
          </cell>
          <cell r="D641">
            <v>9.9735999999999994</v>
          </cell>
          <cell r="E641">
            <v>3.9704820000000001</v>
          </cell>
        </row>
        <row r="642">
          <cell r="A642">
            <v>41450</v>
          </cell>
          <cell r="B642">
            <v>23</v>
          </cell>
          <cell r="C642">
            <v>9.9757859999999994</v>
          </cell>
          <cell r="D642">
            <v>9.9757859999999994</v>
          </cell>
          <cell r="E642">
            <v>3.7992170000000001</v>
          </cell>
        </row>
        <row r="643">
          <cell r="A643">
            <v>41451</v>
          </cell>
          <cell r="B643">
            <v>22</v>
          </cell>
          <cell r="C643">
            <v>9.9769000000000005</v>
          </cell>
          <cell r="D643">
            <v>9.9769000000000005</v>
          </cell>
          <cell r="E643">
            <v>3.7887520000000001</v>
          </cell>
        </row>
        <row r="644">
          <cell r="A644">
            <v>41452</v>
          </cell>
          <cell r="B644">
            <v>28</v>
          </cell>
          <cell r="C644">
            <v>9.9699779999999993</v>
          </cell>
          <cell r="D644">
            <v>9.9699779999999993</v>
          </cell>
          <cell r="E644">
            <v>3.8715950000000001</v>
          </cell>
        </row>
        <row r="645">
          <cell r="A645">
            <v>41453</v>
          </cell>
          <cell r="B645">
            <v>27</v>
          </cell>
          <cell r="C645">
            <v>9.9715000000000007</v>
          </cell>
          <cell r="D645">
            <v>9.9715000000000007</v>
          </cell>
          <cell r="E645">
            <v>3.8108610000000001</v>
          </cell>
        </row>
        <row r="646">
          <cell r="A646">
            <v>41456</v>
          </cell>
          <cell r="B646">
            <v>24</v>
          </cell>
          <cell r="C646">
            <v>9.9746670000000002</v>
          </cell>
          <cell r="D646">
            <v>9.9746670000000002</v>
          </cell>
          <cell r="E646">
            <v>3.8096009999999998</v>
          </cell>
        </row>
        <row r="647">
          <cell r="A647">
            <v>41457</v>
          </cell>
          <cell r="B647">
            <v>23</v>
          </cell>
          <cell r="C647">
            <v>9.9757219999999993</v>
          </cell>
          <cell r="D647">
            <v>9.9757219999999993</v>
          </cell>
          <cell r="E647">
            <v>3.8092830000000002</v>
          </cell>
        </row>
        <row r="648">
          <cell r="A648">
            <v>41458</v>
          </cell>
          <cell r="B648">
            <v>22</v>
          </cell>
          <cell r="C648">
            <v>9.976839</v>
          </cell>
          <cell r="D648">
            <v>9.976839</v>
          </cell>
          <cell r="E648">
            <v>3.7987799999999998</v>
          </cell>
        </row>
        <row r="649">
          <cell r="A649">
            <v>41459</v>
          </cell>
          <cell r="B649">
            <v>28</v>
          </cell>
          <cell r="C649">
            <v>9.9705220000000008</v>
          </cell>
          <cell r="D649">
            <v>9.9705220000000008</v>
          </cell>
          <cell r="E649">
            <v>3.801234</v>
          </cell>
        </row>
        <row r="650">
          <cell r="A650">
            <v>41460</v>
          </cell>
          <cell r="B650">
            <v>27</v>
          </cell>
          <cell r="C650">
            <v>9.9715000000000007</v>
          </cell>
          <cell r="D650">
            <v>9.9715000000000007</v>
          </cell>
          <cell r="E650">
            <v>3.8108610000000001</v>
          </cell>
        </row>
        <row r="651">
          <cell r="A651">
            <v>41463</v>
          </cell>
          <cell r="B651">
            <v>24</v>
          </cell>
          <cell r="C651">
            <v>9.9744670000000006</v>
          </cell>
          <cell r="D651">
            <v>9.9744670000000006</v>
          </cell>
          <cell r="E651">
            <v>3.8397540000000001</v>
          </cell>
        </row>
        <row r="652">
          <cell r="A652">
            <v>41464</v>
          </cell>
          <cell r="B652">
            <v>23</v>
          </cell>
          <cell r="C652">
            <v>9.9757219999999993</v>
          </cell>
          <cell r="D652">
            <v>9.9757219999999993</v>
          </cell>
          <cell r="E652">
            <v>3.8092830000000002</v>
          </cell>
        </row>
        <row r="653">
          <cell r="A653">
            <v>41465</v>
          </cell>
          <cell r="B653">
            <v>22</v>
          </cell>
          <cell r="C653">
            <v>9.9762889999999995</v>
          </cell>
          <cell r="D653">
            <v>9.9762889999999995</v>
          </cell>
          <cell r="E653">
            <v>3.8892039999999999</v>
          </cell>
        </row>
        <row r="654">
          <cell r="A654">
            <v>41466</v>
          </cell>
          <cell r="B654">
            <v>28</v>
          </cell>
          <cell r="C654">
            <v>9.9701330000000006</v>
          </cell>
          <cell r="D654">
            <v>9.9701330000000006</v>
          </cell>
          <cell r="E654">
            <v>3.8515459999999999</v>
          </cell>
        </row>
        <row r="655">
          <cell r="A655">
            <v>41467</v>
          </cell>
          <cell r="B655">
            <v>27</v>
          </cell>
          <cell r="C655">
            <v>9.9708249999999996</v>
          </cell>
          <cell r="D655">
            <v>9.9708249999999996</v>
          </cell>
          <cell r="E655">
            <v>3.9013819999999999</v>
          </cell>
        </row>
        <row r="656">
          <cell r="A656">
            <v>41470</v>
          </cell>
          <cell r="B656">
            <v>24</v>
          </cell>
          <cell r="C656">
            <v>9.9734669999999994</v>
          </cell>
          <cell r="D656">
            <v>9.9734669999999994</v>
          </cell>
          <cell r="E656">
            <v>3.9905379999999999</v>
          </cell>
        </row>
        <row r="657">
          <cell r="A657">
            <v>41471</v>
          </cell>
          <cell r="B657">
            <v>23</v>
          </cell>
          <cell r="C657">
            <v>9.9754670000000001</v>
          </cell>
          <cell r="D657">
            <v>9.9754670000000001</v>
          </cell>
          <cell r="E657">
            <v>3.8493919999999999</v>
          </cell>
        </row>
        <row r="658">
          <cell r="A658">
            <v>41472</v>
          </cell>
          <cell r="B658">
            <v>22</v>
          </cell>
          <cell r="C658">
            <v>9.9762280000000008</v>
          </cell>
          <cell r="D658">
            <v>9.9762280000000008</v>
          </cell>
          <cell r="E658">
            <v>3.8992330000000002</v>
          </cell>
        </row>
        <row r="659">
          <cell r="A659">
            <v>41473</v>
          </cell>
          <cell r="B659">
            <v>28</v>
          </cell>
          <cell r="C659">
            <v>9.9698220000000006</v>
          </cell>
          <cell r="D659">
            <v>9.9698220000000006</v>
          </cell>
          <cell r="E659">
            <v>3.8917730000000001</v>
          </cell>
        </row>
        <row r="660">
          <cell r="A660">
            <v>41474</v>
          </cell>
          <cell r="B660">
            <v>27</v>
          </cell>
          <cell r="C660">
            <v>9.9711250000000007</v>
          </cell>
          <cell r="D660">
            <v>9.9711250000000007</v>
          </cell>
          <cell r="E660">
            <v>3.8611490000000002</v>
          </cell>
        </row>
        <row r="661">
          <cell r="A661">
            <v>41477</v>
          </cell>
          <cell r="B661">
            <v>24</v>
          </cell>
          <cell r="C661">
            <v>9.9743329999999997</v>
          </cell>
          <cell r="D661">
            <v>9.9743329999999997</v>
          </cell>
          <cell r="E661">
            <v>3.8599570000000001</v>
          </cell>
        </row>
        <row r="662">
          <cell r="A662">
            <v>41478</v>
          </cell>
          <cell r="B662">
            <v>23</v>
          </cell>
          <cell r="C662">
            <v>9.9750189999999996</v>
          </cell>
          <cell r="D662">
            <v>9.9750189999999996</v>
          </cell>
          <cell r="E662">
            <v>3.9198620000000002</v>
          </cell>
        </row>
        <row r="663">
          <cell r="A663">
            <v>41479</v>
          </cell>
          <cell r="B663">
            <v>22</v>
          </cell>
          <cell r="C663">
            <v>9.9759829999999994</v>
          </cell>
          <cell r="D663">
            <v>9.9759829999999994</v>
          </cell>
          <cell r="E663">
            <v>3.9395159999999998</v>
          </cell>
        </row>
        <row r="664">
          <cell r="A664">
            <v>41480</v>
          </cell>
          <cell r="B664">
            <v>28</v>
          </cell>
          <cell r="C664">
            <v>9.9692000000000007</v>
          </cell>
          <cell r="D664">
            <v>9.9692000000000007</v>
          </cell>
          <cell r="E664">
            <v>3.9722339999999998</v>
          </cell>
        </row>
        <row r="665">
          <cell r="A665">
            <v>41481</v>
          </cell>
          <cell r="B665">
            <v>27</v>
          </cell>
          <cell r="C665">
            <v>9.9701500000000003</v>
          </cell>
          <cell r="D665">
            <v>9.9701500000000003</v>
          </cell>
          <cell r="E665">
            <v>3.9919159999999998</v>
          </cell>
        </row>
        <row r="666">
          <cell r="A666">
            <v>41484</v>
          </cell>
          <cell r="B666">
            <v>24</v>
          </cell>
          <cell r="C666">
            <v>9.9735999999999994</v>
          </cell>
          <cell r="D666">
            <v>9.9735999999999994</v>
          </cell>
          <cell r="E666">
            <v>3.9704820000000001</v>
          </cell>
        </row>
        <row r="667">
          <cell r="A667">
            <v>41485</v>
          </cell>
          <cell r="B667">
            <v>23</v>
          </cell>
          <cell r="C667">
            <v>9.9750829999999997</v>
          </cell>
          <cell r="D667">
            <v>9.9750829999999997</v>
          </cell>
          <cell r="E667">
            <v>3.9097940000000002</v>
          </cell>
        </row>
        <row r="668">
          <cell r="A668">
            <v>41486</v>
          </cell>
          <cell r="B668">
            <v>22</v>
          </cell>
          <cell r="C668">
            <v>9.9758610000000001</v>
          </cell>
          <cell r="D668">
            <v>9.9758610000000001</v>
          </cell>
          <cell r="E668">
            <v>3.9595760000000002</v>
          </cell>
        </row>
        <row r="669">
          <cell r="A669">
            <v>41487</v>
          </cell>
          <cell r="B669">
            <v>28</v>
          </cell>
          <cell r="C669">
            <v>9.9692000000000007</v>
          </cell>
          <cell r="D669">
            <v>9.9692000000000007</v>
          </cell>
          <cell r="E669">
            <v>3.9722339999999998</v>
          </cell>
        </row>
        <row r="670">
          <cell r="A670">
            <v>41488</v>
          </cell>
          <cell r="B670">
            <v>27</v>
          </cell>
          <cell r="C670">
            <v>9.9702249999999992</v>
          </cell>
          <cell r="D670">
            <v>9.9702249999999992</v>
          </cell>
          <cell r="E670">
            <v>3.9818560000000001</v>
          </cell>
        </row>
        <row r="671">
          <cell r="A671">
            <v>41491</v>
          </cell>
          <cell r="B671">
            <v>24</v>
          </cell>
          <cell r="C671">
            <v>9.9735329999999998</v>
          </cell>
          <cell r="D671">
            <v>9.9735329999999998</v>
          </cell>
          <cell r="E671">
            <v>3.980585</v>
          </cell>
        </row>
        <row r="672">
          <cell r="A672">
            <v>41492</v>
          </cell>
          <cell r="B672">
            <v>23</v>
          </cell>
          <cell r="C672">
            <v>9.975339</v>
          </cell>
          <cell r="D672">
            <v>9.975339</v>
          </cell>
          <cell r="E672">
            <v>3.8695249999999999</v>
          </cell>
        </row>
        <row r="673">
          <cell r="A673">
            <v>41493</v>
          </cell>
          <cell r="B673">
            <v>22</v>
          </cell>
          <cell r="C673">
            <v>9.9758610000000001</v>
          </cell>
          <cell r="D673">
            <v>9.9758610000000001</v>
          </cell>
          <cell r="E673">
            <v>3.9595760000000002</v>
          </cell>
        </row>
        <row r="674">
          <cell r="A674">
            <v>41494</v>
          </cell>
          <cell r="B674">
            <v>28</v>
          </cell>
          <cell r="C674">
            <v>9.9706779999999995</v>
          </cell>
          <cell r="D674">
            <v>9.9706779999999995</v>
          </cell>
          <cell r="E674">
            <v>3.7810579999999998</v>
          </cell>
        </row>
        <row r="675">
          <cell r="A675">
            <v>41495</v>
          </cell>
          <cell r="B675">
            <v>27</v>
          </cell>
          <cell r="C675">
            <v>9.9703750000000007</v>
          </cell>
          <cell r="D675">
            <v>9.9703750000000007</v>
          </cell>
          <cell r="E675">
            <v>3.9617369999999998</v>
          </cell>
        </row>
        <row r="676">
          <cell r="A676">
            <v>41498</v>
          </cell>
          <cell r="B676">
            <v>24</v>
          </cell>
          <cell r="C676">
            <v>9.9737329999999993</v>
          </cell>
          <cell r="D676">
            <v>9.9737329999999993</v>
          </cell>
          <cell r="E676">
            <v>3.9504269999999999</v>
          </cell>
        </row>
        <row r="677">
          <cell r="A677">
            <v>41499</v>
          </cell>
          <cell r="B677">
            <v>23</v>
          </cell>
          <cell r="C677">
            <v>9.9750829999999997</v>
          </cell>
          <cell r="D677">
            <v>9.9750829999999997</v>
          </cell>
          <cell r="E677">
            <v>3.9097940000000002</v>
          </cell>
        </row>
        <row r="678">
          <cell r="A678">
            <v>41500</v>
          </cell>
          <cell r="B678">
            <v>22</v>
          </cell>
          <cell r="C678">
            <v>9.9761059999999997</v>
          </cell>
          <cell r="D678">
            <v>9.9761059999999997</v>
          </cell>
          <cell r="E678">
            <v>3.919292</v>
          </cell>
        </row>
        <row r="679">
          <cell r="A679">
            <v>41501</v>
          </cell>
          <cell r="B679">
            <v>28</v>
          </cell>
          <cell r="C679">
            <v>9.9703669999999995</v>
          </cell>
          <cell r="D679">
            <v>9.9703669999999995</v>
          </cell>
          <cell r="E679">
            <v>3.8212809999999999</v>
          </cell>
        </row>
        <row r="680">
          <cell r="A680">
            <v>41502</v>
          </cell>
          <cell r="B680">
            <v>27</v>
          </cell>
          <cell r="C680">
            <v>9.9713499999999993</v>
          </cell>
          <cell r="D680">
            <v>9.9713499999999993</v>
          </cell>
          <cell r="E680">
            <v>3.8309760000000002</v>
          </cell>
        </row>
        <row r="681">
          <cell r="A681">
            <v>41505</v>
          </cell>
          <cell r="B681">
            <v>24</v>
          </cell>
          <cell r="C681">
            <v>9.9745329999999992</v>
          </cell>
          <cell r="D681">
            <v>9.9745329999999992</v>
          </cell>
          <cell r="E681">
            <v>3.8298030000000001</v>
          </cell>
        </row>
        <row r="682">
          <cell r="A682">
            <v>41506</v>
          </cell>
          <cell r="B682">
            <v>23</v>
          </cell>
          <cell r="C682">
            <v>9.9755939999999992</v>
          </cell>
          <cell r="D682">
            <v>9.9755939999999992</v>
          </cell>
          <cell r="E682">
            <v>3.8294160000000002</v>
          </cell>
        </row>
        <row r="683">
          <cell r="A683">
            <v>41507</v>
          </cell>
          <cell r="B683">
            <v>22</v>
          </cell>
          <cell r="C683">
            <v>9.9766560000000002</v>
          </cell>
          <cell r="D683">
            <v>9.9766560000000002</v>
          </cell>
          <cell r="E683">
            <v>3.828865</v>
          </cell>
        </row>
        <row r="684">
          <cell r="A684">
            <v>41508</v>
          </cell>
          <cell r="B684">
            <v>28</v>
          </cell>
          <cell r="C684">
            <v>9.9703669999999995</v>
          </cell>
          <cell r="D684">
            <v>9.9703669999999995</v>
          </cell>
          <cell r="E684">
            <v>3.8212809999999999</v>
          </cell>
        </row>
        <row r="685">
          <cell r="A685">
            <v>41509</v>
          </cell>
          <cell r="B685">
            <v>27</v>
          </cell>
          <cell r="C685">
            <v>9.971425</v>
          </cell>
          <cell r="D685">
            <v>9.971425</v>
          </cell>
          <cell r="E685">
            <v>3.8209179999999998</v>
          </cell>
        </row>
        <row r="686">
          <cell r="A686">
            <v>41512</v>
          </cell>
          <cell r="B686">
            <v>24</v>
          </cell>
          <cell r="C686">
            <v>9.9738000000000007</v>
          </cell>
          <cell r="D686">
            <v>9.9738000000000007</v>
          </cell>
          <cell r="E686">
            <v>3.9403239999999999</v>
          </cell>
        </row>
        <row r="687">
          <cell r="A687">
            <v>41513</v>
          </cell>
          <cell r="B687">
            <v>23</v>
          </cell>
          <cell r="C687">
            <v>9.9755310000000001</v>
          </cell>
          <cell r="D687">
            <v>9.9755310000000001</v>
          </cell>
          <cell r="E687">
            <v>3.8393250000000001</v>
          </cell>
        </row>
        <row r="688">
          <cell r="A688">
            <v>41514</v>
          </cell>
          <cell r="B688">
            <v>22</v>
          </cell>
          <cell r="C688">
            <v>9.9765940000000004</v>
          </cell>
          <cell r="D688">
            <v>9.9765940000000004</v>
          </cell>
          <cell r="E688">
            <v>3.8390580000000001</v>
          </cell>
        </row>
        <row r="689">
          <cell r="A689">
            <v>41515</v>
          </cell>
          <cell r="B689">
            <v>28</v>
          </cell>
          <cell r="C689">
            <v>9.9703669999999995</v>
          </cell>
          <cell r="D689">
            <v>9.9703669999999995</v>
          </cell>
          <cell r="E689">
            <v>3.8212809999999999</v>
          </cell>
        </row>
        <row r="690">
          <cell r="A690">
            <v>41516</v>
          </cell>
          <cell r="B690">
            <v>27</v>
          </cell>
          <cell r="C690">
            <v>9.971425</v>
          </cell>
          <cell r="D690">
            <v>9.971425</v>
          </cell>
          <cell r="E690">
            <v>3.8209179999999998</v>
          </cell>
        </row>
        <row r="691">
          <cell r="A691">
            <v>41519</v>
          </cell>
          <cell r="B691">
            <v>24</v>
          </cell>
          <cell r="C691">
            <v>9.9746000000000006</v>
          </cell>
          <cell r="D691">
            <v>9.9746000000000006</v>
          </cell>
          <cell r="E691">
            <v>3.8197019999999999</v>
          </cell>
        </row>
        <row r="692">
          <cell r="A692">
            <v>41520</v>
          </cell>
          <cell r="B692">
            <v>23</v>
          </cell>
          <cell r="C692">
            <v>9.9755939999999992</v>
          </cell>
          <cell r="D692">
            <v>9.9755939999999992</v>
          </cell>
          <cell r="E692">
            <v>3.8294160000000002</v>
          </cell>
        </row>
        <row r="693">
          <cell r="A693">
            <v>41521</v>
          </cell>
          <cell r="B693">
            <v>22</v>
          </cell>
          <cell r="C693">
            <v>9.9762280000000008</v>
          </cell>
          <cell r="D693">
            <v>9.9762280000000008</v>
          </cell>
          <cell r="E693">
            <v>3.8992330000000002</v>
          </cell>
        </row>
        <row r="694">
          <cell r="A694">
            <v>41522</v>
          </cell>
          <cell r="B694">
            <v>28</v>
          </cell>
          <cell r="C694">
            <v>9.9694330000000004</v>
          </cell>
          <cell r="D694">
            <v>9.9694330000000004</v>
          </cell>
          <cell r="E694">
            <v>3.9420929999999998</v>
          </cell>
        </row>
        <row r="695">
          <cell r="A695">
            <v>41523</v>
          </cell>
          <cell r="B695">
            <v>27</v>
          </cell>
          <cell r="C695">
            <v>9.9720250000000004</v>
          </cell>
          <cell r="D695">
            <v>9.9720250000000004</v>
          </cell>
          <cell r="E695">
            <v>3.7404639999999998</v>
          </cell>
        </row>
        <row r="696">
          <cell r="A696">
            <v>41526</v>
          </cell>
          <cell r="B696">
            <v>24</v>
          </cell>
          <cell r="C696">
            <v>9.9751999999999992</v>
          </cell>
          <cell r="D696">
            <v>9.9751999999999992</v>
          </cell>
          <cell r="E696">
            <v>3.7292489999999998</v>
          </cell>
        </row>
        <row r="697">
          <cell r="A697">
            <v>41527</v>
          </cell>
          <cell r="B697">
            <v>23</v>
          </cell>
          <cell r="C697">
            <v>9.9764250000000008</v>
          </cell>
          <cell r="D697">
            <v>9.9764250000000008</v>
          </cell>
          <cell r="E697">
            <v>3.6987199999999998</v>
          </cell>
        </row>
        <row r="698">
          <cell r="A698">
            <v>41528</v>
          </cell>
          <cell r="B698">
            <v>22</v>
          </cell>
          <cell r="C698">
            <v>9.9772669999999994</v>
          </cell>
          <cell r="D698">
            <v>9.9772669999999994</v>
          </cell>
          <cell r="E698">
            <v>3.728421</v>
          </cell>
        </row>
        <row r="699">
          <cell r="A699">
            <v>41529</v>
          </cell>
          <cell r="B699">
            <v>28</v>
          </cell>
          <cell r="C699">
            <v>9.9710669999999997</v>
          </cell>
          <cell r="D699">
            <v>9.9710669999999997</v>
          </cell>
          <cell r="E699">
            <v>3.7307510000000002</v>
          </cell>
        </row>
        <row r="700">
          <cell r="A700">
            <v>41530</v>
          </cell>
          <cell r="B700">
            <v>27</v>
          </cell>
          <cell r="C700">
            <v>9.9720999999999993</v>
          </cell>
          <cell r="D700">
            <v>9.9720999999999993</v>
          </cell>
          <cell r="E700">
            <v>3.7304080000000002</v>
          </cell>
        </row>
        <row r="701">
          <cell r="A701">
            <v>41534</v>
          </cell>
          <cell r="B701">
            <v>23</v>
          </cell>
          <cell r="C701">
            <v>9.9778310000000001</v>
          </cell>
          <cell r="D701">
            <v>9.9778310000000001</v>
          </cell>
          <cell r="E701">
            <v>3.4776400000000001</v>
          </cell>
        </row>
        <row r="702">
          <cell r="A702">
            <v>41535</v>
          </cell>
          <cell r="B702">
            <v>22</v>
          </cell>
          <cell r="C702">
            <v>9.9786110000000008</v>
          </cell>
          <cell r="D702">
            <v>9.9786110000000008</v>
          </cell>
          <cell r="E702">
            <v>3.50752</v>
          </cell>
        </row>
        <row r="703">
          <cell r="A703">
            <v>41536</v>
          </cell>
          <cell r="B703">
            <v>28</v>
          </cell>
          <cell r="C703">
            <v>9.9733999999999998</v>
          </cell>
          <cell r="D703">
            <v>9.9733999999999998</v>
          </cell>
          <cell r="E703">
            <v>3.4291209999999999</v>
          </cell>
        </row>
        <row r="704">
          <cell r="A704">
            <v>41537</v>
          </cell>
          <cell r="B704">
            <v>27</v>
          </cell>
          <cell r="C704">
            <v>9.9744250000000001</v>
          </cell>
          <cell r="D704">
            <v>9.9744250000000001</v>
          </cell>
          <cell r="E704">
            <v>3.4187430000000001</v>
          </cell>
        </row>
        <row r="705">
          <cell r="A705">
            <v>41540</v>
          </cell>
          <cell r="B705">
            <v>24</v>
          </cell>
          <cell r="C705">
            <v>9.9770669999999999</v>
          </cell>
          <cell r="D705">
            <v>9.9770669999999999</v>
          </cell>
          <cell r="E705">
            <v>3.4478569999999999</v>
          </cell>
        </row>
        <row r="706">
          <cell r="A706">
            <v>41541</v>
          </cell>
          <cell r="B706">
            <v>23</v>
          </cell>
          <cell r="C706">
            <v>9.9778310000000001</v>
          </cell>
          <cell r="D706">
            <v>9.9778310000000001</v>
          </cell>
          <cell r="E706">
            <v>3.4776400000000001</v>
          </cell>
        </row>
        <row r="707">
          <cell r="A707">
            <v>41542</v>
          </cell>
          <cell r="B707">
            <v>22</v>
          </cell>
          <cell r="C707">
            <v>9.9786719999999995</v>
          </cell>
          <cell r="D707">
            <v>9.9786719999999995</v>
          </cell>
          <cell r="E707">
            <v>3.4974959999999999</v>
          </cell>
        </row>
        <row r="708">
          <cell r="A708">
            <v>41543</v>
          </cell>
          <cell r="B708">
            <v>28</v>
          </cell>
          <cell r="C708">
            <v>9.972467</v>
          </cell>
          <cell r="D708">
            <v>9.972467</v>
          </cell>
          <cell r="E708">
            <v>3.549731</v>
          </cell>
        </row>
        <row r="709">
          <cell r="A709">
            <v>41544</v>
          </cell>
          <cell r="B709">
            <v>27</v>
          </cell>
          <cell r="C709">
            <v>9.9730000000000008</v>
          </cell>
          <cell r="D709">
            <v>9.9730000000000008</v>
          </cell>
          <cell r="E709">
            <v>3.6097459999999999</v>
          </cell>
        </row>
        <row r="710">
          <cell r="A710">
            <v>41547</v>
          </cell>
          <cell r="B710">
            <v>24</v>
          </cell>
          <cell r="C710">
            <v>9.9760670000000005</v>
          </cell>
          <cell r="D710">
            <v>9.9760670000000005</v>
          </cell>
          <cell r="E710">
            <v>3.5985619999999998</v>
          </cell>
        </row>
        <row r="711">
          <cell r="A711">
            <v>41548</v>
          </cell>
          <cell r="B711">
            <v>23</v>
          </cell>
          <cell r="C711">
            <v>9.9780859999999993</v>
          </cell>
          <cell r="D711">
            <v>9.9780859999999993</v>
          </cell>
          <cell r="E711">
            <v>3.4375499999999999</v>
          </cell>
        </row>
        <row r="712">
          <cell r="A712">
            <v>41549</v>
          </cell>
          <cell r="B712">
            <v>22</v>
          </cell>
          <cell r="C712">
            <v>9.9792830000000006</v>
          </cell>
          <cell r="D712">
            <v>9.9792830000000006</v>
          </cell>
          <cell r="E712">
            <v>3.3970919999999998</v>
          </cell>
        </row>
        <row r="713">
          <cell r="A713">
            <v>41550</v>
          </cell>
          <cell r="B713">
            <v>28</v>
          </cell>
          <cell r="C713">
            <v>9.9736329999999995</v>
          </cell>
          <cell r="D713">
            <v>9.9736329999999995</v>
          </cell>
          <cell r="E713">
            <v>3.3990049999999998</v>
          </cell>
        </row>
        <row r="714">
          <cell r="A714">
            <v>41551</v>
          </cell>
          <cell r="B714">
            <v>27</v>
          </cell>
          <cell r="C714">
            <v>9.9747249999999994</v>
          </cell>
          <cell r="D714">
            <v>9.9747249999999994</v>
          </cell>
          <cell r="E714">
            <v>3.378539</v>
          </cell>
        </row>
        <row r="715">
          <cell r="A715">
            <v>41554</v>
          </cell>
          <cell r="B715">
            <v>24</v>
          </cell>
          <cell r="C715">
            <v>9.9773329999999998</v>
          </cell>
          <cell r="D715">
            <v>9.9773329999999998</v>
          </cell>
          <cell r="E715">
            <v>3.4077739999999999</v>
          </cell>
        </row>
        <row r="716">
          <cell r="A716">
            <v>41555</v>
          </cell>
          <cell r="B716">
            <v>23</v>
          </cell>
          <cell r="C716">
            <v>9.9784059999999997</v>
          </cell>
          <cell r="D716">
            <v>9.9784059999999997</v>
          </cell>
          <cell r="E716">
            <v>3.3872450000000001</v>
          </cell>
        </row>
        <row r="717">
          <cell r="A717">
            <v>41556</v>
          </cell>
          <cell r="B717">
            <v>22</v>
          </cell>
          <cell r="C717">
            <v>9.9789779999999997</v>
          </cell>
          <cell r="D717">
            <v>9.9789779999999997</v>
          </cell>
          <cell r="E717">
            <v>3.4472100000000001</v>
          </cell>
        </row>
        <row r="718">
          <cell r="A718">
            <v>41557</v>
          </cell>
          <cell r="B718">
            <v>28</v>
          </cell>
          <cell r="C718">
            <v>9.9733999999999998</v>
          </cell>
          <cell r="D718">
            <v>9.9733999999999998</v>
          </cell>
          <cell r="E718">
            <v>3.4291209999999999</v>
          </cell>
        </row>
        <row r="719">
          <cell r="A719">
            <v>41558</v>
          </cell>
          <cell r="B719">
            <v>27</v>
          </cell>
          <cell r="C719">
            <v>9.9743499999999994</v>
          </cell>
          <cell r="D719">
            <v>9.9743499999999994</v>
          </cell>
          <cell r="E719">
            <v>3.428795</v>
          </cell>
        </row>
        <row r="720">
          <cell r="A720">
            <v>41561</v>
          </cell>
          <cell r="B720">
            <v>24</v>
          </cell>
          <cell r="C720">
            <v>9.9770669999999999</v>
          </cell>
          <cell r="D720">
            <v>9.9770669999999999</v>
          </cell>
          <cell r="E720">
            <v>3.4478569999999999</v>
          </cell>
        </row>
        <row r="721">
          <cell r="A721">
            <v>41562</v>
          </cell>
          <cell r="B721">
            <v>23</v>
          </cell>
          <cell r="C721">
            <v>9.9784690000000005</v>
          </cell>
          <cell r="D721">
            <v>9.9784690000000005</v>
          </cell>
          <cell r="E721">
            <v>3.3773409999999999</v>
          </cell>
        </row>
        <row r="722">
          <cell r="A722">
            <v>41563</v>
          </cell>
          <cell r="B722">
            <v>22</v>
          </cell>
          <cell r="C722">
            <v>9.9794669999999996</v>
          </cell>
          <cell r="D722">
            <v>9.9794669999999996</v>
          </cell>
          <cell r="E722">
            <v>3.3668589999999998</v>
          </cell>
        </row>
        <row r="723">
          <cell r="A723">
            <v>41564</v>
          </cell>
          <cell r="B723">
            <v>28</v>
          </cell>
          <cell r="C723">
            <v>9.9741</v>
          </cell>
          <cell r="D723">
            <v>9.9741</v>
          </cell>
          <cell r="E723">
            <v>3.3386469999999999</v>
          </cell>
        </row>
        <row r="724">
          <cell r="A724">
            <v>41565</v>
          </cell>
          <cell r="B724">
            <v>27</v>
          </cell>
          <cell r="C724">
            <v>9.9746500000000005</v>
          </cell>
          <cell r="D724">
            <v>9.9746500000000005</v>
          </cell>
          <cell r="E724">
            <v>3.3885900000000002</v>
          </cell>
        </row>
        <row r="725">
          <cell r="A725">
            <v>41568</v>
          </cell>
          <cell r="B725">
            <v>24</v>
          </cell>
          <cell r="C725">
            <v>9.9770669999999999</v>
          </cell>
          <cell r="D725">
            <v>9.9770669999999999</v>
          </cell>
          <cell r="E725">
            <v>3.4478569999999999</v>
          </cell>
        </row>
        <row r="726">
          <cell r="A726">
            <v>41569</v>
          </cell>
          <cell r="B726">
            <v>23</v>
          </cell>
          <cell r="C726">
            <v>9.9783419999999996</v>
          </cell>
          <cell r="D726">
            <v>9.9783419999999996</v>
          </cell>
          <cell r="E726">
            <v>3.3973059999999999</v>
          </cell>
        </row>
        <row r="727">
          <cell r="A727">
            <v>41570</v>
          </cell>
          <cell r="B727">
            <v>22</v>
          </cell>
          <cell r="C727">
            <v>9.9795280000000002</v>
          </cell>
          <cell r="D727">
            <v>9.9795280000000002</v>
          </cell>
          <cell r="E727">
            <v>3.3568359999999999</v>
          </cell>
        </row>
        <row r="728">
          <cell r="A728">
            <v>41571</v>
          </cell>
          <cell r="B728">
            <v>28</v>
          </cell>
          <cell r="C728">
            <v>9.9741780000000002</v>
          </cell>
          <cell r="D728">
            <v>9.9741780000000002</v>
          </cell>
          <cell r="E728">
            <v>3.3285659999999999</v>
          </cell>
        </row>
        <row r="729">
          <cell r="A729">
            <v>41572</v>
          </cell>
          <cell r="B729">
            <v>27</v>
          </cell>
          <cell r="C729">
            <v>9.9741999999999997</v>
          </cell>
          <cell r="D729">
            <v>9.9741999999999997</v>
          </cell>
          <cell r="E729">
            <v>3.4488979999999998</v>
          </cell>
        </row>
        <row r="730">
          <cell r="A730">
            <v>41575</v>
          </cell>
          <cell r="B730">
            <v>24</v>
          </cell>
          <cell r="C730">
            <v>9.9767329999999994</v>
          </cell>
          <cell r="D730">
            <v>9.9767329999999994</v>
          </cell>
          <cell r="E730">
            <v>3.498189</v>
          </cell>
        </row>
        <row r="731">
          <cell r="A731">
            <v>41576</v>
          </cell>
          <cell r="B731">
            <v>23</v>
          </cell>
          <cell r="C731">
            <v>9.9782139999999995</v>
          </cell>
          <cell r="D731">
            <v>9.9782139999999995</v>
          </cell>
          <cell r="E731">
            <v>3.4174280000000001</v>
          </cell>
        </row>
        <row r="732">
          <cell r="A732">
            <v>41577</v>
          </cell>
          <cell r="B732">
            <v>22</v>
          </cell>
          <cell r="C732">
            <v>9.9786719999999995</v>
          </cell>
          <cell r="D732">
            <v>9.9786719999999995</v>
          </cell>
          <cell r="E732">
            <v>3.4974959999999999</v>
          </cell>
        </row>
        <row r="733">
          <cell r="A733">
            <v>41578</v>
          </cell>
          <cell r="B733">
            <v>28</v>
          </cell>
          <cell r="C733">
            <v>9.9728560000000002</v>
          </cell>
          <cell r="D733">
            <v>9.9728560000000002</v>
          </cell>
          <cell r="E733">
            <v>3.4994420000000002</v>
          </cell>
        </row>
        <row r="734">
          <cell r="A734">
            <v>41579</v>
          </cell>
          <cell r="B734">
            <v>27</v>
          </cell>
          <cell r="C734">
            <v>9.9737500000000008</v>
          </cell>
          <cell r="D734">
            <v>9.9737500000000008</v>
          </cell>
          <cell r="E734">
            <v>3.5092120000000002</v>
          </cell>
        </row>
        <row r="735">
          <cell r="A735">
            <v>41582</v>
          </cell>
          <cell r="B735">
            <v>24</v>
          </cell>
          <cell r="C735">
            <v>9.9767329999999994</v>
          </cell>
          <cell r="D735">
            <v>9.9767329999999994</v>
          </cell>
          <cell r="E735">
            <v>3.498189</v>
          </cell>
        </row>
        <row r="736">
          <cell r="A736">
            <v>41583</v>
          </cell>
          <cell r="B736">
            <v>23</v>
          </cell>
          <cell r="C736">
            <v>9.9784690000000005</v>
          </cell>
          <cell r="D736">
            <v>9.9784690000000005</v>
          </cell>
          <cell r="E736">
            <v>3.3773409999999999</v>
          </cell>
        </row>
        <row r="737">
          <cell r="A737">
            <v>41584</v>
          </cell>
          <cell r="B737">
            <v>22</v>
          </cell>
          <cell r="C737">
            <v>9.9794060000000009</v>
          </cell>
          <cell r="D737">
            <v>9.9794060000000009</v>
          </cell>
          <cell r="E737">
            <v>3.3768820000000002</v>
          </cell>
        </row>
        <row r="738">
          <cell r="A738">
            <v>41585</v>
          </cell>
          <cell r="B738">
            <v>28</v>
          </cell>
          <cell r="C738">
            <v>9.9739439999999995</v>
          </cell>
          <cell r="D738">
            <v>9.9739439999999995</v>
          </cell>
          <cell r="E738">
            <v>3.3588089999999999</v>
          </cell>
        </row>
        <row r="739">
          <cell r="A739">
            <v>41586</v>
          </cell>
          <cell r="B739">
            <v>27</v>
          </cell>
          <cell r="C739">
            <v>9.9739000000000004</v>
          </cell>
          <cell r="D739">
            <v>9.9739000000000004</v>
          </cell>
          <cell r="E739">
            <v>3.4891070000000002</v>
          </cell>
        </row>
        <row r="740">
          <cell r="A740">
            <v>41589</v>
          </cell>
          <cell r="B740">
            <v>24</v>
          </cell>
          <cell r="C740">
            <v>9.9770000000000003</v>
          </cell>
          <cell r="D740">
            <v>9.9770000000000003</v>
          </cell>
          <cell r="E740">
            <v>3.4579529999999998</v>
          </cell>
        </row>
        <row r="741">
          <cell r="A741">
            <v>41590</v>
          </cell>
          <cell r="B741">
            <v>23</v>
          </cell>
          <cell r="C741">
            <v>9.9783419999999996</v>
          </cell>
          <cell r="D741">
            <v>9.9783419999999996</v>
          </cell>
          <cell r="E741">
            <v>3.3973059999999999</v>
          </cell>
        </row>
        <row r="742">
          <cell r="A742">
            <v>41591</v>
          </cell>
          <cell r="B742">
            <v>22</v>
          </cell>
          <cell r="C742">
            <v>9.9792830000000006</v>
          </cell>
          <cell r="D742">
            <v>9.9792830000000006</v>
          </cell>
          <cell r="E742">
            <v>3.3970919999999998</v>
          </cell>
        </row>
        <row r="743">
          <cell r="A743">
            <v>41592</v>
          </cell>
          <cell r="B743">
            <v>27</v>
          </cell>
          <cell r="C743">
            <v>9.9746500000000005</v>
          </cell>
          <cell r="D743">
            <v>9.9746500000000005</v>
          </cell>
          <cell r="E743">
            <v>3.3885900000000002</v>
          </cell>
        </row>
        <row r="744">
          <cell r="A744">
            <v>41593</v>
          </cell>
          <cell r="B744">
            <v>26</v>
          </cell>
          <cell r="C744">
            <v>9.9754439999999995</v>
          </cell>
          <cell r="D744">
            <v>9.9754439999999995</v>
          </cell>
          <cell r="E744">
            <v>3.4084310000000002</v>
          </cell>
        </row>
        <row r="745">
          <cell r="A745">
            <v>41597</v>
          </cell>
          <cell r="B745">
            <v>22</v>
          </cell>
          <cell r="C745">
            <v>9.9792830000000006</v>
          </cell>
          <cell r="D745">
            <v>9.9792830000000006</v>
          </cell>
          <cell r="E745">
            <v>3.3970919999999998</v>
          </cell>
        </row>
        <row r="746">
          <cell r="A746">
            <v>41598</v>
          </cell>
          <cell r="B746">
            <v>21</v>
          </cell>
          <cell r="C746">
            <v>9.9803420000000003</v>
          </cell>
          <cell r="D746">
            <v>9.9803420000000003</v>
          </cell>
          <cell r="E746">
            <v>3.3765809999999998</v>
          </cell>
        </row>
        <row r="747">
          <cell r="A747">
            <v>41599</v>
          </cell>
          <cell r="B747">
            <v>28</v>
          </cell>
          <cell r="C747">
            <v>9.973789</v>
          </cell>
          <cell r="D747">
            <v>9.973789</v>
          </cell>
          <cell r="E747">
            <v>3.3788420000000001</v>
          </cell>
        </row>
        <row r="748">
          <cell r="A748">
            <v>41600</v>
          </cell>
          <cell r="B748">
            <v>27</v>
          </cell>
          <cell r="C748">
            <v>9.9747249999999994</v>
          </cell>
          <cell r="D748">
            <v>9.9747249999999994</v>
          </cell>
          <cell r="E748">
            <v>3.378539</v>
          </cell>
        </row>
        <row r="749">
          <cell r="A749">
            <v>41603</v>
          </cell>
          <cell r="B749">
            <v>24</v>
          </cell>
          <cell r="C749">
            <v>9.9775329999999993</v>
          </cell>
          <cell r="D749">
            <v>9.9775329999999993</v>
          </cell>
          <cell r="E749">
            <v>3.3776389999999998</v>
          </cell>
        </row>
        <row r="750">
          <cell r="A750">
            <v>41604</v>
          </cell>
          <cell r="B750">
            <v>23</v>
          </cell>
          <cell r="C750">
            <v>9.9784059999999997</v>
          </cell>
          <cell r="D750">
            <v>9.9784059999999997</v>
          </cell>
          <cell r="E750">
            <v>3.3872450000000001</v>
          </cell>
        </row>
        <row r="751">
          <cell r="A751">
            <v>41605</v>
          </cell>
          <cell r="B751">
            <v>22</v>
          </cell>
          <cell r="C751">
            <v>9.9794060000000009</v>
          </cell>
          <cell r="D751">
            <v>9.9794060000000009</v>
          </cell>
          <cell r="E751">
            <v>3.3768820000000002</v>
          </cell>
        </row>
        <row r="752">
          <cell r="A752">
            <v>41606</v>
          </cell>
          <cell r="B752">
            <v>28</v>
          </cell>
          <cell r="C752">
            <v>9.9737109999999998</v>
          </cell>
          <cell r="D752">
            <v>9.9737109999999998</v>
          </cell>
          <cell r="E752">
            <v>3.3889230000000001</v>
          </cell>
        </row>
        <row r="753">
          <cell r="A753">
            <v>41607</v>
          </cell>
          <cell r="B753">
            <v>27</v>
          </cell>
          <cell r="C753">
            <v>9.9748000000000001</v>
          </cell>
          <cell r="D753">
            <v>9.9748000000000001</v>
          </cell>
          <cell r="E753">
            <v>3.3684889999999998</v>
          </cell>
        </row>
        <row r="754">
          <cell r="A754">
            <v>41610</v>
          </cell>
          <cell r="B754">
            <v>24</v>
          </cell>
          <cell r="C754">
            <v>9.9775329999999993</v>
          </cell>
          <cell r="D754">
            <v>9.9775329999999993</v>
          </cell>
          <cell r="E754">
            <v>3.3776389999999998</v>
          </cell>
        </row>
        <row r="755">
          <cell r="A755">
            <v>41611</v>
          </cell>
          <cell r="B755">
            <v>23</v>
          </cell>
          <cell r="C755">
            <v>9.9784690000000005</v>
          </cell>
          <cell r="D755">
            <v>9.9784690000000005</v>
          </cell>
          <cell r="E755">
            <v>3.3773409999999999</v>
          </cell>
        </row>
        <row r="756">
          <cell r="A756">
            <v>41612</v>
          </cell>
          <cell r="B756">
            <v>22</v>
          </cell>
          <cell r="C756">
            <v>9.9795280000000002</v>
          </cell>
          <cell r="D756">
            <v>9.9795280000000002</v>
          </cell>
          <cell r="E756">
            <v>3.3568359999999999</v>
          </cell>
        </row>
        <row r="757">
          <cell r="A757">
            <v>41613</v>
          </cell>
          <cell r="B757">
            <v>28</v>
          </cell>
          <cell r="C757">
            <v>9.9739439999999995</v>
          </cell>
          <cell r="D757">
            <v>9.9739439999999995</v>
          </cell>
          <cell r="E757">
            <v>3.3588089999999999</v>
          </cell>
        </row>
        <row r="758">
          <cell r="A758">
            <v>41614</v>
          </cell>
          <cell r="B758">
            <v>27</v>
          </cell>
          <cell r="C758">
            <v>9.9750250000000005</v>
          </cell>
          <cell r="D758">
            <v>9.9750250000000005</v>
          </cell>
          <cell r="E758">
            <v>3.3383370000000001</v>
          </cell>
        </row>
        <row r="759">
          <cell r="A759">
            <v>41617</v>
          </cell>
          <cell r="B759">
            <v>24</v>
          </cell>
          <cell r="C759">
            <v>9.9773999999999994</v>
          </cell>
          <cell r="D759">
            <v>9.9773999999999994</v>
          </cell>
          <cell r="E759">
            <v>3.3976790000000001</v>
          </cell>
        </row>
        <row r="760">
          <cell r="A760">
            <v>41618</v>
          </cell>
          <cell r="B760">
            <v>23</v>
          </cell>
          <cell r="C760">
            <v>9.9787890000000008</v>
          </cell>
          <cell r="D760">
            <v>9.9787890000000008</v>
          </cell>
          <cell r="E760">
            <v>3.3270400000000002</v>
          </cell>
        </row>
        <row r="761">
          <cell r="A761">
            <v>41619</v>
          </cell>
          <cell r="B761">
            <v>29</v>
          </cell>
          <cell r="C761">
            <v>9.9732559999999992</v>
          </cell>
          <cell r="D761">
            <v>9.9732559999999992</v>
          </cell>
          <cell r="E761">
            <v>3.3288470000000001</v>
          </cell>
        </row>
        <row r="762">
          <cell r="A762">
            <v>41621</v>
          </cell>
          <cell r="B762">
            <v>27</v>
          </cell>
          <cell r="C762">
            <v>9.9750999999999994</v>
          </cell>
          <cell r="D762">
            <v>9.9750999999999994</v>
          </cell>
          <cell r="E762">
            <v>3.328287</v>
          </cell>
        </row>
        <row r="763">
          <cell r="A763">
            <v>41624</v>
          </cell>
          <cell r="B763">
            <v>24</v>
          </cell>
          <cell r="C763">
            <v>9.9779330000000002</v>
          </cell>
          <cell r="D763">
            <v>9.9779330000000002</v>
          </cell>
          <cell r="E763">
            <v>3.3173699999999999</v>
          </cell>
        </row>
        <row r="764">
          <cell r="A764">
            <v>41625</v>
          </cell>
          <cell r="B764">
            <v>23</v>
          </cell>
          <cell r="C764">
            <v>9.9792360000000002</v>
          </cell>
          <cell r="D764">
            <v>9.9792360000000002</v>
          </cell>
          <cell r="E764">
            <v>3.25678</v>
          </cell>
        </row>
        <row r="765">
          <cell r="A765">
            <v>41626</v>
          </cell>
          <cell r="B765">
            <v>22</v>
          </cell>
          <cell r="C765">
            <v>9.9801389999999994</v>
          </cell>
          <cell r="D765">
            <v>9.9801389999999994</v>
          </cell>
          <cell r="E765">
            <v>3.2564489999999999</v>
          </cell>
        </row>
        <row r="766">
          <cell r="A766">
            <v>41627</v>
          </cell>
          <cell r="B766">
            <v>28</v>
          </cell>
          <cell r="C766">
            <v>9.9747219999999999</v>
          </cell>
          <cell r="D766">
            <v>9.9747219999999999</v>
          </cell>
          <cell r="E766">
            <v>3.2582650000000002</v>
          </cell>
        </row>
        <row r="767">
          <cell r="A767">
            <v>41628</v>
          </cell>
          <cell r="B767">
            <v>27</v>
          </cell>
          <cell r="C767">
            <v>9.9756999999999998</v>
          </cell>
          <cell r="D767">
            <v>9.9756999999999998</v>
          </cell>
          <cell r="E767">
            <v>3.2478919999999998</v>
          </cell>
        </row>
        <row r="768">
          <cell r="A768">
            <v>41631</v>
          </cell>
          <cell r="B768">
            <v>24</v>
          </cell>
          <cell r="C768">
            <v>9.9788669999999993</v>
          </cell>
          <cell r="D768">
            <v>9.9788669999999993</v>
          </cell>
          <cell r="E768">
            <v>3.176663</v>
          </cell>
        </row>
        <row r="769">
          <cell r="A769">
            <v>41632</v>
          </cell>
          <cell r="B769">
            <v>23</v>
          </cell>
          <cell r="C769">
            <v>9.9796189999999996</v>
          </cell>
          <cell r="D769">
            <v>9.9796189999999996</v>
          </cell>
          <cell r="E769">
            <v>3.1965849999999998</v>
          </cell>
        </row>
        <row r="770">
          <cell r="A770">
            <v>41634</v>
          </cell>
          <cell r="B770">
            <v>28</v>
          </cell>
          <cell r="C770">
            <v>9.9755000000000003</v>
          </cell>
          <cell r="D770">
            <v>9.9755000000000003</v>
          </cell>
          <cell r="E770">
            <v>3.1577359999999999</v>
          </cell>
        </row>
        <row r="771">
          <cell r="A771">
            <v>41635</v>
          </cell>
          <cell r="B771">
            <v>27</v>
          </cell>
          <cell r="C771">
            <v>9.9763000000000002</v>
          </cell>
          <cell r="D771">
            <v>9.9763000000000002</v>
          </cell>
          <cell r="E771">
            <v>3.1675070000000001</v>
          </cell>
        </row>
        <row r="772">
          <cell r="A772">
            <v>41638</v>
          </cell>
          <cell r="B772">
            <v>24</v>
          </cell>
          <cell r="C772">
            <v>9.9789999999999992</v>
          </cell>
          <cell r="D772">
            <v>9.9789999999999992</v>
          </cell>
          <cell r="E772">
            <v>3.1566290000000001</v>
          </cell>
        </row>
        <row r="773">
          <cell r="A773">
            <v>41639</v>
          </cell>
          <cell r="B773">
            <v>23</v>
          </cell>
          <cell r="C773">
            <v>9.9798109999999998</v>
          </cell>
          <cell r="D773">
            <v>9.9798109999999998</v>
          </cell>
          <cell r="E773">
            <v>3.1664099999999999</v>
          </cell>
        </row>
        <row r="774">
          <cell r="A774">
            <v>41641</v>
          </cell>
          <cell r="B774">
            <v>28</v>
          </cell>
          <cell r="C774">
            <v>9.9755000000000003</v>
          </cell>
          <cell r="D774">
            <v>9.9755000000000003</v>
          </cell>
          <cell r="E774">
            <v>3.1577359999999999</v>
          </cell>
        </row>
        <row r="775">
          <cell r="A775">
            <v>41642</v>
          </cell>
          <cell r="B775">
            <v>27</v>
          </cell>
          <cell r="C775">
            <v>9.9763000000000002</v>
          </cell>
          <cell r="D775">
            <v>9.9763000000000002</v>
          </cell>
          <cell r="E775">
            <v>3.1675070000000001</v>
          </cell>
        </row>
        <row r="776">
          <cell r="A776">
            <v>41645</v>
          </cell>
          <cell r="B776">
            <v>24</v>
          </cell>
          <cell r="C776">
            <v>9.9789329999999996</v>
          </cell>
          <cell r="D776">
            <v>9.9789329999999996</v>
          </cell>
          <cell r="E776">
            <v>3.1667209999999999</v>
          </cell>
        </row>
        <row r="777">
          <cell r="A777">
            <v>41646</v>
          </cell>
          <cell r="B777">
            <v>23</v>
          </cell>
          <cell r="C777">
            <v>9.980003</v>
          </cell>
          <cell r="D777">
            <v>9.980003</v>
          </cell>
          <cell r="E777">
            <v>3.1362369999999999</v>
          </cell>
        </row>
        <row r="778">
          <cell r="A778">
            <v>41647</v>
          </cell>
          <cell r="B778">
            <v>22</v>
          </cell>
          <cell r="C778">
            <v>9.9810560000000006</v>
          </cell>
          <cell r="D778">
            <v>9.9810560000000006</v>
          </cell>
          <cell r="E778">
            <v>3.1058110000000001</v>
          </cell>
        </row>
        <row r="779">
          <cell r="A779">
            <v>41648</v>
          </cell>
          <cell r="B779">
            <v>28</v>
          </cell>
          <cell r="C779">
            <v>9.9758890000000005</v>
          </cell>
          <cell r="D779">
            <v>9.9758890000000005</v>
          </cell>
          <cell r="E779">
            <v>3.107478</v>
          </cell>
        </row>
        <row r="780">
          <cell r="A780">
            <v>41649</v>
          </cell>
          <cell r="B780">
            <v>27</v>
          </cell>
          <cell r="C780">
            <v>9.9764499999999998</v>
          </cell>
          <cell r="D780">
            <v>9.9764499999999998</v>
          </cell>
          <cell r="E780">
            <v>3.1474120000000001</v>
          </cell>
        </row>
        <row r="781">
          <cell r="A781">
            <v>41652</v>
          </cell>
          <cell r="B781">
            <v>24</v>
          </cell>
          <cell r="C781">
            <v>9.9794669999999996</v>
          </cell>
          <cell r="D781">
            <v>9.9794669999999996</v>
          </cell>
          <cell r="E781">
            <v>3.086287</v>
          </cell>
        </row>
        <row r="782">
          <cell r="A782">
            <v>41653</v>
          </cell>
          <cell r="B782">
            <v>23</v>
          </cell>
          <cell r="C782">
            <v>9.9810890000000008</v>
          </cell>
          <cell r="D782">
            <v>9.9810890000000008</v>
          </cell>
          <cell r="E782">
            <v>2.9655909999999999</v>
          </cell>
        </row>
        <row r="783">
          <cell r="A783">
            <v>41654</v>
          </cell>
          <cell r="B783">
            <v>22</v>
          </cell>
          <cell r="C783">
            <v>9.9817280000000004</v>
          </cell>
          <cell r="D783">
            <v>9.9817280000000004</v>
          </cell>
          <cell r="E783">
            <v>2.9954369999999999</v>
          </cell>
        </row>
        <row r="784">
          <cell r="A784">
            <v>41655</v>
          </cell>
          <cell r="B784">
            <v>28</v>
          </cell>
          <cell r="C784">
            <v>9.9765890000000006</v>
          </cell>
          <cell r="D784">
            <v>9.9765890000000006</v>
          </cell>
          <cell r="E784">
            <v>3.0170490000000001</v>
          </cell>
        </row>
        <row r="785">
          <cell r="A785">
            <v>41656</v>
          </cell>
          <cell r="B785">
            <v>27</v>
          </cell>
          <cell r="C785">
            <v>9.9764499999999998</v>
          </cell>
          <cell r="D785">
            <v>9.9764499999999998</v>
          </cell>
          <cell r="E785">
            <v>3.1474120000000001</v>
          </cell>
        </row>
        <row r="786">
          <cell r="A786">
            <v>41659</v>
          </cell>
          <cell r="B786">
            <v>24</v>
          </cell>
          <cell r="C786">
            <v>9.9789999999999992</v>
          </cell>
          <cell r="D786">
            <v>9.9789999999999992</v>
          </cell>
          <cell r="E786">
            <v>3.1566290000000001</v>
          </cell>
        </row>
        <row r="787">
          <cell r="A787">
            <v>41660</v>
          </cell>
          <cell r="B787">
            <v>23</v>
          </cell>
          <cell r="C787">
            <v>9.9803219999999992</v>
          </cell>
          <cell r="D787">
            <v>9.9803219999999992</v>
          </cell>
          <cell r="E787">
            <v>3.0861079999999999</v>
          </cell>
        </row>
        <row r="788">
          <cell r="A788">
            <v>41661</v>
          </cell>
          <cell r="B788">
            <v>22</v>
          </cell>
          <cell r="C788">
            <v>9.9805060000000001</v>
          </cell>
          <cell r="D788">
            <v>9.9805060000000001</v>
          </cell>
          <cell r="E788">
            <v>3.1961580000000001</v>
          </cell>
        </row>
        <row r="789">
          <cell r="A789">
            <v>41662</v>
          </cell>
          <cell r="B789">
            <v>28</v>
          </cell>
          <cell r="C789">
            <v>9.9751890000000003</v>
          </cell>
          <cell r="D789">
            <v>9.9751890000000003</v>
          </cell>
          <cell r="E789">
            <v>3.1979199999999999</v>
          </cell>
        </row>
        <row r="790">
          <cell r="A790">
            <v>41663</v>
          </cell>
          <cell r="B790">
            <v>27</v>
          </cell>
          <cell r="C790">
            <v>9.9767499999999991</v>
          </cell>
          <cell r="D790">
            <v>9.9767499999999991</v>
          </cell>
          <cell r="E790">
            <v>3.107224</v>
          </cell>
        </row>
        <row r="791">
          <cell r="A791">
            <v>41666</v>
          </cell>
          <cell r="B791">
            <v>24</v>
          </cell>
          <cell r="C791">
            <v>9.9786669999999997</v>
          </cell>
          <cell r="D791">
            <v>9.9786669999999997</v>
          </cell>
          <cell r="E791">
            <v>3.2067909999999999</v>
          </cell>
        </row>
        <row r="792">
          <cell r="A792">
            <v>41667</v>
          </cell>
          <cell r="B792">
            <v>23</v>
          </cell>
          <cell r="C792">
            <v>9.9796189999999996</v>
          </cell>
          <cell r="D792">
            <v>9.9796189999999996</v>
          </cell>
          <cell r="E792">
            <v>3.1965849999999998</v>
          </cell>
        </row>
        <row r="793">
          <cell r="A793">
            <v>41668</v>
          </cell>
          <cell r="B793">
            <v>22</v>
          </cell>
          <cell r="C793">
            <v>9.9801389999999994</v>
          </cell>
          <cell r="D793">
            <v>9.9801389999999994</v>
          </cell>
          <cell r="E793">
            <v>3.2564489999999999</v>
          </cell>
        </row>
        <row r="794">
          <cell r="A794">
            <v>41669</v>
          </cell>
          <cell r="B794">
            <v>28</v>
          </cell>
          <cell r="C794">
            <v>9.9748000000000001</v>
          </cell>
          <cell r="D794">
            <v>9.9748000000000001</v>
          </cell>
          <cell r="E794">
            <v>3.2481849999999999</v>
          </cell>
        </row>
        <row r="795">
          <cell r="A795">
            <v>41670</v>
          </cell>
          <cell r="B795">
            <v>27</v>
          </cell>
          <cell r="C795">
            <v>9.9757750000000005</v>
          </cell>
          <cell r="D795">
            <v>9.9757750000000005</v>
          </cell>
          <cell r="E795">
            <v>3.2378439999999999</v>
          </cell>
        </row>
        <row r="796">
          <cell r="A796">
            <v>41674</v>
          </cell>
          <cell r="B796">
            <v>23</v>
          </cell>
          <cell r="C796">
            <v>9.9798109999999998</v>
          </cell>
          <cell r="D796">
            <v>9.9798109999999998</v>
          </cell>
          <cell r="E796">
            <v>3.1664099999999999</v>
          </cell>
        </row>
        <row r="797">
          <cell r="A797">
            <v>41675</v>
          </cell>
          <cell r="B797">
            <v>22</v>
          </cell>
          <cell r="C797">
            <v>9.9801389999999994</v>
          </cell>
          <cell r="D797">
            <v>9.9801389999999994</v>
          </cell>
          <cell r="E797">
            <v>3.2564489999999999</v>
          </cell>
        </row>
        <row r="798">
          <cell r="A798">
            <v>41676</v>
          </cell>
          <cell r="B798">
            <v>28</v>
          </cell>
          <cell r="C798">
            <v>9.9747219999999999</v>
          </cell>
          <cell r="D798">
            <v>9.9747219999999999</v>
          </cell>
          <cell r="E798">
            <v>3.2582650000000002</v>
          </cell>
        </row>
        <row r="799">
          <cell r="A799">
            <v>41677</v>
          </cell>
          <cell r="B799">
            <v>27</v>
          </cell>
          <cell r="C799">
            <v>9.9753249999999998</v>
          </cell>
          <cell r="D799">
            <v>9.9753249999999998</v>
          </cell>
          <cell r="E799">
            <v>3.2981379999999998</v>
          </cell>
        </row>
        <row r="800">
          <cell r="A800">
            <v>41680</v>
          </cell>
          <cell r="B800">
            <v>24</v>
          </cell>
          <cell r="C800">
            <v>9.9780669999999994</v>
          </cell>
          <cell r="D800">
            <v>9.9780669999999994</v>
          </cell>
          <cell r="E800">
            <v>3.2971819999999998</v>
          </cell>
        </row>
        <row r="801">
          <cell r="A801">
            <v>41681</v>
          </cell>
          <cell r="B801">
            <v>23</v>
          </cell>
          <cell r="C801">
            <v>9.9796829999999996</v>
          </cell>
          <cell r="D801">
            <v>9.9796829999999996</v>
          </cell>
          <cell r="E801">
            <v>3.1865260000000002</v>
          </cell>
        </row>
        <row r="802">
          <cell r="A802">
            <v>41682</v>
          </cell>
          <cell r="B802">
            <v>22</v>
          </cell>
          <cell r="C802">
            <v>9.9802610000000005</v>
          </cell>
          <cell r="D802">
            <v>9.9802610000000005</v>
          </cell>
          <cell r="E802">
            <v>3.2364069999999998</v>
          </cell>
        </row>
        <row r="803">
          <cell r="A803">
            <v>41683</v>
          </cell>
          <cell r="B803">
            <v>28</v>
          </cell>
          <cell r="C803">
            <v>9.9750329999999998</v>
          </cell>
          <cell r="D803">
            <v>9.9750329999999998</v>
          </cell>
          <cell r="E803">
            <v>3.2180770000000001</v>
          </cell>
        </row>
        <row r="804">
          <cell r="A804">
            <v>41684</v>
          </cell>
          <cell r="B804">
            <v>27</v>
          </cell>
          <cell r="C804">
            <v>9.9759250000000002</v>
          </cell>
          <cell r="D804">
            <v>9.9759250000000002</v>
          </cell>
          <cell r="E804">
            <v>3.2177470000000001</v>
          </cell>
        </row>
        <row r="805">
          <cell r="A805">
            <v>41687</v>
          </cell>
          <cell r="B805">
            <v>24</v>
          </cell>
          <cell r="C805">
            <v>9.9780669999999994</v>
          </cell>
          <cell r="D805">
            <v>9.9780669999999994</v>
          </cell>
          <cell r="E805">
            <v>3.2971819999999998</v>
          </cell>
        </row>
        <row r="806">
          <cell r="A806">
            <v>41688</v>
          </cell>
          <cell r="B806">
            <v>23</v>
          </cell>
          <cell r="C806">
            <v>9.980003</v>
          </cell>
          <cell r="D806">
            <v>9.980003</v>
          </cell>
          <cell r="E806">
            <v>3.1362369999999999</v>
          </cell>
        </row>
        <row r="807">
          <cell r="A807">
            <v>41689</v>
          </cell>
          <cell r="B807">
            <v>22</v>
          </cell>
          <cell r="C807">
            <v>9.9808719999999997</v>
          </cell>
          <cell r="D807">
            <v>9.9808719999999997</v>
          </cell>
          <cell r="E807">
            <v>3.1360350000000001</v>
          </cell>
        </row>
        <row r="808">
          <cell r="A808">
            <v>41690</v>
          </cell>
          <cell r="B808">
            <v>28</v>
          </cell>
          <cell r="C808">
            <v>9.9755780000000005</v>
          </cell>
          <cell r="D808">
            <v>9.9755780000000005</v>
          </cell>
          <cell r="E808">
            <v>3.147659</v>
          </cell>
        </row>
        <row r="809">
          <cell r="A809">
            <v>41691</v>
          </cell>
          <cell r="B809">
            <v>27</v>
          </cell>
          <cell r="C809">
            <v>9.9765250000000005</v>
          </cell>
          <cell r="D809">
            <v>9.9765250000000005</v>
          </cell>
          <cell r="E809">
            <v>3.137365</v>
          </cell>
        </row>
        <row r="810">
          <cell r="A810">
            <v>41694</v>
          </cell>
          <cell r="B810">
            <v>24</v>
          </cell>
          <cell r="C810">
            <v>9.9790670000000006</v>
          </cell>
          <cell r="D810">
            <v>9.9790670000000006</v>
          </cell>
          <cell r="E810">
            <v>3.1465369999999999</v>
          </cell>
        </row>
        <row r="811">
          <cell r="A811">
            <v>41695</v>
          </cell>
          <cell r="B811">
            <v>23</v>
          </cell>
          <cell r="C811">
            <v>9.980003</v>
          </cell>
          <cell r="D811">
            <v>9.980003</v>
          </cell>
          <cell r="E811">
            <v>3.1362369999999999</v>
          </cell>
        </row>
        <row r="812">
          <cell r="A812">
            <v>41696</v>
          </cell>
          <cell r="B812">
            <v>22</v>
          </cell>
          <cell r="C812">
            <v>9.9808719999999997</v>
          </cell>
          <cell r="D812">
            <v>9.9808719999999997</v>
          </cell>
          <cell r="E812">
            <v>3.1360350000000001</v>
          </cell>
        </row>
        <row r="813">
          <cell r="A813">
            <v>41697</v>
          </cell>
          <cell r="B813">
            <v>28</v>
          </cell>
          <cell r="C813">
            <v>9.9750329999999998</v>
          </cell>
          <cell r="D813">
            <v>9.9750329999999998</v>
          </cell>
          <cell r="E813">
            <v>3.2180770000000001</v>
          </cell>
        </row>
        <row r="814">
          <cell r="A814">
            <v>41698</v>
          </cell>
          <cell r="B814">
            <v>27</v>
          </cell>
          <cell r="C814">
            <v>9.9760000000000009</v>
          </cell>
          <cell r="D814">
            <v>9.9760000000000009</v>
          </cell>
          <cell r="E814">
            <v>3.2076980000000002</v>
          </cell>
        </row>
        <row r="815">
          <cell r="A815">
            <v>41701</v>
          </cell>
          <cell r="B815">
            <v>24</v>
          </cell>
          <cell r="C815">
            <v>9.9788669999999993</v>
          </cell>
          <cell r="D815">
            <v>9.9788669999999993</v>
          </cell>
          <cell r="E815">
            <v>3.176663</v>
          </cell>
        </row>
        <row r="816">
          <cell r="A816">
            <v>41702</v>
          </cell>
          <cell r="B816">
            <v>23</v>
          </cell>
          <cell r="C816">
            <v>9.9798109999999998</v>
          </cell>
          <cell r="D816">
            <v>9.9798109999999998</v>
          </cell>
          <cell r="E816">
            <v>3.1664099999999999</v>
          </cell>
        </row>
        <row r="817">
          <cell r="A817">
            <v>41703</v>
          </cell>
          <cell r="B817">
            <v>22</v>
          </cell>
          <cell r="C817">
            <v>9.9806279999999994</v>
          </cell>
          <cell r="D817">
            <v>9.9806279999999994</v>
          </cell>
          <cell r="E817">
            <v>3.1761159999999999</v>
          </cell>
        </row>
        <row r="818">
          <cell r="A818">
            <v>41704</v>
          </cell>
          <cell r="B818">
            <v>28</v>
          </cell>
          <cell r="C818">
            <v>9.9753439999999998</v>
          </cell>
          <cell r="D818">
            <v>9.9753439999999998</v>
          </cell>
          <cell r="E818">
            <v>3.1778930000000001</v>
          </cell>
        </row>
        <row r="819">
          <cell r="A819">
            <v>41705</v>
          </cell>
          <cell r="B819">
            <v>27</v>
          </cell>
          <cell r="C819">
            <v>9.9762249999999995</v>
          </cell>
          <cell r="D819">
            <v>9.9762249999999995</v>
          </cell>
          <cell r="E819">
            <v>3.1775549999999999</v>
          </cell>
        </row>
        <row r="820">
          <cell r="A820">
            <v>41708</v>
          </cell>
          <cell r="B820">
            <v>24</v>
          </cell>
          <cell r="C820">
            <v>9.9789329999999996</v>
          </cell>
          <cell r="D820">
            <v>9.9789329999999996</v>
          </cell>
          <cell r="E820">
            <v>3.1667209999999999</v>
          </cell>
        </row>
        <row r="821">
          <cell r="A821">
            <v>41709</v>
          </cell>
          <cell r="B821">
            <v>23</v>
          </cell>
          <cell r="C821">
            <v>9.9799389999999999</v>
          </cell>
          <cell r="D821">
            <v>9.9799389999999999</v>
          </cell>
          <cell r="E821">
            <v>3.1462940000000001</v>
          </cell>
        </row>
        <row r="822">
          <cell r="A822">
            <v>41710</v>
          </cell>
          <cell r="B822">
            <v>22</v>
          </cell>
          <cell r="C822">
            <v>9.9807500000000005</v>
          </cell>
          <cell r="D822">
            <v>9.9807500000000005</v>
          </cell>
          <cell r="E822">
            <v>3.156075</v>
          </cell>
        </row>
        <row r="823">
          <cell r="A823">
            <v>41711</v>
          </cell>
          <cell r="B823">
            <v>28</v>
          </cell>
          <cell r="C823">
            <v>9.9755780000000005</v>
          </cell>
          <cell r="D823">
            <v>9.9755780000000005</v>
          </cell>
          <cell r="E823">
            <v>3.147659</v>
          </cell>
        </row>
        <row r="824">
          <cell r="A824">
            <v>41712</v>
          </cell>
          <cell r="B824">
            <v>27</v>
          </cell>
          <cell r="C824">
            <v>9.9763750000000009</v>
          </cell>
          <cell r="D824">
            <v>9.9763750000000009</v>
          </cell>
          <cell r="E824">
            <v>3.1574589999999998</v>
          </cell>
        </row>
        <row r="825">
          <cell r="A825">
            <v>41716</v>
          </cell>
          <cell r="B825">
            <v>23</v>
          </cell>
          <cell r="C825">
            <v>9.9796829999999996</v>
          </cell>
          <cell r="D825">
            <v>9.9796829999999996</v>
          </cell>
          <cell r="E825">
            <v>3.1865260000000002</v>
          </cell>
        </row>
        <row r="826">
          <cell r="A826">
            <v>41717</v>
          </cell>
          <cell r="B826">
            <v>22</v>
          </cell>
          <cell r="C826">
            <v>9.9805060000000001</v>
          </cell>
          <cell r="D826">
            <v>9.9805060000000001</v>
          </cell>
          <cell r="E826">
            <v>3.1961580000000001</v>
          </cell>
        </row>
        <row r="827">
          <cell r="A827">
            <v>41718</v>
          </cell>
          <cell r="B827">
            <v>27</v>
          </cell>
          <cell r="C827">
            <v>9.9760000000000009</v>
          </cell>
          <cell r="D827">
            <v>9.9760000000000009</v>
          </cell>
          <cell r="E827">
            <v>3.2076980000000002</v>
          </cell>
        </row>
        <row r="828">
          <cell r="A828">
            <v>41719</v>
          </cell>
          <cell r="B828">
            <v>26</v>
          </cell>
          <cell r="C828">
            <v>9.9762389999999996</v>
          </cell>
          <cell r="D828">
            <v>9.9762389999999996</v>
          </cell>
          <cell r="E828">
            <v>3.2978209999999999</v>
          </cell>
        </row>
        <row r="829">
          <cell r="A829">
            <v>41722</v>
          </cell>
          <cell r="B829">
            <v>23</v>
          </cell>
          <cell r="C829">
            <v>9.9789809999999992</v>
          </cell>
          <cell r="D829">
            <v>9.9789809999999992</v>
          </cell>
          <cell r="E829">
            <v>3.2968600000000001</v>
          </cell>
        </row>
        <row r="830">
          <cell r="A830">
            <v>41723</v>
          </cell>
          <cell r="B830">
            <v>22</v>
          </cell>
          <cell r="C830">
            <v>9.9803829999999998</v>
          </cell>
          <cell r="D830">
            <v>9.9803829999999998</v>
          </cell>
          <cell r="E830">
            <v>3.216364</v>
          </cell>
        </row>
        <row r="831">
          <cell r="A831">
            <v>41724</v>
          </cell>
          <cell r="B831">
            <v>21</v>
          </cell>
          <cell r="C831">
            <v>9.9807500000000005</v>
          </cell>
          <cell r="D831">
            <v>9.9807500000000005</v>
          </cell>
          <cell r="E831">
            <v>3.306365</v>
          </cell>
        </row>
        <row r="832">
          <cell r="A832">
            <v>41725</v>
          </cell>
          <cell r="B832">
            <v>28</v>
          </cell>
          <cell r="C832">
            <v>9.973789</v>
          </cell>
          <cell r="D832">
            <v>9.973789</v>
          </cell>
          <cell r="E832">
            <v>3.3788420000000001</v>
          </cell>
        </row>
        <row r="833">
          <cell r="A833">
            <v>41726</v>
          </cell>
          <cell r="B833">
            <v>27</v>
          </cell>
          <cell r="C833">
            <v>9.9746500000000005</v>
          </cell>
          <cell r="D833">
            <v>9.9746500000000005</v>
          </cell>
          <cell r="E833">
            <v>3.3885900000000002</v>
          </cell>
        </row>
        <row r="834">
          <cell r="A834">
            <v>41729</v>
          </cell>
          <cell r="B834">
            <v>24</v>
          </cell>
          <cell r="C834">
            <v>9.9768000000000008</v>
          </cell>
          <cell r="D834">
            <v>9.9768000000000008</v>
          </cell>
          <cell r="E834">
            <v>3.488092</v>
          </cell>
        </row>
        <row r="835">
          <cell r="A835">
            <v>41730</v>
          </cell>
          <cell r="B835">
            <v>23</v>
          </cell>
          <cell r="C835">
            <v>9.9784690000000005</v>
          </cell>
          <cell r="D835">
            <v>9.9784690000000005</v>
          </cell>
          <cell r="E835">
            <v>3.3773409999999999</v>
          </cell>
        </row>
        <row r="836">
          <cell r="A836">
            <v>41731</v>
          </cell>
          <cell r="B836">
            <v>22</v>
          </cell>
          <cell r="C836">
            <v>9.9791000000000007</v>
          </cell>
          <cell r="D836">
            <v>9.9791000000000007</v>
          </cell>
          <cell r="E836">
            <v>3.4271630000000002</v>
          </cell>
        </row>
        <row r="837">
          <cell r="A837">
            <v>41732</v>
          </cell>
          <cell r="B837">
            <v>27</v>
          </cell>
          <cell r="C837">
            <v>9.9743499999999994</v>
          </cell>
          <cell r="D837">
            <v>9.9743499999999994</v>
          </cell>
          <cell r="E837">
            <v>3.428795</v>
          </cell>
        </row>
        <row r="838">
          <cell r="A838">
            <v>41733</v>
          </cell>
          <cell r="B838">
            <v>26</v>
          </cell>
          <cell r="C838">
            <v>9.9753000000000007</v>
          </cell>
          <cell r="D838">
            <v>9.9753000000000007</v>
          </cell>
          <cell r="E838">
            <v>3.4284680000000001</v>
          </cell>
        </row>
        <row r="839">
          <cell r="A839">
            <v>41736</v>
          </cell>
          <cell r="B839">
            <v>23</v>
          </cell>
          <cell r="C839">
            <v>9.9782779999999995</v>
          </cell>
          <cell r="D839">
            <v>9.9782779999999995</v>
          </cell>
          <cell r="E839">
            <v>3.4073669999999998</v>
          </cell>
        </row>
        <row r="840">
          <cell r="A840">
            <v>41737</v>
          </cell>
          <cell r="B840">
            <v>22</v>
          </cell>
          <cell r="C840">
            <v>9.9805060000000001</v>
          </cell>
          <cell r="D840">
            <v>9.9805060000000001</v>
          </cell>
          <cell r="E840">
            <v>3.1961580000000001</v>
          </cell>
        </row>
        <row r="841">
          <cell r="A841">
            <v>41738</v>
          </cell>
          <cell r="B841">
            <v>21</v>
          </cell>
          <cell r="C841">
            <v>9.9810999999999996</v>
          </cell>
          <cell r="D841">
            <v>9.9810999999999996</v>
          </cell>
          <cell r="E841">
            <v>3.2461350000000002</v>
          </cell>
        </row>
        <row r="842">
          <cell r="A842">
            <v>41739</v>
          </cell>
          <cell r="B842">
            <v>28</v>
          </cell>
          <cell r="C842">
            <v>9.9750329999999998</v>
          </cell>
          <cell r="D842">
            <v>9.9750329999999998</v>
          </cell>
          <cell r="E842">
            <v>3.2180770000000001</v>
          </cell>
        </row>
        <row r="843">
          <cell r="A843">
            <v>41740</v>
          </cell>
          <cell r="B843">
            <v>27</v>
          </cell>
          <cell r="C843">
            <v>9.9759250000000002</v>
          </cell>
          <cell r="D843">
            <v>9.9759250000000002</v>
          </cell>
          <cell r="E843">
            <v>3.2177470000000001</v>
          </cell>
        </row>
        <row r="844">
          <cell r="A844">
            <v>41743</v>
          </cell>
          <cell r="B844">
            <v>24</v>
          </cell>
          <cell r="C844">
            <v>9.9786000000000001</v>
          </cell>
          <cell r="D844">
            <v>9.9786000000000001</v>
          </cell>
          <cell r="E844">
            <v>3.2168839999999999</v>
          </cell>
        </row>
        <row r="845">
          <cell r="A845">
            <v>41744</v>
          </cell>
          <cell r="B845">
            <v>23</v>
          </cell>
          <cell r="C845">
            <v>9.9794920000000005</v>
          </cell>
          <cell r="D845">
            <v>9.9794920000000005</v>
          </cell>
          <cell r="E845">
            <v>3.2165439999999998</v>
          </cell>
        </row>
        <row r="846">
          <cell r="A846">
            <v>41745</v>
          </cell>
          <cell r="B846">
            <v>29</v>
          </cell>
          <cell r="C846">
            <v>9.9740610000000007</v>
          </cell>
          <cell r="D846">
            <v>9.9740610000000007</v>
          </cell>
          <cell r="E846">
            <v>3.2283879999999998</v>
          </cell>
        </row>
        <row r="847">
          <cell r="A847">
            <v>41750</v>
          </cell>
          <cell r="B847">
            <v>24</v>
          </cell>
          <cell r="C847">
            <v>9.9770669999999999</v>
          </cell>
          <cell r="D847">
            <v>9.9770669999999999</v>
          </cell>
          <cell r="E847">
            <v>3.4478569999999999</v>
          </cell>
        </row>
        <row r="848">
          <cell r="A848">
            <v>41751</v>
          </cell>
          <cell r="B848">
            <v>23</v>
          </cell>
          <cell r="C848">
            <v>9.9792360000000002</v>
          </cell>
          <cell r="D848">
            <v>9.9792360000000002</v>
          </cell>
          <cell r="E848">
            <v>3.25678</v>
          </cell>
        </row>
        <row r="849">
          <cell r="A849">
            <v>41752</v>
          </cell>
          <cell r="B849">
            <v>22</v>
          </cell>
          <cell r="C849">
            <v>9.9800170000000001</v>
          </cell>
          <cell r="D849">
            <v>9.9800170000000001</v>
          </cell>
          <cell r="E849">
            <v>3.2764929999999999</v>
          </cell>
        </row>
        <row r="850">
          <cell r="A850">
            <v>41753</v>
          </cell>
          <cell r="B850">
            <v>28</v>
          </cell>
          <cell r="C850">
            <v>9.9747219999999999</v>
          </cell>
          <cell r="D850">
            <v>9.9747219999999999</v>
          </cell>
          <cell r="E850">
            <v>3.2582650000000002</v>
          </cell>
        </row>
        <row r="851">
          <cell r="A851">
            <v>41754</v>
          </cell>
          <cell r="B851">
            <v>27</v>
          </cell>
          <cell r="C851">
            <v>9.9756999999999998</v>
          </cell>
          <cell r="D851">
            <v>9.9756999999999998</v>
          </cell>
          <cell r="E851">
            <v>3.2478919999999998</v>
          </cell>
        </row>
        <row r="852">
          <cell r="A852">
            <v>41757</v>
          </cell>
          <cell r="B852">
            <v>24</v>
          </cell>
          <cell r="C852">
            <v>9.9787330000000001</v>
          </cell>
          <cell r="D852">
            <v>9.9787330000000001</v>
          </cell>
          <cell r="E852">
            <v>3.1968489999999998</v>
          </cell>
        </row>
        <row r="853">
          <cell r="A853">
            <v>41758</v>
          </cell>
          <cell r="B853">
            <v>23</v>
          </cell>
          <cell r="C853">
            <v>9.9796189999999996</v>
          </cell>
          <cell r="D853">
            <v>9.9796189999999996</v>
          </cell>
          <cell r="E853">
            <v>3.1965849999999998</v>
          </cell>
        </row>
        <row r="854">
          <cell r="A854">
            <v>41759</v>
          </cell>
          <cell r="B854">
            <v>29</v>
          </cell>
          <cell r="C854">
            <v>9.9738190000000007</v>
          </cell>
          <cell r="D854">
            <v>9.9738190000000007</v>
          </cell>
          <cell r="E854">
            <v>3.2585860000000002</v>
          </cell>
        </row>
        <row r="855">
          <cell r="A855">
            <v>41761</v>
          </cell>
          <cell r="B855">
            <v>27</v>
          </cell>
          <cell r="C855">
            <v>9.9756999999999998</v>
          </cell>
          <cell r="D855">
            <v>9.9756999999999998</v>
          </cell>
          <cell r="E855">
            <v>3.2478919999999998</v>
          </cell>
        </row>
        <row r="856">
          <cell r="A856">
            <v>41764</v>
          </cell>
          <cell r="B856">
            <v>24</v>
          </cell>
          <cell r="C856">
            <v>9.9787330000000001</v>
          </cell>
          <cell r="D856">
            <v>9.9787330000000001</v>
          </cell>
          <cell r="E856">
            <v>3.1968489999999998</v>
          </cell>
        </row>
        <row r="857">
          <cell r="A857">
            <v>41765</v>
          </cell>
          <cell r="B857">
            <v>23</v>
          </cell>
          <cell r="C857">
            <v>9.9795560000000005</v>
          </cell>
          <cell r="D857">
            <v>9.9795560000000005</v>
          </cell>
          <cell r="E857">
            <v>3.2064859999999999</v>
          </cell>
        </row>
        <row r="858">
          <cell r="A858">
            <v>41766</v>
          </cell>
          <cell r="B858">
            <v>22</v>
          </cell>
          <cell r="C858">
            <v>9.9806279999999994</v>
          </cell>
          <cell r="D858">
            <v>9.9806279999999994</v>
          </cell>
          <cell r="E858">
            <v>3.1761159999999999</v>
          </cell>
        </row>
        <row r="859">
          <cell r="A859">
            <v>41767</v>
          </cell>
          <cell r="B859">
            <v>28</v>
          </cell>
          <cell r="C859">
            <v>9.9748000000000001</v>
          </cell>
          <cell r="D859">
            <v>9.9748000000000001</v>
          </cell>
          <cell r="E859">
            <v>3.2481849999999999</v>
          </cell>
        </row>
        <row r="860">
          <cell r="A860">
            <v>41768</v>
          </cell>
          <cell r="B860">
            <v>27</v>
          </cell>
          <cell r="C860">
            <v>9.9753249999999998</v>
          </cell>
          <cell r="D860">
            <v>9.9753249999999998</v>
          </cell>
          <cell r="E860">
            <v>3.2981379999999998</v>
          </cell>
        </row>
        <row r="861">
          <cell r="A861">
            <v>41771</v>
          </cell>
          <cell r="B861">
            <v>24</v>
          </cell>
          <cell r="C861">
            <v>9.9781999999999993</v>
          </cell>
          <cell r="D861">
            <v>9.9781999999999993</v>
          </cell>
          <cell r="E861">
            <v>3.2771439999999998</v>
          </cell>
        </row>
        <row r="862">
          <cell r="A862">
            <v>41772</v>
          </cell>
          <cell r="B862">
            <v>23</v>
          </cell>
          <cell r="C862">
            <v>9.9791720000000002</v>
          </cell>
          <cell r="D862">
            <v>9.9791720000000002</v>
          </cell>
          <cell r="E862">
            <v>3.266839</v>
          </cell>
        </row>
        <row r="863">
          <cell r="A863">
            <v>41773</v>
          </cell>
          <cell r="B863">
            <v>22</v>
          </cell>
          <cell r="C863">
            <v>9.9803219999999992</v>
          </cell>
          <cell r="D863">
            <v>9.9803219999999992</v>
          </cell>
          <cell r="E863">
            <v>3.2263850000000001</v>
          </cell>
        </row>
        <row r="864">
          <cell r="A864">
            <v>41774</v>
          </cell>
          <cell r="B864">
            <v>28</v>
          </cell>
          <cell r="C864">
            <v>9.9751110000000001</v>
          </cell>
          <cell r="D864">
            <v>9.9751110000000001</v>
          </cell>
          <cell r="E864">
            <v>3.207999</v>
          </cell>
        </row>
        <row r="865">
          <cell r="A865">
            <v>41775</v>
          </cell>
          <cell r="B865">
            <v>27</v>
          </cell>
          <cell r="C865">
            <v>9.9748750000000008</v>
          </cell>
          <cell r="D865">
            <v>9.9748750000000008</v>
          </cell>
          <cell r="E865">
            <v>3.358438</v>
          </cell>
        </row>
        <row r="866">
          <cell r="A866">
            <v>41778</v>
          </cell>
          <cell r="B866">
            <v>24</v>
          </cell>
          <cell r="C866">
            <v>9.9779999999999998</v>
          </cell>
          <cell r="D866">
            <v>9.9779999999999998</v>
          </cell>
          <cell r="E866">
            <v>3.3072759999999999</v>
          </cell>
        </row>
        <row r="867">
          <cell r="A867">
            <v>41779</v>
          </cell>
          <cell r="B867">
            <v>23</v>
          </cell>
          <cell r="C867">
            <v>9.9791080000000001</v>
          </cell>
          <cell r="D867">
            <v>9.9791080000000001</v>
          </cell>
          <cell r="E867">
            <v>3.2768980000000001</v>
          </cell>
        </row>
        <row r="868">
          <cell r="A868">
            <v>41780</v>
          </cell>
          <cell r="B868">
            <v>22</v>
          </cell>
          <cell r="C868">
            <v>9.9800780000000007</v>
          </cell>
          <cell r="D868">
            <v>9.9800780000000007</v>
          </cell>
          <cell r="E868">
            <v>3.2664710000000001</v>
          </cell>
        </row>
        <row r="869">
          <cell r="A869">
            <v>41781</v>
          </cell>
          <cell r="B869">
            <v>28</v>
          </cell>
          <cell r="C869">
            <v>9.9745670000000004</v>
          </cell>
          <cell r="D869">
            <v>9.9745670000000004</v>
          </cell>
          <cell r="E869">
            <v>3.278295</v>
          </cell>
        </row>
        <row r="870">
          <cell r="A870">
            <v>41782</v>
          </cell>
          <cell r="B870">
            <v>27</v>
          </cell>
          <cell r="C870">
            <v>9.9745749999999997</v>
          </cell>
          <cell r="D870">
            <v>9.9745749999999997</v>
          </cell>
          <cell r="E870">
            <v>3.398641</v>
          </cell>
        </row>
        <row r="871">
          <cell r="A871">
            <v>41785</v>
          </cell>
          <cell r="B871">
            <v>24</v>
          </cell>
          <cell r="C871">
            <v>9.9773999999999994</v>
          </cell>
          <cell r="D871">
            <v>9.9773999999999994</v>
          </cell>
          <cell r="E871">
            <v>3.3976790000000001</v>
          </cell>
        </row>
        <row r="872">
          <cell r="A872">
            <v>41786</v>
          </cell>
          <cell r="B872">
            <v>23</v>
          </cell>
          <cell r="C872">
            <v>9.9785970000000006</v>
          </cell>
          <cell r="D872">
            <v>9.9785970000000006</v>
          </cell>
          <cell r="E872">
            <v>3.3572199999999999</v>
          </cell>
        </row>
        <row r="873">
          <cell r="A873">
            <v>41787</v>
          </cell>
          <cell r="B873">
            <v>22</v>
          </cell>
          <cell r="C873">
            <v>9.9795280000000002</v>
          </cell>
          <cell r="D873">
            <v>9.9795280000000002</v>
          </cell>
          <cell r="E873">
            <v>3.3568359999999999</v>
          </cell>
        </row>
        <row r="874">
          <cell r="A874">
            <v>41788</v>
          </cell>
          <cell r="B874">
            <v>28</v>
          </cell>
          <cell r="C874">
            <v>9.9739439999999995</v>
          </cell>
          <cell r="D874">
            <v>9.9739439999999995</v>
          </cell>
          <cell r="E874">
            <v>3.3588089999999999</v>
          </cell>
        </row>
        <row r="875">
          <cell r="A875">
            <v>41789</v>
          </cell>
          <cell r="B875">
            <v>27</v>
          </cell>
          <cell r="C875">
            <v>9.9748000000000001</v>
          </cell>
          <cell r="D875">
            <v>9.9748000000000001</v>
          </cell>
          <cell r="E875">
            <v>3.3684889999999998</v>
          </cell>
        </row>
        <row r="876">
          <cell r="A876">
            <v>41792</v>
          </cell>
          <cell r="B876">
            <v>24</v>
          </cell>
          <cell r="C876">
            <v>9.9776670000000003</v>
          </cell>
          <cell r="D876">
            <v>9.9776670000000003</v>
          </cell>
          <cell r="E876">
            <v>3.3574480000000002</v>
          </cell>
        </row>
        <row r="877">
          <cell r="A877">
            <v>41793</v>
          </cell>
          <cell r="B877">
            <v>23</v>
          </cell>
          <cell r="C877">
            <v>9.9787890000000008</v>
          </cell>
          <cell r="D877">
            <v>9.9787890000000008</v>
          </cell>
          <cell r="E877">
            <v>3.3270400000000002</v>
          </cell>
        </row>
        <row r="878">
          <cell r="A878">
            <v>41794</v>
          </cell>
          <cell r="B878">
            <v>22</v>
          </cell>
          <cell r="C878">
            <v>9.9793439999999993</v>
          </cell>
          <cell r="D878">
            <v>9.9793439999999993</v>
          </cell>
          <cell r="E878">
            <v>3.3870689999999999</v>
          </cell>
        </row>
        <row r="879">
          <cell r="A879">
            <v>41795</v>
          </cell>
          <cell r="B879">
            <v>28</v>
          </cell>
          <cell r="C879">
            <v>9.9735560000000003</v>
          </cell>
          <cell r="D879">
            <v>9.9735560000000003</v>
          </cell>
          <cell r="E879">
            <v>3.4089580000000002</v>
          </cell>
        </row>
        <row r="880">
          <cell r="A880">
            <v>41796</v>
          </cell>
          <cell r="B880">
            <v>27</v>
          </cell>
          <cell r="C880">
            <v>9.9772750000000006</v>
          </cell>
          <cell r="D880">
            <v>9.9772750000000006</v>
          </cell>
          <cell r="E880">
            <v>3.0369009999999999</v>
          </cell>
        </row>
        <row r="881">
          <cell r="A881">
            <v>41799</v>
          </cell>
          <cell r="B881">
            <v>24</v>
          </cell>
          <cell r="C881">
            <v>9.98</v>
          </cell>
          <cell r="D881">
            <v>9.98</v>
          </cell>
          <cell r="E881">
            <v>3.0060120000000001</v>
          </cell>
        </row>
        <row r="882">
          <cell r="A882">
            <v>41800</v>
          </cell>
          <cell r="B882">
            <v>23</v>
          </cell>
          <cell r="C882">
            <v>9.9812169999999991</v>
          </cell>
          <cell r="D882">
            <v>9.9812169999999991</v>
          </cell>
          <cell r="E882">
            <v>2.9454799999999999</v>
          </cell>
        </row>
        <row r="883">
          <cell r="A883">
            <v>41801</v>
          </cell>
          <cell r="B883">
            <v>22</v>
          </cell>
          <cell r="C883">
            <v>9.9819110000000002</v>
          </cell>
          <cell r="D883">
            <v>9.9819110000000002</v>
          </cell>
          <cell r="E883">
            <v>2.965382</v>
          </cell>
        </row>
        <row r="884">
          <cell r="A884">
            <v>41802</v>
          </cell>
          <cell r="B884">
            <v>28</v>
          </cell>
          <cell r="C884">
            <v>9.9772890000000007</v>
          </cell>
          <cell r="D884">
            <v>9.9772890000000007</v>
          </cell>
          <cell r="E884">
            <v>2.9266320000000001</v>
          </cell>
        </row>
        <row r="885">
          <cell r="A885">
            <v>41803</v>
          </cell>
          <cell r="B885">
            <v>27</v>
          </cell>
          <cell r="C885">
            <v>9.9780250000000006</v>
          </cell>
          <cell r="D885">
            <v>9.9780250000000006</v>
          </cell>
          <cell r="E885">
            <v>2.9364530000000002</v>
          </cell>
        </row>
        <row r="886">
          <cell r="A886">
            <v>41806</v>
          </cell>
          <cell r="B886">
            <v>24</v>
          </cell>
          <cell r="C886">
            <v>9.9801330000000004</v>
          </cell>
          <cell r="D886">
            <v>9.9801330000000004</v>
          </cell>
          <cell r="E886">
            <v>2.9859819999999999</v>
          </cell>
        </row>
        <row r="887">
          <cell r="A887">
            <v>41807</v>
          </cell>
          <cell r="B887">
            <v>23</v>
          </cell>
          <cell r="C887">
            <v>9.9812169999999991</v>
          </cell>
          <cell r="D887">
            <v>9.9812169999999991</v>
          </cell>
          <cell r="E887">
            <v>2.9454799999999999</v>
          </cell>
        </row>
        <row r="888">
          <cell r="A888">
            <v>41808</v>
          </cell>
          <cell r="B888">
            <v>22</v>
          </cell>
          <cell r="C888">
            <v>9.9820329999999995</v>
          </cell>
          <cell r="D888">
            <v>9.9820329999999995</v>
          </cell>
          <cell r="E888">
            <v>2.9453459999999998</v>
          </cell>
        </row>
        <row r="889">
          <cell r="A889">
            <v>41809</v>
          </cell>
          <cell r="B889">
            <v>28</v>
          </cell>
          <cell r="C889">
            <v>9.9771330000000003</v>
          </cell>
          <cell r="D889">
            <v>9.9771330000000003</v>
          </cell>
          <cell r="E889">
            <v>2.9467810000000001</v>
          </cell>
        </row>
        <row r="890">
          <cell r="A890">
            <v>41810</v>
          </cell>
          <cell r="B890">
            <v>27</v>
          </cell>
          <cell r="C890">
            <v>9.9779499999999999</v>
          </cell>
          <cell r="D890">
            <v>9.9779499999999999</v>
          </cell>
          <cell r="E890">
            <v>2.9464969999999999</v>
          </cell>
        </row>
        <row r="891">
          <cell r="A891">
            <v>41813</v>
          </cell>
          <cell r="B891">
            <v>24</v>
          </cell>
          <cell r="C891">
            <v>9.9803999999999995</v>
          </cell>
          <cell r="D891">
            <v>9.9803999999999995</v>
          </cell>
          <cell r="E891">
            <v>2.9457740000000001</v>
          </cell>
        </row>
        <row r="892">
          <cell r="A892">
            <v>41814</v>
          </cell>
          <cell r="B892">
            <v>23</v>
          </cell>
          <cell r="C892">
            <v>9.9816640000000003</v>
          </cell>
          <cell r="D892">
            <v>9.9816640000000003</v>
          </cell>
          <cell r="E892">
            <v>2.8752550000000001</v>
          </cell>
        </row>
        <row r="893">
          <cell r="A893">
            <v>41815</v>
          </cell>
          <cell r="B893">
            <v>22</v>
          </cell>
          <cell r="C893">
            <v>9.9823389999999996</v>
          </cell>
          <cell r="D893">
            <v>9.9823389999999996</v>
          </cell>
          <cell r="E893">
            <v>2.895095</v>
          </cell>
        </row>
        <row r="894">
          <cell r="A894">
            <v>41816</v>
          </cell>
          <cell r="B894">
            <v>28</v>
          </cell>
          <cell r="C894">
            <v>9.9776779999999992</v>
          </cell>
          <cell r="D894">
            <v>9.9776779999999992</v>
          </cell>
          <cell r="E894">
            <v>2.8763920000000001</v>
          </cell>
        </row>
        <row r="895">
          <cell r="A895">
            <v>41817</v>
          </cell>
          <cell r="B895">
            <v>27</v>
          </cell>
          <cell r="C895">
            <v>9.9784749999999995</v>
          </cell>
          <cell r="D895">
            <v>9.9784749999999995</v>
          </cell>
          <cell r="E895">
            <v>2.8761909999999999</v>
          </cell>
        </row>
        <row r="896">
          <cell r="A896">
            <v>41820</v>
          </cell>
          <cell r="B896">
            <v>24</v>
          </cell>
          <cell r="C896">
            <v>9.9809330000000003</v>
          </cell>
          <cell r="D896">
            <v>9.9809330000000003</v>
          </cell>
          <cell r="E896">
            <v>2.8655140000000001</v>
          </cell>
        </row>
        <row r="897">
          <cell r="A897">
            <v>41821</v>
          </cell>
          <cell r="B897">
            <v>23</v>
          </cell>
          <cell r="C897">
            <v>9.9819189999999995</v>
          </cell>
          <cell r="D897">
            <v>9.9819189999999995</v>
          </cell>
          <cell r="E897">
            <v>2.8351959999999998</v>
          </cell>
        </row>
        <row r="898">
          <cell r="A898">
            <v>41822</v>
          </cell>
          <cell r="B898">
            <v>22</v>
          </cell>
          <cell r="C898">
            <v>9.9825219999999995</v>
          </cell>
          <cell r="D898">
            <v>9.9825219999999995</v>
          </cell>
          <cell r="E898">
            <v>2.8650440000000001</v>
          </cell>
        </row>
        <row r="899">
          <cell r="A899">
            <v>41823</v>
          </cell>
          <cell r="B899">
            <v>28</v>
          </cell>
          <cell r="C899">
            <v>9.9777559999999994</v>
          </cell>
          <cell r="D899">
            <v>9.9777559999999994</v>
          </cell>
          <cell r="E899">
            <v>2.8663189999999998</v>
          </cell>
        </row>
        <row r="900">
          <cell r="A900">
            <v>41824</v>
          </cell>
          <cell r="B900">
            <v>27</v>
          </cell>
          <cell r="C900">
            <v>9.9779499999999999</v>
          </cell>
          <cell r="D900">
            <v>9.9779499999999999</v>
          </cell>
          <cell r="E900">
            <v>2.9464969999999999</v>
          </cell>
        </row>
        <row r="901">
          <cell r="A901">
            <v>41827</v>
          </cell>
          <cell r="B901">
            <v>24</v>
          </cell>
          <cell r="C901">
            <v>9.9807330000000007</v>
          </cell>
          <cell r="D901">
            <v>9.9807330000000007</v>
          </cell>
          <cell r="E901">
            <v>2.895629</v>
          </cell>
        </row>
        <row r="902">
          <cell r="A902">
            <v>41828</v>
          </cell>
          <cell r="B902">
            <v>23</v>
          </cell>
          <cell r="C902">
            <v>9.9815360000000002</v>
          </cell>
          <cell r="D902">
            <v>9.9815360000000002</v>
          </cell>
          <cell r="E902">
            <v>2.8953630000000001</v>
          </cell>
        </row>
        <row r="903">
          <cell r="A903">
            <v>41829</v>
          </cell>
          <cell r="B903">
            <v>22</v>
          </cell>
          <cell r="C903">
            <v>9.9824610000000007</v>
          </cell>
          <cell r="D903">
            <v>9.9824610000000007</v>
          </cell>
          <cell r="E903">
            <v>2.8750610000000001</v>
          </cell>
        </row>
        <row r="904">
          <cell r="A904">
            <v>41830</v>
          </cell>
          <cell r="B904">
            <v>28</v>
          </cell>
          <cell r="C904">
            <v>9.9779890000000009</v>
          </cell>
          <cell r="D904">
            <v>9.9779890000000009</v>
          </cell>
          <cell r="E904">
            <v>2.8362289999999999</v>
          </cell>
        </row>
        <row r="905">
          <cell r="A905">
            <v>41831</v>
          </cell>
          <cell r="B905">
            <v>27</v>
          </cell>
          <cell r="C905">
            <v>9.9787750000000006</v>
          </cell>
          <cell r="D905">
            <v>9.9787750000000006</v>
          </cell>
          <cell r="E905">
            <v>2.8360189999999998</v>
          </cell>
        </row>
        <row r="906">
          <cell r="A906">
            <v>41834</v>
          </cell>
          <cell r="B906">
            <v>24</v>
          </cell>
          <cell r="C906">
            <v>9.9810669999999995</v>
          </cell>
          <cell r="D906">
            <v>9.9810669999999995</v>
          </cell>
          <cell r="E906">
            <v>2.8453369999999998</v>
          </cell>
        </row>
        <row r="907">
          <cell r="A907">
            <v>41835</v>
          </cell>
          <cell r="B907">
            <v>23</v>
          </cell>
          <cell r="C907">
            <v>9.9818560000000005</v>
          </cell>
          <cell r="D907">
            <v>9.9818560000000005</v>
          </cell>
          <cell r="E907">
            <v>2.8450929999999999</v>
          </cell>
        </row>
        <row r="908">
          <cell r="A908">
            <v>41836</v>
          </cell>
          <cell r="B908">
            <v>22</v>
          </cell>
          <cell r="C908">
            <v>9.9826440000000005</v>
          </cell>
          <cell r="D908">
            <v>9.9826440000000005</v>
          </cell>
          <cell r="E908">
            <v>2.845011</v>
          </cell>
        </row>
        <row r="909">
          <cell r="A909">
            <v>41837</v>
          </cell>
          <cell r="B909">
            <v>28</v>
          </cell>
          <cell r="C909">
            <v>9.9779890000000009</v>
          </cell>
          <cell r="D909">
            <v>9.9779890000000009</v>
          </cell>
          <cell r="E909">
            <v>2.8362289999999999</v>
          </cell>
        </row>
        <row r="910">
          <cell r="A910">
            <v>41838</v>
          </cell>
          <cell r="B910">
            <v>27</v>
          </cell>
          <cell r="C910">
            <v>9.9787750000000006</v>
          </cell>
          <cell r="D910">
            <v>9.9787750000000006</v>
          </cell>
          <cell r="E910">
            <v>2.8360189999999998</v>
          </cell>
        </row>
        <row r="911">
          <cell r="A911">
            <v>41841</v>
          </cell>
          <cell r="B911">
            <v>24</v>
          </cell>
          <cell r="C911">
            <v>9.9810669999999995</v>
          </cell>
          <cell r="D911">
            <v>9.9810669999999995</v>
          </cell>
          <cell r="E911">
            <v>2.8453369999999998</v>
          </cell>
        </row>
        <row r="912">
          <cell r="A912">
            <v>41842</v>
          </cell>
          <cell r="B912">
            <v>23</v>
          </cell>
          <cell r="C912">
            <v>9.9819189999999995</v>
          </cell>
          <cell r="D912">
            <v>9.9819189999999995</v>
          </cell>
          <cell r="E912">
            <v>2.8351959999999998</v>
          </cell>
        </row>
        <row r="913">
          <cell r="A913">
            <v>41843</v>
          </cell>
          <cell r="B913">
            <v>22</v>
          </cell>
          <cell r="C913">
            <v>9.9828890000000001</v>
          </cell>
          <cell r="D913">
            <v>9.9828890000000001</v>
          </cell>
          <cell r="E913">
            <v>2.8047810000000002</v>
          </cell>
        </row>
        <row r="914">
          <cell r="A914">
            <v>41844</v>
          </cell>
          <cell r="B914">
            <v>28</v>
          </cell>
          <cell r="C914">
            <v>9.9781440000000003</v>
          </cell>
          <cell r="D914">
            <v>9.9781440000000003</v>
          </cell>
          <cell r="E914">
            <v>2.8162120000000002</v>
          </cell>
        </row>
        <row r="915">
          <cell r="A915">
            <v>41845</v>
          </cell>
          <cell r="B915">
            <v>27</v>
          </cell>
          <cell r="C915">
            <v>9.9787750000000006</v>
          </cell>
          <cell r="D915">
            <v>9.9787750000000006</v>
          </cell>
          <cell r="E915">
            <v>2.8360189999999998</v>
          </cell>
        </row>
        <row r="916">
          <cell r="A916">
            <v>41848</v>
          </cell>
          <cell r="B916">
            <v>24</v>
          </cell>
          <cell r="C916">
            <v>9.9811999999999994</v>
          </cell>
          <cell r="D916">
            <v>9.9811999999999994</v>
          </cell>
          <cell r="E916">
            <v>2.8253119999999998</v>
          </cell>
        </row>
        <row r="917">
          <cell r="A917">
            <v>41849</v>
          </cell>
          <cell r="B917">
            <v>23</v>
          </cell>
          <cell r="C917">
            <v>9.9821749999999998</v>
          </cell>
          <cell r="D917">
            <v>9.9821749999999998</v>
          </cell>
          <cell r="E917">
            <v>2.7949820000000001</v>
          </cell>
        </row>
        <row r="918">
          <cell r="A918">
            <v>41850</v>
          </cell>
          <cell r="B918">
            <v>22</v>
          </cell>
          <cell r="C918">
            <v>9.9828279999999996</v>
          </cell>
          <cell r="D918">
            <v>9.9828279999999996</v>
          </cell>
          <cell r="E918">
            <v>2.814797</v>
          </cell>
        </row>
        <row r="919">
          <cell r="A919">
            <v>41851</v>
          </cell>
          <cell r="B919">
            <v>28</v>
          </cell>
          <cell r="C919">
            <v>9.9780669999999994</v>
          </cell>
          <cell r="D919">
            <v>9.9780669999999994</v>
          </cell>
          <cell r="E919">
            <v>2.8261560000000001</v>
          </cell>
        </row>
        <row r="920">
          <cell r="A920">
            <v>41852</v>
          </cell>
          <cell r="B920">
            <v>27</v>
          </cell>
          <cell r="C920">
            <v>9.9788499999999996</v>
          </cell>
          <cell r="D920">
            <v>9.9788499999999996</v>
          </cell>
          <cell r="E920">
            <v>2.825977</v>
          </cell>
        </row>
        <row r="921">
          <cell r="A921">
            <v>41855</v>
          </cell>
          <cell r="B921">
            <v>24</v>
          </cell>
          <cell r="C921">
            <v>9.9810669999999995</v>
          </cell>
          <cell r="D921">
            <v>9.9810669999999995</v>
          </cell>
          <cell r="E921">
            <v>2.8453369999999998</v>
          </cell>
        </row>
        <row r="922">
          <cell r="A922">
            <v>41856</v>
          </cell>
          <cell r="B922">
            <v>23</v>
          </cell>
          <cell r="C922">
            <v>9.9819829999999996</v>
          </cell>
          <cell r="D922">
            <v>9.9819829999999996</v>
          </cell>
          <cell r="E922">
            <v>2.825142</v>
          </cell>
        </row>
        <row r="923">
          <cell r="A923">
            <v>41857</v>
          </cell>
          <cell r="B923">
            <v>22</v>
          </cell>
          <cell r="C923">
            <v>9.9828890000000001</v>
          </cell>
          <cell r="D923">
            <v>9.9828890000000001</v>
          </cell>
          <cell r="E923">
            <v>2.8047810000000002</v>
          </cell>
        </row>
        <row r="924">
          <cell r="A924">
            <v>41858</v>
          </cell>
          <cell r="B924">
            <v>28</v>
          </cell>
          <cell r="C924">
            <v>9.9784559999999995</v>
          </cell>
          <cell r="D924">
            <v>9.9784559999999995</v>
          </cell>
          <cell r="E924">
            <v>2.7759230000000001</v>
          </cell>
        </row>
        <row r="925">
          <cell r="A925">
            <v>41859</v>
          </cell>
          <cell r="B925">
            <v>27</v>
          </cell>
          <cell r="C925">
            <v>9.9792249999999996</v>
          </cell>
          <cell r="D925">
            <v>9.9792249999999996</v>
          </cell>
          <cell r="E925">
            <v>2.7757670000000001</v>
          </cell>
        </row>
        <row r="926">
          <cell r="A926">
            <v>41862</v>
          </cell>
          <cell r="B926">
            <v>24</v>
          </cell>
          <cell r="C926">
            <v>9.9815330000000007</v>
          </cell>
          <cell r="D926">
            <v>9.9815330000000007</v>
          </cell>
          <cell r="E926">
            <v>2.7751749999999999</v>
          </cell>
        </row>
        <row r="927">
          <cell r="A927">
            <v>41863</v>
          </cell>
          <cell r="B927">
            <v>23</v>
          </cell>
          <cell r="C927">
            <v>9.9822389999999999</v>
          </cell>
          <cell r="D927">
            <v>9.9822389999999999</v>
          </cell>
          <cell r="E927">
            <v>2.784929</v>
          </cell>
        </row>
        <row r="928">
          <cell r="A928">
            <v>41864</v>
          </cell>
          <cell r="B928">
            <v>22</v>
          </cell>
          <cell r="C928">
            <v>9.9828890000000001</v>
          </cell>
          <cell r="D928">
            <v>9.9828890000000001</v>
          </cell>
          <cell r="E928">
            <v>2.8047810000000002</v>
          </cell>
        </row>
        <row r="929">
          <cell r="A929">
            <v>41865</v>
          </cell>
          <cell r="B929">
            <v>28</v>
          </cell>
          <cell r="C929">
            <v>9.9783779999999993</v>
          </cell>
          <cell r="D929">
            <v>9.9783779999999993</v>
          </cell>
          <cell r="E929">
            <v>2.7859950000000002</v>
          </cell>
        </row>
        <row r="930">
          <cell r="A930">
            <v>41866</v>
          </cell>
          <cell r="B930">
            <v>27</v>
          </cell>
          <cell r="C930">
            <v>9.9791500000000006</v>
          </cell>
          <cell r="D930">
            <v>9.9791500000000006</v>
          </cell>
          <cell r="E930">
            <v>2.7858079999999998</v>
          </cell>
        </row>
        <row r="931">
          <cell r="A931">
            <v>41869</v>
          </cell>
          <cell r="B931">
            <v>24</v>
          </cell>
          <cell r="C931">
            <v>9.9814670000000003</v>
          </cell>
          <cell r="D931">
            <v>9.9814670000000003</v>
          </cell>
          <cell r="E931">
            <v>2.7851119999999998</v>
          </cell>
        </row>
        <row r="932">
          <cell r="A932">
            <v>41870</v>
          </cell>
          <cell r="B932">
            <v>23</v>
          </cell>
          <cell r="C932">
            <v>9.982367</v>
          </cell>
          <cell r="D932">
            <v>9.982367</v>
          </cell>
          <cell r="E932">
            <v>2.7648229999999998</v>
          </cell>
        </row>
        <row r="933">
          <cell r="A933">
            <v>41871</v>
          </cell>
          <cell r="B933">
            <v>22</v>
          </cell>
          <cell r="C933">
            <v>9.9831330000000005</v>
          </cell>
          <cell r="D933">
            <v>9.9831330000000005</v>
          </cell>
          <cell r="E933">
            <v>2.7647179999999998</v>
          </cell>
        </row>
        <row r="934">
          <cell r="A934">
            <v>41872</v>
          </cell>
          <cell r="B934">
            <v>28</v>
          </cell>
          <cell r="C934">
            <v>9.9786110000000008</v>
          </cell>
          <cell r="D934">
            <v>9.9786110000000008</v>
          </cell>
          <cell r="E934">
            <v>2.7559089999999999</v>
          </cell>
        </row>
        <row r="935">
          <cell r="A935">
            <v>41873</v>
          </cell>
          <cell r="B935">
            <v>27</v>
          </cell>
          <cell r="C935">
            <v>9.9793000000000003</v>
          </cell>
          <cell r="D935">
            <v>9.9793000000000003</v>
          </cell>
          <cell r="E935">
            <v>2.7657250000000002</v>
          </cell>
        </row>
        <row r="936">
          <cell r="A936">
            <v>41876</v>
          </cell>
          <cell r="B936">
            <v>24</v>
          </cell>
          <cell r="C936">
            <v>9.9813329999999993</v>
          </cell>
          <cell r="D936">
            <v>9.9813329999999993</v>
          </cell>
          <cell r="E936">
            <v>2.8052869999999999</v>
          </cell>
        </row>
        <row r="937">
          <cell r="A937">
            <v>41877</v>
          </cell>
          <cell r="B937">
            <v>23</v>
          </cell>
          <cell r="C937">
            <v>9.9825579999999992</v>
          </cell>
          <cell r="D937">
            <v>9.9825579999999992</v>
          </cell>
          <cell r="E937">
            <v>2.7348219999999999</v>
          </cell>
        </row>
        <row r="938">
          <cell r="A938">
            <v>41878</v>
          </cell>
          <cell r="B938">
            <v>22</v>
          </cell>
          <cell r="C938">
            <v>9.9831330000000005</v>
          </cell>
          <cell r="D938">
            <v>9.9831330000000005</v>
          </cell>
          <cell r="E938">
            <v>2.7647179999999998</v>
          </cell>
        </row>
        <row r="939">
          <cell r="A939">
            <v>41879</v>
          </cell>
          <cell r="B939">
            <v>28</v>
          </cell>
          <cell r="C939">
            <v>9.9786110000000008</v>
          </cell>
          <cell r="D939">
            <v>9.9786110000000008</v>
          </cell>
          <cell r="E939">
            <v>2.7559089999999999</v>
          </cell>
        </row>
        <row r="940">
          <cell r="A940">
            <v>41880</v>
          </cell>
          <cell r="B940">
            <v>27</v>
          </cell>
          <cell r="C940">
            <v>9.9793749999999992</v>
          </cell>
          <cell r="D940">
            <v>9.9793749999999992</v>
          </cell>
          <cell r="E940">
            <v>2.755684</v>
          </cell>
        </row>
        <row r="941">
          <cell r="A941">
            <v>41883</v>
          </cell>
          <cell r="B941">
            <v>24</v>
          </cell>
          <cell r="C941">
            <v>9.9816669999999998</v>
          </cell>
          <cell r="D941">
            <v>9.9816669999999998</v>
          </cell>
          <cell r="E941">
            <v>2.755001</v>
          </cell>
        </row>
        <row r="942">
          <cell r="A942">
            <v>41884</v>
          </cell>
          <cell r="B942">
            <v>23</v>
          </cell>
          <cell r="C942">
            <v>9.9825579999999992</v>
          </cell>
          <cell r="D942">
            <v>9.9825579999999992</v>
          </cell>
          <cell r="E942">
            <v>2.7348219999999999</v>
          </cell>
        </row>
        <row r="943">
          <cell r="A943">
            <v>41885</v>
          </cell>
          <cell r="B943">
            <v>22</v>
          </cell>
          <cell r="C943">
            <v>9.9835609999999999</v>
          </cell>
          <cell r="D943">
            <v>9.9835609999999999</v>
          </cell>
          <cell r="E943">
            <v>2.694448</v>
          </cell>
        </row>
        <row r="944">
          <cell r="A944">
            <v>41886</v>
          </cell>
          <cell r="B944">
            <v>28</v>
          </cell>
          <cell r="C944">
            <v>9.9786110000000008</v>
          </cell>
          <cell r="D944">
            <v>9.9786110000000008</v>
          </cell>
          <cell r="E944">
            <v>2.7559089999999999</v>
          </cell>
        </row>
        <row r="945">
          <cell r="A945">
            <v>41887</v>
          </cell>
          <cell r="B945">
            <v>27</v>
          </cell>
          <cell r="C945">
            <v>9.9793000000000003</v>
          </cell>
          <cell r="D945">
            <v>9.9793000000000003</v>
          </cell>
          <cell r="E945">
            <v>2.7657250000000002</v>
          </cell>
        </row>
        <row r="946">
          <cell r="A946">
            <v>41890</v>
          </cell>
          <cell r="B946">
            <v>24</v>
          </cell>
          <cell r="C946">
            <v>9.9811999999999994</v>
          </cell>
          <cell r="D946">
            <v>9.9811999999999994</v>
          </cell>
          <cell r="E946">
            <v>2.8253119999999998</v>
          </cell>
        </row>
        <row r="947">
          <cell r="A947">
            <v>41891</v>
          </cell>
          <cell r="B947">
            <v>23</v>
          </cell>
          <cell r="C947">
            <v>9.9816640000000003</v>
          </cell>
          <cell r="D947">
            <v>9.9816640000000003</v>
          </cell>
          <cell r="E947">
            <v>2.8752550000000001</v>
          </cell>
        </row>
        <row r="948">
          <cell r="A948">
            <v>41892</v>
          </cell>
          <cell r="B948">
            <v>22</v>
          </cell>
          <cell r="C948">
            <v>9.9824610000000007</v>
          </cell>
          <cell r="D948">
            <v>9.9824610000000007</v>
          </cell>
          <cell r="E948">
            <v>2.8750610000000001</v>
          </cell>
        </row>
        <row r="949">
          <cell r="A949">
            <v>41893</v>
          </cell>
          <cell r="B949">
            <v>28</v>
          </cell>
          <cell r="C949">
            <v>9.9775220000000004</v>
          </cell>
          <cell r="D949">
            <v>9.9775220000000004</v>
          </cell>
          <cell r="E949">
            <v>2.8965390000000002</v>
          </cell>
        </row>
        <row r="950">
          <cell r="A950">
            <v>41894</v>
          </cell>
          <cell r="B950">
            <v>27</v>
          </cell>
          <cell r="C950">
            <v>9.9780250000000006</v>
          </cell>
          <cell r="D950">
            <v>9.9780250000000006</v>
          </cell>
          <cell r="E950">
            <v>2.9364530000000002</v>
          </cell>
        </row>
        <row r="951">
          <cell r="A951">
            <v>41897</v>
          </cell>
          <cell r="B951">
            <v>24</v>
          </cell>
          <cell r="C951">
            <v>9.9808000000000003</v>
          </cell>
          <cell r="D951">
            <v>9.9808000000000003</v>
          </cell>
          <cell r="E951">
            <v>2.8855400000000002</v>
          </cell>
        </row>
        <row r="952">
          <cell r="A952">
            <v>41899</v>
          </cell>
          <cell r="B952">
            <v>22</v>
          </cell>
          <cell r="C952">
            <v>9.9819720000000007</v>
          </cell>
          <cell r="D952">
            <v>9.9819720000000007</v>
          </cell>
          <cell r="E952">
            <v>2.9553639999999999</v>
          </cell>
        </row>
        <row r="953">
          <cell r="A953">
            <v>41900</v>
          </cell>
          <cell r="B953">
            <v>28</v>
          </cell>
          <cell r="C953">
            <v>9.9769000000000005</v>
          </cell>
          <cell r="D953">
            <v>9.9769000000000005</v>
          </cell>
          <cell r="E953">
            <v>2.976877</v>
          </cell>
        </row>
        <row r="954">
          <cell r="A954">
            <v>41901</v>
          </cell>
          <cell r="B954">
            <v>27</v>
          </cell>
          <cell r="C954">
            <v>9.9778749999999992</v>
          </cell>
          <cell r="D954">
            <v>9.9778749999999992</v>
          </cell>
          <cell r="E954">
            <v>2.9565410000000001</v>
          </cell>
        </row>
        <row r="955">
          <cell r="A955">
            <v>41904</v>
          </cell>
          <cell r="B955">
            <v>24</v>
          </cell>
          <cell r="C955">
            <v>9.9803329999999999</v>
          </cell>
          <cell r="D955">
            <v>9.9803329999999999</v>
          </cell>
          <cell r="E955">
            <v>2.9558629999999999</v>
          </cell>
        </row>
        <row r="956">
          <cell r="A956">
            <v>41905</v>
          </cell>
          <cell r="B956">
            <v>23</v>
          </cell>
          <cell r="C956">
            <v>9.9816000000000003</v>
          </cell>
          <cell r="D956">
            <v>9.9816000000000003</v>
          </cell>
          <cell r="E956">
            <v>2.8853089999999999</v>
          </cell>
        </row>
        <row r="957">
          <cell r="A957">
            <v>41906</v>
          </cell>
          <cell r="B957">
            <v>22</v>
          </cell>
          <cell r="C957">
            <v>9.9824610000000007</v>
          </cell>
          <cell r="D957">
            <v>9.9824610000000007</v>
          </cell>
          <cell r="E957">
            <v>2.8750610000000001</v>
          </cell>
        </row>
        <row r="958">
          <cell r="A958">
            <v>41907</v>
          </cell>
          <cell r="B958">
            <v>28</v>
          </cell>
          <cell r="C958">
            <v>9.9773669999999992</v>
          </cell>
          <cell r="D958">
            <v>9.9773669999999992</v>
          </cell>
          <cell r="E958">
            <v>2.9165580000000002</v>
          </cell>
        </row>
        <row r="959">
          <cell r="A959">
            <v>41908</v>
          </cell>
          <cell r="B959">
            <v>27</v>
          </cell>
          <cell r="C959">
            <v>9.9780999999999995</v>
          </cell>
          <cell r="D959">
            <v>9.9780999999999995</v>
          </cell>
          <cell r="E959">
            <v>2.926409</v>
          </cell>
        </row>
        <row r="960">
          <cell r="A960">
            <v>41911</v>
          </cell>
          <cell r="B960">
            <v>24</v>
          </cell>
          <cell r="C960">
            <v>9.9801330000000004</v>
          </cell>
          <cell r="D960">
            <v>9.9801330000000004</v>
          </cell>
          <cell r="E960">
            <v>2.9859819999999999</v>
          </cell>
        </row>
        <row r="961">
          <cell r="A961">
            <v>41912</v>
          </cell>
          <cell r="B961">
            <v>23</v>
          </cell>
          <cell r="C961">
            <v>9.9819189999999995</v>
          </cell>
          <cell r="D961">
            <v>9.9819189999999995</v>
          </cell>
          <cell r="E961">
            <v>2.8351959999999998</v>
          </cell>
        </row>
        <row r="962">
          <cell r="A962">
            <v>41913</v>
          </cell>
          <cell r="B962">
            <v>22</v>
          </cell>
          <cell r="C962">
            <v>9.9825219999999995</v>
          </cell>
          <cell r="D962">
            <v>9.9825219999999995</v>
          </cell>
          <cell r="E962">
            <v>2.8650440000000001</v>
          </cell>
        </row>
        <row r="963">
          <cell r="A963">
            <v>41914</v>
          </cell>
          <cell r="B963">
            <v>28</v>
          </cell>
          <cell r="C963">
            <v>9.9778330000000004</v>
          </cell>
          <cell r="D963">
            <v>9.9778330000000004</v>
          </cell>
          <cell r="E963">
            <v>2.8563749999999999</v>
          </cell>
        </row>
        <row r="964">
          <cell r="A964">
            <v>41915</v>
          </cell>
          <cell r="B964">
            <v>27</v>
          </cell>
          <cell r="C964">
            <v>9.9784000000000006</v>
          </cell>
          <cell r="D964">
            <v>9.9784000000000006</v>
          </cell>
          <cell r="E964">
            <v>2.886234</v>
          </cell>
        </row>
        <row r="965">
          <cell r="A965">
            <v>41918</v>
          </cell>
          <cell r="B965">
            <v>24</v>
          </cell>
          <cell r="C965">
            <v>9.9806670000000004</v>
          </cell>
          <cell r="D965">
            <v>9.9806670000000004</v>
          </cell>
          <cell r="E965">
            <v>2.905567</v>
          </cell>
        </row>
        <row r="966">
          <cell r="A966">
            <v>41919</v>
          </cell>
          <cell r="B966">
            <v>23</v>
          </cell>
          <cell r="C966">
            <v>9.9817920000000004</v>
          </cell>
          <cell r="D966">
            <v>9.9817920000000004</v>
          </cell>
          <cell r="E966">
            <v>2.855146</v>
          </cell>
        </row>
        <row r="967">
          <cell r="A967">
            <v>41920</v>
          </cell>
          <cell r="B967">
            <v>22</v>
          </cell>
          <cell r="C967">
            <v>9.9822170000000003</v>
          </cell>
          <cell r="D967">
            <v>9.9822170000000003</v>
          </cell>
          <cell r="E967">
            <v>2.9151289999999999</v>
          </cell>
        </row>
        <row r="968">
          <cell r="A968">
            <v>41921</v>
          </cell>
          <cell r="B968">
            <v>28</v>
          </cell>
          <cell r="C968">
            <v>9.9774440000000002</v>
          </cell>
          <cell r="D968">
            <v>9.9774440000000002</v>
          </cell>
          <cell r="E968">
            <v>2.9066130000000001</v>
          </cell>
        </row>
        <row r="969">
          <cell r="A969">
            <v>41922</v>
          </cell>
          <cell r="B969">
            <v>27</v>
          </cell>
          <cell r="C969">
            <v>9.9782499999999992</v>
          </cell>
          <cell r="D969">
            <v>9.9782499999999992</v>
          </cell>
          <cell r="E969">
            <v>2.9063210000000002</v>
          </cell>
        </row>
        <row r="970">
          <cell r="A970">
            <v>41925</v>
          </cell>
          <cell r="B970">
            <v>24</v>
          </cell>
          <cell r="C970">
            <v>9.9804670000000009</v>
          </cell>
          <cell r="D970">
            <v>9.9804670000000009</v>
          </cell>
          <cell r="E970">
            <v>2.9356840000000002</v>
          </cell>
        </row>
        <row r="971">
          <cell r="A971">
            <v>41926</v>
          </cell>
          <cell r="B971">
            <v>23</v>
          </cell>
          <cell r="C971">
            <v>9.9809610000000006</v>
          </cell>
          <cell r="D971">
            <v>9.9809610000000006</v>
          </cell>
          <cell r="E971">
            <v>2.9857019999999999</v>
          </cell>
        </row>
        <row r="972">
          <cell r="A972">
            <v>41927</v>
          </cell>
          <cell r="B972">
            <v>22</v>
          </cell>
          <cell r="C972">
            <v>9.9818499999999997</v>
          </cell>
          <cell r="D972">
            <v>9.9818499999999997</v>
          </cell>
          <cell r="E972">
            <v>2.9754</v>
          </cell>
        </row>
        <row r="973">
          <cell r="A973">
            <v>41928</v>
          </cell>
          <cell r="B973">
            <v>28</v>
          </cell>
          <cell r="C973">
            <v>9.9769780000000008</v>
          </cell>
          <cell r="D973">
            <v>9.9769780000000008</v>
          </cell>
          <cell r="E973">
            <v>2.9668019999999999</v>
          </cell>
        </row>
        <row r="974">
          <cell r="A974">
            <v>41929</v>
          </cell>
          <cell r="B974">
            <v>27</v>
          </cell>
          <cell r="C974">
            <v>9.9778000000000002</v>
          </cell>
          <cell r="D974">
            <v>9.9778000000000002</v>
          </cell>
          <cell r="E974">
            <v>2.9665859999999999</v>
          </cell>
        </row>
        <row r="975">
          <cell r="A975">
            <v>41932</v>
          </cell>
          <cell r="B975">
            <v>24</v>
          </cell>
          <cell r="C975">
            <v>9.9799330000000008</v>
          </cell>
          <cell r="D975">
            <v>9.9799330000000008</v>
          </cell>
          <cell r="E975">
            <v>3.0161020000000001</v>
          </cell>
        </row>
        <row r="976">
          <cell r="A976">
            <v>41933</v>
          </cell>
          <cell r="B976">
            <v>23</v>
          </cell>
          <cell r="C976">
            <v>9.9814720000000001</v>
          </cell>
          <cell r="D976">
            <v>9.9814720000000001</v>
          </cell>
          <cell r="E976">
            <v>2.9054180000000001</v>
          </cell>
        </row>
        <row r="977">
          <cell r="A977">
            <v>41934</v>
          </cell>
          <cell r="B977">
            <v>22</v>
          </cell>
          <cell r="C977">
            <v>9.9819110000000002</v>
          </cell>
          <cell r="D977">
            <v>9.9819110000000002</v>
          </cell>
          <cell r="E977">
            <v>2.965382</v>
          </cell>
        </row>
        <row r="978">
          <cell r="A978">
            <v>41935</v>
          </cell>
          <cell r="B978">
            <v>28</v>
          </cell>
          <cell r="C978">
            <v>9.9767440000000001</v>
          </cell>
          <cell r="D978">
            <v>9.9767440000000001</v>
          </cell>
          <cell r="E978">
            <v>2.9970270000000001</v>
          </cell>
        </row>
        <row r="979">
          <cell r="A979">
            <v>41936</v>
          </cell>
          <cell r="B979">
            <v>27</v>
          </cell>
          <cell r="C979">
            <v>9.9778749999999992</v>
          </cell>
          <cell r="D979">
            <v>9.9778749999999992</v>
          </cell>
          <cell r="E979">
            <v>2.9565410000000001</v>
          </cell>
        </row>
        <row r="980">
          <cell r="A980">
            <v>41939</v>
          </cell>
          <cell r="B980">
            <v>24</v>
          </cell>
          <cell r="C980">
            <v>9.9801330000000004</v>
          </cell>
          <cell r="D980">
            <v>9.9801330000000004</v>
          </cell>
          <cell r="E980">
            <v>2.9859819999999999</v>
          </cell>
        </row>
        <row r="981">
          <cell r="A981">
            <v>41940</v>
          </cell>
          <cell r="B981">
            <v>23</v>
          </cell>
          <cell r="C981">
            <v>9.9814720000000001</v>
          </cell>
          <cell r="D981">
            <v>9.9814720000000001</v>
          </cell>
          <cell r="E981">
            <v>2.9054180000000001</v>
          </cell>
        </row>
        <row r="982">
          <cell r="A982">
            <v>41941</v>
          </cell>
          <cell r="B982">
            <v>22</v>
          </cell>
          <cell r="C982">
            <v>9.9822780000000009</v>
          </cell>
          <cell r="D982">
            <v>9.9822780000000009</v>
          </cell>
          <cell r="E982">
            <v>2.9051119999999999</v>
          </cell>
        </row>
        <row r="983">
          <cell r="A983">
            <v>41942</v>
          </cell>
          <cell r="B983">
            <v>28</v>
          </cell>
          <cell r="C983">
            <v>9.9770559999999993</v>
          </cell>
          <cell r="D983">
            <v>9.9770559999999993</v>
          </cell>
          <cell r="E983">
            <v>2.9567269999999999</v>
          </cell>
        </row>
        <row r="984">
          <cell r="A984">
            <v>41943</v>
          </cell>
          <cell r="B984">
            <v>27</v>
          </cell>
          <cell r="C984">
            <v>9.9775749999999999</v>
          </cell>
          <cell r="D984">
            <v>9.9775749999999999</v>
          </cell>
          <cell r="E984">
            <v>2.9967199999999998</v>
          </cell>
        </row>
        <row r="985">
          <cell r="A985">
            <v>41946</v>
          </cell>
          <cell r="B985">
            <v>24</v>
          </cell>
          <cell r="C985">
            <v>9.980067</v>
          </cell>
          <cell r="D985">
            <v>9.980067</v>
          </cell>
          <cell r="E985">
            <v>2.9959220000000002</v>
          </cell>
        </row>
        <row r="986">
          <cell r="A986">
            <v>41947</v>
          </cell>
          <cell r="B986">
            <v>23</v>
          </cell>
          <cell r="C986">
            <v>9.9810250000000007</v>
          </cell>
          <cell r="D986">
            <v>9.9810250000000007</v>
          </cell>
          <cell r="E986">
            <v>2.9756459999999998</v>
          </cell>
        </row>
        <row r="987">
          <cell r="A987">
            <v>41948</v>
          </cell>
          <cell r="B987">
            <v>22</v>
          </cell>
          <cell r="C987">
            <v>9.9819110000000002</v>
          </cell>
          <cell r="D987">
            <v>9.9819110000000002</v>
          </cell>
          <cell r="E987">
            <v>2.965382</v>
          </cell>
        </row>
        <row r="988">
          <cell r="A988">
            <v>41949</v>
          </cell>
          <cell r="B988">
            <v>28</v>
          </cell>
          <cell r="C988">
            <v>9.9772890000000007</v>
          </cell>
          <cell r="D988">
            <v>9.9772890000000007</v>
          </cell>
          <cell r="E988">
            <v>2.9266320000000001</v>
          </cell>
        </row>
        <row r="989">
          <cell r="A989">
            <v>41950</v>
          </cell>
          <cell r="B989">
            <v>27</v>
          </cell>
          <cell r="C989">
            <v>9.9779499999999999</v>
          </cell>
          <cell r="D989">
            <v>9.9779499999999999</v>
          </cell>
          <cell r="E989">
            <v>2.9464969999999999</v>
          </cell>
        </row>
        <row r="990">
          <cell r="A990">
            <v>41953</v>
          </cell>
          <cell r="B990">
            <v>24</v>
          </cell>
          <cell r="C990">
            <v>9.9805329999999994</v>
          </cell>
          <cell r="D990">
            <v>9.9805329999999994</v>
          </cell>
          <cell r="E990">
            <v>2.9257460000000002</v>
          </cell>
        </row>
        <row r="991">
          <cell r="A991">
            <v>41954</v>
          </cell>
          <cell r="B991">
            <v>23</v>
          </cell>
          <cell r="C991">
            <v>9.9814720000000001</v>
          </cell>
          <cell r="D991">
            <v>9.9814720000000001</v>
          </cell>
          <cell r="E991">
            <v>2.9054180000000001</v>
          </cell>
        </row>
        <row r="992">
          <cell r="A992">
            <v>41955</v>
          </cell>
          <cell r="B992">
            <v>22</v>
          </cell>
          <cell r="C992">
            <v>9.9824000000000002</v>
          </cell>
          <cell r="D992">
            <v>9.9824000000000002</v>
          </cell>
          <cell r="E992">
            <v>2.885078</v>
          </cell>
        </row>
        <row r="993">
          <cell r="A993">
            <v>41956</v>
          </cell>
          <cell r="B993">
            <v>28</v>
          </cell>
          <cell r="C993">
            <v>9.9776000000000007</v>
          </cell>
          <cell r="D993">
            <v>9.9776000000000007</v>
          </cell>
          <cell r="E993">
            <v>2.886466</v>
          </cell>
        </row>
        <row r="994">
          <cell r="A994">
            <v>41957</v>
          </cell>
          <cell r="B994">
            <v>27</v>
          </cell>
          <cell r="C994">
            <v>9.9789999999999992</v>
          </cell>
          <cell r="D994">
            <v>9.9789999999999992</v>
          </cell>
          <cell r="E994">
            <v>2.8058920000000001</v>
          </cell>
        </row>
        <row r="995">
          <cell r="A995">
            <v>41961</v>
          </cell>
          <cell r="B995">
            <v>23</v>
          </cell>
          <cell r="C995">
            <v>9.9821109999999997</v>
          </cell>
          <cell r="D995">
            <v>9.9821109999999997</v>
          </cell>
          <cell r="E995">
            <v>2.8050350000000002</v>
          </cell>
        </row>
        <row r="996">
          <cell r="A996">
            <v>41962</v>
          </cell>
          <cell r="B996">
            <v>22</v>
          </cell>
          <cell r="C996">
            <v>9.9828279999999996</v>
          </cell>
          <cell r="D996">
            <v>9.9828279999999996</v>
          </cell>
          <cell r="E996">
            <v>2.814797</v>
          </cell>
        </row>
        <row r="997">
          <cell r="A997">
            <v>41963</v>
          </cell>
          <cell r="B997">
            <v>28</v>
          </cell>
          <cell r="C997">
            <v>9.9783779999999993</v>
          </cell>
          <cell r="D997">
            <v>9.9783779999999993</v>
          </cell>
          <cell r="E997">
            <v>2.7859950000000002</v>
          </cell>
        </row>
        <row r="998">
          <cell r="A998">
            <v>41964</v>
          </cell>
          <cell r="B998">
            <v>27</v>
          </cell>
          <cell r="C998">
            <v>9.9790749999999999</v>
          </cell>
          <cell r="D998">
            <v>9.9790749999999999</v>
          </cell>
          <cell r="E998">
            <v>2.7958500000000002</v>
          </cell>
        </row>
        <row r="999">
          <cell r="A999">
            <v>41967</v>
          </cell>
          <cell r="B999">
            <v>24</v>
          </cell>
          <cell r="C999">
            <v>9.9814670000000003</v>
          </cell>
          <cell r="D999">
            <v>9.9814670000000003</v>
          </cell>
          <cell r="E999">
            <v>2.7851119999999998</v>
          </cell>
        </row>
        <row r="1000">
          <cell r="A1000">
            <v>41968</v>
          </cell>
          <cell r="B1000">
            <v>23</v>
          </cell>
          <cell r="C1000">
            <v>9.9816000000000003</v>
          </cell>
          <cell r="D1000">
            <v>9.9816000000000003</v>
          </cell>
          <cell r="E1000">
            <v>2.8853089999999999</v>
          </cell>
        </row>
        <row r="1001">
          <cell r="A1001">
            <v>41969</v>
          </cell>
          <cell r="B1001">
            <v>22</v>
          </cell>
          <cell r="C1001">
            <v>9.9817280000000004</v>
          </cell>
          <cell r="D1001">
            <v>9.9817280000000004</v>
          </cell>
          <cell r="E1001">
            <v>2.9954369999999999</v>
          </cell>
        </row>
        <row r="1002">
          <cell r="A1002">
            <v>41970</v>
          </cell>
          <cell r="B1002">
            <v>27</v>
          </cell>
          <cell r="C1002">
            <v>9.9775749999999999</v>
          </cell>
          <cell r="D1002">
            <v>9.9775749999999999</v>
          </cell>
          <cell r="E1002">
            <v>2.9967199999999998</v>
          </cell>
        </row>
        <row r="1003">
          <cell r="A1003">
            <v>41971</v>
          </cell>
          <cell r="B1003">
            <v>26</v>
          </cell>
          <cell r="C1003">
            <v>9.9784059999999997</v>
          </cell>
          <cell r="D1003">
            <v>9.9784059999999997</v>
          </cell>
          <cell r="E1003">
            <v>2.9964089999999999</v>
          </cell>
        </row>
        <row r="1004">
          <cell r="A1004">
            <v>41974</v>
          </cell>
          <cell r="B1004">
            <v>23</v>
          </cell>
          <cell r="C1004">
            <v>9.9808970000000006</v>
          </cell>
          <cell r="D1004">
            <v>9.9808970000000006</v>
          </cell>
          <cell r="E1004">
            <v>2.9957579999999999</v>
          </cell>
        </row>
        <row r="1005">
          <cell r="A1005">
            <v>41975</v>
          </cell>
          <cell r="B1005">
            <v>22</v>
          </cell>
          <cell r="C1005">
            <v>9.9826440000000005</v>
          </cell>
          <cell r="D1005">
            <v>9.9826440000000005</v>
          </cell>
          <cell r="E1005">
            <v>2.845011</v>
          </cell>
        </row>
        <row r="1006">
          <cell r="A1006">
            <v>41976</v>
          </cell>
          <cell r="B1006">
            <v>21</v>
          </cell>
          <cell r="C1006">
            <v>9.9833750000000006</v>
          </cell>
          <cell r="D1006">
            <v>9.9833750000000006</v>
          </cell>
          <cell r="E1006">
            <v>2.854746</v>
          </cell>
        </row>
        <row r="1007">
          <cell r="A1007">
            <v>41977</v>
          </cell>
          <cell r="B1007">
            <v>27</v>
          </cell>
          <cell r="C1007">
            <v>9.9786999999999999</v>
          </cell>
          <cell r="D1007">
            <v>9.9786999999999999</v>
          </cell>
          <cell r="E1007">
            <v>2.8460619999999999</v>
          </cell>
        </row>
        <row r="1008">
          <cell r="A1008">
            <v>41978</v>
          </cell>
          <cell r="B1008">
            <v>26</v>
          </cell>
          <cell r="C1008">
            <v>9.9790559999999999</v>
          </cell>
          <cell r="D1008">
            <v>9.9790559999999999</v>
          </cell>
          <cell r="E1008">
            <v>2.9060250000000001</v>
          </cell>
        </row>
        <row r="1009">
          <cell r="A1009">
            <v>41981</v>
          </cell>
          <cell r="B1009">
            <v>23</v>
          </cell>
          <cell r="C1009">
            <v>9.9814720000000001</v>
          </cell>
          <cell r="D1009">
            <v>9.9814720000000001</v>
          </cell>
          <cell r="E1009">
            <v>2.9054180000000001</v>
          </cell>
        </row>
        <row r="1010">
          <cell r="A1010">
            <v>41982</v>
          </cell>
          <cell r="B1010">
            <v>22</v>
          </cell>
          <cell r="C1010">
            <v>9.9827060000000003</v>
          </cell>
          <cell r="D1010">
            <v>9.9827060000000003</v>
          </cell>
          <cell r="E1010">
            <v>2.8348300000000002</v>
          </cell>
        </row>
        <row r="1011">
          <cell r="A1011">
            <v>41983</v>
          </cell>
          <cell r="B1011">
            <v>21</v>
          </cell>
          <cell r="C1011">
            <v>9.9832579999999993</v>
          </cell>
          <cell r="D1011">
            <v>9.9832579999999993</v>
          </cell>
          <cell r="E1011">
            <v>2.87487</v>
          </cell>
        </row>
        <row r="1012">
          <cell r="A1012">
            <v>41984</v>
          </cell>
          <cell r="B1012">
            <v>28</v>
          </cell>
          <cell r="C1012">
            <v>9.9777559999999994</v>
          </cell>
          <cell r="D1012">
            <v>9.9777559999999994</v>
          </cell>
          <cell r="E1012">
            <v>2.8663189999999998</v>
          </cell>
        </row>
        <row r="1013">
          <cell r="A1013">
            <v>41988</v>
          </cell>
          <cell r="B1013">
            <v>24</v>
          </cell>
          <cell r="C1013">
            <v>9.9809999999999999</v>
          </cell>
          <cell r="D1013">
            <v>9.9809999999999999</v>
          </cell>
          <cell r="E1013">
            <v>2.8554249999999999</v>
          </cell>
        </row>
        <row r="1014">
          <cell r="A1014">
            <v>41989</v>
          </cell>
          <cell r="B1014">
            <v>23</v>
          </cell>
          <cell r="C1014">
            <v>9.9818560000000005</v>
          </cell>
          <cell r="D1014">
            <v>9.9818560000000005</v>
          </cell>
          <cell r="E1014">
            <v>2.8450929999999999</v>
          </cell>
        </row>
        <row r="1015">
          <cell r="A1015">
            <v>41990</v>
          </cell>
          <cell r="B1015">
            <v>22</v>
          </cell>
          <cell r="C1015">
            <v>9.9826440000000005</v>
          </cell>
          <cell r="D1015">
            <v>9.9826440000000005</v>
          </cell>
          <cell r="E1015">
            <v>2.845011</v>
          </cell>
        </row>
        <row r="1016">
          <cell r="A1016">
            <v>41991</v>
          </cell>
          <cell r="B1016">
            <v>28</v>
          </cell>
          <cell r="C1016">
            <v>9.9779110000000006</v>
          </cell>
          <cell r="D1016">
            <v>9.9779110000000006</v>
          </cell>
          <cell r="E1016">
            <v>2.846301</v>
          </cell>
        </row>
        <row r="1017">
          <cell r="A1017">
            <v>41992</v>
          </cell>
          <cell r="B1017">
            <v>27</v>
          </cell>
          <cell r="C1017">
            <v>9.9787750000000006</v>
          </cell>
          <cell r="D1017">
            <v>9.9787750000000006</v>
          </cell>
          <cell r="E1017">
            <v>2.8360189999999998</v>
          </cell>
        </row>
        <row r="1018">
          <cell r="A1018">
            <v>41995</v>
          </cell>
          <cell r="B1018">
            <v>24</v>
          </cell>
          <cell r="C1018">
            <v>9.9820670000000007</v>
          </cell>
          <cell r="D1018">
            <v>9.9820670000000007</v>
          </cell>
          <cell r="E1018">
            <v>2.6947830000000002</v>
          </cell>
        </row>
        <row r="1019">
          <cell r="A1019">
            <v>41996</v>
          </cell>
          <cell r="B1019">
            <v>23</v>
          </cell>
          <cell r="C1019">
            <v>9.9828779999999995</v>
          </cell>
          <cell r="D1019">
            <v>9.9828779999999995</v>
          </cell>
          <cell r="E1019">
            <v>2.6845620000000001</v>
          </cell>
        </row>
        <row r="1020">
          <cell r="A1020">
            <v>41997</v>
          </cell>
          <cell r="B1020">
            <v>29</v>
          </cell>
          <cell r="C1020">
            <v>9.9780080000000009</v>
          </cell>
          <cell r="D1020">
            <v>9.9780080000000009</v>
          </cell>
          <cell r="E1020">
            <v>2.736059</v>
          </cell>
        </row>
        <row r="1021">
          <cell r="A1021">
            <v>41999</v>
          </cell>
          <cell r="B1021">
            <v>27</v>
          </cell>
          <cell r="C1021">
            <v>9.9795999999999996</v>
          </cell>
          <cell r="D1021">
            <v>9.9795999999999996</v>
          </cell>
          <cell r="E1021">
            <v>2.7255600000000002</v>
          </cell>
        </row>
        <row r="1022">
          <cell r="A1022">
            <v>42002</v>
          </cell>
          <cell r="B1022">
            <v>24</v>
          </cell>
          <cell r="C1022">
            <v>9.9818669999999994</v>
          </cell>
          <cell r="D1022">
            <v>9.9818669999999994</v>
          </cell>
          <cell r="E1022">
            <v>2.724891</v>
          </cell>
        </row>
        <row r="1023">
          <cell r="A1023">
            <v>42003</v>
          </cell>
          <cell r="B1023">
            <v>23</v>
          </cell>
          <cell r="C1023">
            <v>9.9829419999999995</v>
          </cell>
          <cell r="D1023">
            <v>9.9829419999999995</v>
          </cell>
          <cell r="E1023">
            <v>2.6745100000000002</v>
          </cell>
        </row>
        <row r="1024">
          <cell r="A1024">
            <v>42004</v>
          </cell>
          <cell r="B1024">
            <v>29</v>
          </cell>
          <cell r="C1024">
            <v>9.9784919999999993</v>
          </cell>
          <cell r="D1024">
            <v>9.9784919999999993</v>
          </cell>
          <cell r="E1024">
            <v>2.6757140000000001</v>
          </cell>
        </row>
        <row r="1025">
          <cell r="A1025">
            <v>42006</v>
          </cell>
          <cell r="B1025">
            <v>27</v>
          </cell>
          <cell r="C1025">
            <v>9.9798249999999999</v>
          </cell>
          <cell r="D1025">
            <v>9.9798249999999999</v>
          </cell>
          <cell r="E1025">
            <v>2.6954379999999998</v>
          </cell>
        </row>
        <row r="1026">
          <cell r="A1026">
            <v>42009</v>
          </cell>
          <cell r="B1026">
            <v>24</v>
          </cell>
          <cell r="C1026">
            <v>9.9819999999999993</v>
          </cell>
          <cell r="D1026">
            <v>9.9819999999999993</v>
          </cell>
          <cell r="E1026">
            <v>2.704869</v>
          </cell>
        </row>
        <row r="1027">
          <cell r="A1027">
            <v>42010</v>
          </cell>
          <cell r="B1027">
            <v>23</v>
          </cell>
          <cell r="C1027">
            <v>9.9835170000000009</v>
          </cell>
          <cell r="D1027">
            <v>9.9835170000000009</v>
          </cell>
          <cell r="E1027">
            <v>2.5842070000000001</v>
          </cell>
        </row>
        <row r="1028">
          <cell r="A1028">
            <v>42011</v>
          </cell>
          <cell r="B1028">
            <v>22</v>
          </cell>
          <cell r="C1028">
            <v>9.9840499999999999</v>
          </cell>
          <cell r="D1028">
            <v>9.9840499999999999</v>
          </cell>
          <cell r="E1028">
            <v>2.6141700000000001</v>
          </cell>
        </row>
        <row r="1029">
          <cell r="A1029">
            <v>42012</v>
          </cell>
          <cell r="B1029">
            <v>28</v>
          </cell>
          <cell r="C1029">
            <v>9.9782220000000006</v>
          </cell>
          <cell r="D1029">
            <v>9.9782220000000006</v>
          </cell>
          <cell r="E1029">
            <v>2.8061400000000001</v>
          </cell>
        </row>
        <row r="1030">
          <cell r="A1030">
            <v>42013</v>
          </cell>
          <cell r="B1030">
            <v>27</v>
          </cell>
          <cell r="C1030">
            <v>9.9784000000000006</v>
          </cell>
          <cell r="D1030">
            <v>9.9784000000000006</v>
          </cell>
          <cell r="E1030">
            <v>2.886234</v>
          </cell>
        </row>
        <row r="1031">
          <cell r="A1031">
            <v>42016</v>
          </cell>
          <cell r="B1031">
            <v>24</v>
          </cell>
          <cell r="C1031">
            <v>9.9809959999999993</v>
          </cell>
          <cell r="D1031">
            <v>9.9809959999999993</v>
          </cell>
          <cell r="E1031">
            <v>2.8560279999999998</v>
          </cell>
        </row>
        <row r="1032">
          <cell r="A1032">
            <v>42017</v>
          </cell>
          <cell r="B1032">
            <v>23</v>
          </cell>
          <cell r="C1032">
            <v>9.9818470000000001</v>
          </cell>
          <cell r="D1032">
            <v>9.9818470000000001</v>
          </cell>
          <cell r="E1032">
            <v>2.8465060000000002</v>
          </cell>
        </row>
        <row r="1033">
          <cell r="A1033">
            <v>42018</v>
          </cell>
          <cell r="B1033">
            <v>22</v>
          </cell>
          <cell r="C1033">
            <v>9.9826960000000007</v>
          </cell>
          <cell r="D1033">
            <v>9.9826960000000007</v>
          </cell>
          <cell r="E1033">
            <v>2.8364720000000001</v>
          </cell>
        </row>
        <row r="1034">
          <cell r="A1034">
            <v>42019</v>
          </cell>
          <cell r="B1034">
            <v>28</v>
          </cell>
          <cell r="C1034">
            <v>9.9787119999999998</v>
          </cell>
          <cell r="D1034">
            <v>9.9787119999999998</v>
          </cell>
          <cell r="E1034">
            <v>2.7428680000000001</v>
          </cell>
        </row>
        <row r="1035">
          <cell r="A1035">
            <v>42020</v>
          </cell>
          <cell r="B1035">
            <v>27</v>
          </cell>
          <cell r="C1035">
            <v>9.9789689999999993</v>
          </cell>
          <cell r="D1035">
            <v>9.9789689999999993</v>
          </cell>
          <cell r="E1035">
            <v>2.8100429999999998</v>
          </cell>
        </row>
        <row r="1036">
          <cell r="A1036">
            <v>42023</v>
          </cell>
          <cell r="B1036">
            <v>24</v>
          </cell>
          <cell r="C1036">
            <v>9.9816800000000008</v>
          </cell>
          <cell r="D1036">
            <v>9.9816800000000008</v>
          </cell>
          <cell r="E1036">
            <v>2.753044</v>
          </cell>
        </row>
        <row r="1037">
          <cell r="A1037">
            <v>42024</v>
          </cell>
          <cell r="B1037">
            <v>23</v>
          </cell>
          <cell r="C1037">
            <v>9.9824970000000004</v>
          </cell>
          <cell r="D1037">
            <v>9.9824970000000004</v>
          </cell>
          <cell r="E1037">
            <v>2.7444039999999998</v>
          </cell>
        </row>
        <row r="1038">
          <cell r="A1038">
            <v>42025</v>
          </cell>
          <cell r="B1038">
            <v>22</v>
          </cell>
          <cell r="C1038">
            <v>9.9832830000000001</v>
          </cell>
          <cell r="D1038">
            <v>9.9832830000000001</v>
          </cell>
          <cell r="E1038">
            <v>2.7400899999999999</v>
          </cell>
        </row>
        <row r="1039">
          <cell r="A1039">
            <v>42026</v>
          </cell>
          <cell r="B1039">
            <v>28</v>
          </cell>
          <cell r="C1039">
            <v>9.9776810000000005</v>
          </cell>
          <cell r="D1039">
            <v>9.9776810000000005</v>
          </cell>
          <cell r="E1039">
            <v>2.8760050000000001</v>
          </cell>
        </row>
        <row r="1040">
          <cell r="A1040">
            <v>42027</v>
          </cell>
          <cell r="B1040">
            <v>27</v>
          </cell>
          <cell r="C1040">
            <v>9.9784740000000003</v>
          </cell>
          <cell r="D1040">
            <v>9.9784740000000003</v>
          </cell>
          <cell r="E1040">
            <v>2.876325</v>
          </cell>
        </row>
        <row r="1041">
          <cell r="A1041">
            <v>42030</v>
          </cell>
          <cell r="B1041">
            <v>24</v>
          </cell>
          <cell r="C1041">
            <v>9.9812530000000006</v>
          </cell>
          <cell r="D1041">
            <v>9.9812530000000006</v>
          </cell>
          <cell r="E1041">
            <v>2.8173319999999999</v>
          </cell>
        </row>
        <row r="1042">
          <cell r="A1042">
            <v>42031</v>
          </cell>
          <cell r="B1042">
            <v>23</v>
          </cell>
          <cell r="C1042">
            <v>9.9818049999999996</v>
          </cell>
          <cell r="D1042">
            <v>9.9818049999999996</v>
          </cell>
          <cell r="E1042">
            <v>2.8531040000000001</v>
          </cell>
        </row>
        <row r="1043">
          <cell r="A1043">
            <v>42032</v>
          </cell>
          <cell r="B1043">
            <v>22</v>
          </cell>
          <cell r="C1043">
            <v>9.9826049999999995</v>
          </cell>
          <cell r="D1043">
            <v>9.9826049999999995</v>
          </cell>
          <cell r="E1043">
            <v>2.8514149999999998</v>
          </cell>
        </row>
        <row r="1044">
          <cell r="A1044">
            <v>42033</v>
          </cell>
          <cell r="B1044">
            <v>28</v>
          </cell>
          <cell r="C1044">
            <v>9.9782349999999997</v>
          </cell>
          <cell r="D1044">
            <v>9.9782349999999997</v>
          </cell>
          <cell r="E1044">
            <v>2.8044609999999999</v>
          </cell>
        </row>
        <row r="1045">
          <cell r="A1045">
            <v>42034</v>
          </cell>
          <cell r="B1045">
            <v>27</v>
          </cell>
          <cell r="C1045">
            <v>9.9795069999999999</v>
          </cell>
          <cell r="D1045">
            <v>9.9795069999999999</v>
          </cell>
          <cell r="E1045">
            <v>2.7380110000000002</v>
          </cell>
        </row>
        <row r="1046">
          <cell r="A1046">
            <v>42038</v>
          </cell>
          <cell r="B1046">
            <v>23</v>
          </cell>
          <cell r="C1046">
            <v>9.9818169999999995</v>
          </cell>
          <cell r="D1046">
            <v>9.9818169999999995</v>
          </cell>
          <cell r="E1046">
            <v>2.8512189999999999</v>
          </cell>
        </row>
        <row r="1047">
          <cell r="A1047">
            <v>42039</v>
          </cell>
          <cell r="B1047">
            <v>22</v>
          </cell>
          <cell r="C1047">
            <v>9.9825549999999996</v>
          </cell>
          <cell r="D1047">
            <v>9.9825549999999996</v>
          </cell>
          <cell r="E1047">
            <v>2.8596249999999999</v>
          </cell>
        </row>
        <row r="1048">
          <cell r="A1048">
            <v>42040</v>
          </cell>
          <cell r="B1048">
            <v>28</v>
          </cell>
          <cell r="C1048">
            <v>9.9778710000000004</v>
          </cell>
          <cell r="D1048">
            <v>9.9778710000000004</v>
          </cell>
          <cell r="E1048">
            <v>2.851467</v>
          </cell>
        </row>
        <row r="1049">
          <cell r="A1049">
            <v>42041</v>
          </cell>
          <cell r="B1049">
            <v>27</v>
          </cell>
          <cell r="C1049">
            <v>9.9786780000000004</v>
          </cell>
          <cell r="D1049">
            <v>9.9786780000000004</v>
          </cell>
          <cell r="E1049">
            <v>2.849008</v>
          </cell>
        </row>
        <row r="1050">
          <cell r="A1050">
            <v>42044</v>
          </cell>
          <cell r="B1050">
            <v>24</v>
          </cell>
          <cell r="C1050">
            <v>9.9813139999999994</v>
          </cell>
          <cell r="D1050">
            <v>9.9813139999999994</v>
          </cell>
          <cell r="E1050">
            <v>2.8081469999999999</v>
          </cell>
        </row>
        <row r="1051">
          <cell r="A1051">
            <v>42045</v>
          </cell>
          <cell r="B1051">
            <v>23</v>
          </cell>
          <cell r="C1051">
            <v>9.9824289999999998</v>
          </cell>
          <cell r="D1051">
            <v>9.9824289999999998</v>
          </cell>
          <cell r="E1051">
            <v>2.7550840000000001</v>
          </cell>
        </row>
        <row r="1052">
          <cell r="A1052">
            <v>42046</v>
          </cell>
          <cell r="B1052">
            <v>22</v>
          </cell>
          <cell r="C1052">
            <v>9.9833680000000005</v>
          </cell>
          <cell r="D1052">
            <v>9.9833680000000005</v>
          </cell>
          <cell r="E1052">
            <v>2.7261340000000001</v>
          </cell>
        </row>
        <row r="1053">
          <cell r="A1053">
            <v>42047</v>
          </cell>
          <cell r="B1053">
            <v>28</v>
          </cell>
          <cell r="C1053">
            <v>9.9785260000000005</v>
          </cell>
          <cell r="D1053">
            <v>9.9785260000000005</v>
          </cell>
          <cell r="E1053">
            <v>2.7668840000000001</v>
          </cell>
        </row>
        <row r="1054">
          <cell r="A1054">
            <v>42048</v>
          </cell>
          <cell r="B1054">
            <v>27</v>
          </cell>
          <cell r="C1054">
            <v>9.9791779999999992</v>
          </cell>
          <cell r="D1054">
            <v>9.9791779999999992</v>
          </cell>
          <cell r="E1054">
            <v>2.7820589999999998</v>
          </cell>
        </row>
        <row r="1055">
          <cell r="A1055">
            <v>42051</v>
          </cell>
          <cell r="B1055">
            <v>24</v>
          </cell>
          <cell r="C1055">
            <v>9.9816269999999996</v>
          </cell>
          <cell r="D1055">
            <v>9.9816269999999996</v>
          </cell>
          <cell r="E1055">
            <v>2.7610229999999998</v>
          </cell>
        </row>
        <row r="1056">
          <cell r="A1056">
            <v>42052</v>
          </cell>
          <cell r="B1056">
            <v>23</v>
          </cell>
          <cell r="C1056">
            <v>9.9822860000000002</v>
          </cell>
          <cell r="D1056">
            <v>9.9822860000000002</v>
          </cell>
          <cell r="E1056">
            <v>2.7775460000000001</v>
          </cell>
        </row>
        <row r="1057">
          <cell r="A1057">
            <v>42053</v>
          </cell>
          <cell r="B1057">
            <v>22</v>
          </cell>
          <cell r="C1057">
            <v>9.9831859999999999</v>
          </cell>
          <cell r="D1057">
            <v>9.9831859999999999</v>
          </cell>
          <cell r="E1057">
            <v>2.7560159999999998</v>
          </cell>
        </row>
        <row r="1058">
          <cell r="A1058">
            <v>42054</v>
          </cell>
          <cell r="B1058">
            <v>28</v>
          </cell>
          <cell r="C1058">
            <v>9.9777950000000004</v>
          </cell>
          <cell r="D1058">
            <v>9.9777950000000004</v>
          </cell>
          <cell r="E1058">
            <v>2.8612820000000001</v>
          </cell>
        </row>
        <row r="1059">
          <cell r="A1059">
            <v>42055</v>
          </cell>
          <cell r="B1059">
            <v>27</v>
          </cell>
          <cell r="C1059">
            <v>9.9786850000000005</v>
          </cell>
          <cell r="D1059">
            <v>9.9786850000000005</v>
          </cell>
          <cell r="E1059">
            <v>2.848071</v>
          </cell>
        </row>
        <row r="1060">
          <cell r="A1060">
            <v>42058</v>
          </cell>
          <cell r="B1060">
            <v>24</v>
          </cell>
          <cell r="C1060">
            <v>9.9806919999999995</v>
          </cell>
          <cell r="D1060">
            <v>9.9806919999999995</v>
          </cell>
          <cell r="E1060">
            <v>2.9018030000000001</v>
          </cell>
        </row>
        <row r="1061">
          <cell r="A1061">
            <v>42059</v>
          </cell>
          <cell r="B1061">
            <v>23</v>
          </cell>
          <cell r="C1061">
            <v>9.9811689999999995</v>
          </cell>
          <cell r="D1061">
            <v>9.9811689999999995</v>
          </cell>
          <cell r="E1061">
            <v>2.9530219999999998</v>
          </cell>
        </row>
        <row r="1062">
          <cell r="A1062">
            <v>42060</v>
          </cell>
          <cell r="B1062">
            <v>22</v>
          </cell>
          <cell r="C1062">
            <v>9.9820100000000007</v>
          </cell>
          <cell r="D1062">
            <v>9.9820100000000007</v>
          </cell>
          <cell r="E1062">
            <v>2.9491239999999999</v>
          </cell>
        </row>
        <row r="1063">
          <cell r="A1063">
            <v>42061</v>
          </cell>
          <cell r="B1063">
            <v>28</v>
          </cell>
          <cell r="C1063">
            <v>9.9774709999999995</v>
          </cell>
          <cell r="D1063">
            <v>9.9774709999999995</v>
          </cell>
          <cell r="E1063">
            <v>2.9031259999999999</v>
          </cell>
        </row>
        <row r="1064">
          <cell r="A1064">
            <v>42062</v>
          </cell>
          <cell r="B1064">
            <v>27</v>
          </cell>
          <cell r="C1064">
            <v>9.9781390000000005</v>
          </cell>
          <cell r="D1064">
            <v>9.9781390000000005</v>
          </cell>
          <cell r="E1064">
            <v>2.9211860000000001</v>
          </cell>
        </row>
        <row r="1065">
          <cell r="A1065">
            <v>42065</v>
          </cell>
          <cell r="B1065">
            <v>24</v>
          </cell>
          <cell r="C1065">
            <v>9.9803680000000004</v>
          </cell>
          <cell r="D1065">
            <v>9.9803680000000004</v>
          </cell>
          <cell r="E1065">
            <v>2.950593</v>
          </cell>
        </row>
        <row r="1066">
          <cell r="A1066">
            <v>42066</v>
          </cell>
          <cell r="B1066">
            <v>23</v>
          </cell>
          <cell r="C1066">
            <v>9.9807690000000004</v>
          </cell>
          <cell r="D1066">
            <v>9.9807690000000004</v>
          </cell>
          <cell r="E1066">
            <v>3.0158689999999999</v>
          </cell>
        </row>
        <row r="1067">
          <cell r="A1067">
            <v>42067</v>
          </cell>
          <cell r="B1067">
            <v>22</v>
          </cell>
          <cell r="C1067">
            <v>9.9816040000000008</v>
          </cell>
          <cell r="D1067">
            <v>9.9816040000000008</v>
          </cell>
          <cell r="E1067">
            <v>3.0158019999999999</v>
          </cell>
        </row>
        <row r="1068">
          <cell r="A1068">
            <v>42068</v>
          </cell>
          <cell r="B1068">
            <v>27</v>
          </cell>
          <cell r="C1068">
            <v>9.9773239999999994</v>
          </cell>
          <cell r="D1068">
            <v>9.9773239999999994</v>
          </cell>
          <cell r="E1068">
            <v>3.030338</v>
          </cell>
        </row>
        <row r="1069">
          <cell r="A1069">
            <v>42069</v>
          </cell>
          <cell r="B1069">
            <v>26</v>
          </cell>
          <cell r="C1069">
            <v>9.9782069999999994</v>
          </cell>
          <cell r="D1069">
            <v>9.9782069999999994</v>
          </cell>
          <cell r="E1069">
            <v>3.0240830000000001</v>
          </cell>
        </row>
        <row r="1070">
          <cell r="A1070">
            <v>42072</v>
          </cell>
          <cell r="B1070">
            <v>23</v>
          </cell>
          <cell r="C1070">
            <v>9.9805250000000001</v>
          </cell>
          <cell r="D1070">
            <v>9.9805250000000001</v>
          </cell>
          <cell r="E1070">
            <v>3.0542090000000002</v>
          </cell>
        </row>
        <row r="1071">
          <cell r="A1071">
            <v>42073</v>
          </cell>
          <cell r="B1071">
            <v>22</v>
          </cell>
          <cell r="C1071">
            <v>9.9814129999999999</v>
          </cell>
          <cell r="D1071">
            <v>9.9814129999999999</v>
          </cell>
          <cell r="E1071">
            <v>3.0471729999999999</v>
          </cell>
        </row>
        <row r="1072">
          <cell r="A1072">
            <v>42074</v>
          </cell>
          <cell r="B1072">
            <v>21</v>
          </cell>
          <cell r="C1072">
            <v>9.9822260000000007</v>
          </cell>
          <cell r="D1072">
            <v>9.9822260000000007</v>
          </cell>
          <cell r="E1072">
            <v>3.052397</v>
          </cell>
        </row>
        <row r="1073">
          <cell r="A1073">
            <v>42075</v>
          </cell>
          <cell r="B1073">
            <v>28</v>
          </cell>
          <cell r="C1073">
            <v>9.9763950000000001</v>
          </cell>
          <cell r="D1073">
            <v>9.9763950000000001</v>
          </cell>
          <cell r="E1073">
            <v>3.042109</v>
          </cell>
        </row>
        <row r="1074">
          <cell r="A1074">
            <v>42076</v>
          </cell>
          <cell r="B1074">
            <v>27</v>
          </cell>
          <cell r="C1074">
            <v>9.9771699999999992</v>
          </cell>
          <cell r="D1074">
            <v>9.9771699999999992</v>
          </cell>
          <cell r="E1074">
            <v>3.0509650000000001</v>
          </cell>
        </row>
        <row r="1075">
          <cell r="A1075">
            <v>42080</v>
          </cell>
          <cell r="B1075">
            <v>23</v>
          </cell>
          <cell r="C1075">
            <v>9.9804899999999996</v>
          </cell>
          <cell r="D1075">
            <v>9.9804899999999996</v>
          </cell>
          <cell r="E1075">
            <v>3.0597089999999998</v>
          </cell>
        </row>
        <row r="1076">
          <cell r="A1076">
            <v>42081</v>
          </cell>
          <cell r="B1076">
            <v>22</v>
          </cell>
          <cell r="C1076">
            <v>9.9817</v>
          </cell>
          <cell r="D1076">
            <v>9.9817</v>
          </cell>
          <cell r="E1076">
            <v>3.0000360000000001</v>
          </cell>
        </row>
        <row r="1077">
          <cell r="A1077">
            <v>42082</v>
          </cell>
          <cell r="B1077">
            <v>28</v>
          </cell>
          <cell r="C1077">
            <v>9.9771079999999994</v>
          </cell>
          <cell r="D1077">
            <v>9.9771079999999994</v>
          </cell>
          <cell r="E1077">
            <v>2.9500099999999998</v>
          </cell>
        </row>
        <row r="1078">
          <cell r="A1078">
            <v>42083</v>
          </cell>
          <cell r="B1078">
            <v>27</v>
          </cell>
          <cell r="C1078">
            <v>9.9780099999999994</v>
          </cell>
          <cell r="D1078">
            <v>9.9780099999999994</v>
          </cell>
          <cell r="E1078">
            <v>2.9384619999999999</v>
          </cell>
        </row>
        <row r="1079">
          <cell r="A1079">
            <v>42086</v>
          </cell>
          <cell r="B1079">
            <v>24</v>
          </cell>
          <cell r="C1079">
            <v>9.9803719999999991</v>
          </cell>
          <cell r="D1079">
            <v>9.9803719999999991</v>
          </cell>
          <cell r="E1079">
            <v>2.9499900000000001</v>
          </cell>
        </row>
        <row r="1080">
          <cell r="A1080">
            <v>42087</v>
          </cell>
          <cell r="B1080">
            <v>23</v>
          </cell>
          <cell r="C1080">
            <v>9.9805019999999995</v>
          </cell>
          <cell r="D1080">
            <v>9.9805019999999995</v>
          </cell>
          <cell r="E1080">
            <v>3.057823</v>
          </cell>
        </row>
        <row r="1081">
          <cell r="A1081">
            <v>42088</v>
          </cell>
          <cell r="B1081">
            <v>22</v>
          </cell>
          <cell r="C1081">
            <v>9.981287</v>
          </cell>
          <cell r="D1081">
            <v>9.981287</v>
          </cell>
          <cell r="E1081">
            <v>3.0678679999999998</v>
          </cell>
        </row>
        <row r="1082">
          <cell r="A1082">
            <v>42089</v>
          </cell>
          <cell r="B1082">
            <v>28</v>
          </cell>
          <cell r="C1082">
            <v>9.9761970000000009</v>
          </cell>
          <cell r="D1082">
            <v>9.9761970000000009</v>
          </cell>
          <cell r="E1082">
            <v>3.067688</v>
          </cell>
        </row>
        <row r="1083">
          <cell r="A1083">
            <v>42090</v>
          </cell>
          <cell r="B1083">
            <v>27</v>
          </cell>
          <cell r="C1083">
            <v>9.977195</v>
          </cell>
          <cell r="D1083">
            <v>9.977195</v>
          </cell>
          <cell r="E1083">
            <v>3.0476169999999998</v>
          </cell>
        </row>
        <row r="1084">
          <cell r="A1084">
            <v>42093</v>
          </cell>
          <cell r="B1084">
            <v>24</v>
          </cell>
          <cell r="C1084">
            <v>9.9798469999999995</v>
          </cell>
          <cell r="D1084">
            <v>9.9798469999999995</v>
          </cell>
          <cell r="E1084">
            <v>3.0290539999999999</v>
          </cell>
        </row>
        <row r="1085">
          <cell r="A1085">
            <v>42094</v>
          </cell>
          <cell r="B1085">
            <v>23</v>
          </cell>
          <cell r="C1085">
            <v>9.9806100000000004</v>
          </cell>
          <cell r="D1085">
            <v>9.9806100000000004</v>
          </cell>
          <cell r="E1085">
            <v>3.0408529999999998</v>
          </cell>
        </row>
        <row r="1086">
          <cell r="A1086">
            <v>42095</v>
          </cell>
          <cell r="B1086">
            <v>29</v>
          </cell>
          <cell r="C1086">
            <v>9.9756809999999998</v>
          </cell>
          <cell r="D1086">
            <v>9.9756809999999998</v>
          </cell>
          <cell r="E1086">
            <v>3.0262699999999998</v>
          </cell>
        </row>
        <row r="1087">
          <cell r="A1087">
            <v>42100</v>
          </cell>
          <cell r="B1087">
            <v>24</v>
          </cell>
          <cell r="C1087">
            <v>9.9797159999999998</v>
          </cell>
          <cell r="D1087">
            <v>9.9797159999999998</v>
          </cell>
          <cell r="E1087">
            <v>3.0487839999999999</v>
          </cell>
        </row>
        <row r="1088">
          <cell r="A1088">
            <v>42101</v>
          </cell>
          <cell r="B1088">
            <v>23</v>
          </cell>
          <cell r="C1088">
            <v>9.9807279999999992</v>
          </cell>
          <cell r="D1088">
            <v>9.9807279999999992</v>
          </cell>
          <cell r="E1088">
            <v>3.0223119999999999</v>
          </cell>
        </row>
        <row r="1089">
          <cell r="A1089">
            <v>42102</v>
          </cell>
          <cell r="B1089">
            <v>22</v>
          </cell>
          <cell r="C1089">
            <v>9.9815780000000007</v>
          </cell>
          <cell r="D1089">
            <v>9.9815780000000007</v>
          </cell>
          <cell r="E1089">
            <v>3.020073</v>
          </cell>
        </row>
        <row r="1090">
          <cell r="A1090">
            <v>42103</v>
          </cell>
          <cell r="B1090">
            <v>28</v>
          </cell>
          <cell r="C1090">
            <v>9.9766440000000003</v>
          </cell>
          <cell r="D1090">
            <v>9.9766440000000003</v>
          </cell>
          <cell r="E1090">
            <v>3.009944</v>
          </cell>
        </row>
        <row r="1091">
          <cell r="A1091">
            <v>42104</v>
          </cell>
          <cell r="B1091">
            <v>27</v>
          </cell>
          <cell r="C1091">
            <v>9.9774039999999999</v>
          </cell>
          <cell r="D1091">
            <v>9.9774039999999999</v>
          </cell>
          <cell r="E1091">
            <v>3.0196230000000002</v>
          </cell>
        </row>
        <row r="1092">
          <cell r="A1092">
            <v>42107</v>
          </cell>
          <cell r="B1092">
            <v>24</v>
          </cell>
          <cell r="C1092">
            <v>9.979908</v>
          </cell>
          <cell r="D1092">
            <v>9.979908</v>
          </cell>
          <cell r="E1092">
            <v>3.0198680000000002</v>
          </cell>
        </row>
        <row r="1093">
          <cell r="A1093">
            <v>42108</v>
          </cell>
          <cell r="B1093">
            <v>23</v>
          </cell>
          <cell r="C1093">
            <v>9.9808880000000002</v>
          </cell>
          <cell r="D1093">
            <v>9.9808880000000002</v>
          </cell>
          <cell r="E1093">
            <v>2.9971719999999999</v>
          </cell>
        </row>
        <row r="1094">
          <cell r="A1094">
            <v>42109</v>
          </cell>
          <cell r="B1094">
            <v>22</v>
          </cell>
          <cell r="C1094">
            <v>9.9820360000000008</v>
          </cell>
          <cell r="D1094">
            <v>9.9820360000000008</v>
          </cell>
          <cell r="E1094">
            <v>2.9448539999999999</v>
          </cell>
        </row>
        <row r="1095">
          <cell r="A1095">
            <v>42110</v>
          </cell>
          <cell r="B1095">
            <v>28</v>
          </cell>
          <cell r="C1095">
            <v>9.9771020000000004</v>
          </cell>
          <cell r="D1095">
            <v>9.9771020000000004</v>
          </cell>
          <cell r="E1095">
            <v>2.9507850000000002</v>
          </cell>
        </row>
        <row r="1096">
          <cell r="A1096">
            <v>42111</v>
          </cell>
          <cell r="B1096">
            <v>27</v>
          </cell>
          <cell r="C1096">
            <v>9.9780270000000009</v>
          </cell>
          <cell r="D1096">
            <v>9.9780270000000009</v>
          </cell>
          <cell r="E1096">
            <v>2.936185</v>
          </cell>
        </row>
        <row r="1097">
          <cell r="A1097">
            <v>42114</v>
          </cell>
          <cell r="B1097">
            <v>24</v>
          </cell>
          <cell r="C1097">
            <v>9.9805709999999994</v>
          </cell>
          <cell r="D1097">
            <v>9.9805709999999994</v>
          </cell>
          <cell r="E1097">
            <v>2.920023</v>
          </cell>
        </row>
        <row r="1098">
          <cell r="A1098">
            <v>42115</v>
          </cell>
          <cell r="B1098">
            <v>23</v>
          </cell>
          <cell r="C1098">
            <v>9.9812370000000001</v>
          </cell>
          <cell r="D1098">
            <v>9.9812370000000001</v>
          </cell>
          <cell r="E1098">
            <v>2.9423379999999999</v>
          </cell>
        </row>
        <row r="1099">
          <cell r="A1099">
            <v>42116</v>
          </cell>
          <cell r="B1099">
            <v>22</v>
          </cell>
          <cell r="C1099">
            <v>9.9820049999999991</v>
          </cell>
          <cell r="D1099">
            <v>9.9820049999999991</v>
          </cell>
          <cell r="E1099">
            <v>2.949945</v>
          </cell>
        </row>
        <row r="1100">
          <cell r="A1100">
            <v>42117</v>
          </cell>
          <cell r="B1100">
            <v>28</v>
          </cell>
          <cell r="C1100">
            <v>9.9771730000000005</v>
          </cell>
          <cell r="D1100">
            <v>9.9771730000000005</v>
          </cell>
          <cell r="E1100">
            <v>2.9416150000000001</v>
          </cell>
        </row>
        <row r="1101">
          <cell r="A1101">
            <v>42118</v>
          </cell>
          <cell r="B1101">
            <v>27</v>
          </cell>
          <cell r="C1101">
            <v>9.9780080000000009</v>
          </cell>
          <cell r="D1101">
            <v>9.9780080000000009</v>
          </cell>
          <cell r="E1101">
            <v>2.9387300000000001</v>
          </cell>
        </row>
        <row r="1102">
          <cell r="A1102">
            <v>42121</v>
          </cell>
          <cell r="B1102">
            <v>24</v>
          </cell>
          <cell r="C1102">
            <v>9.9804519999999997</v>
          </cell>
          <cell r="D1102">
            <v>9.9804519999999997</v>
          </cell>
          <cell r="E1102">
            <v>2.9379430000000002</v>
          </cell>
        </row>
        <row r="1103">
          <cell r="A1103">
            <v>42122</v>
          </cell>
          <cell r="B1103">
            <v>23</v>
          </cell>
          <cell r="C1103">
            <v>9.9811879999999995</v>
          </cell>
          <cell r="D1103">
            <v>9.9811879999999995</v>
          </cell>
          <cell r="E1103">
            <v>2.950037</v>
          </cell>
        </row>
        <row r="1104">
          <cell r="A1104">
            <v>42123</v>
          </cell>
          <cell r="B1104">
            <v>22</v>
          </cell>
          <cell r="C1104">
            <v>9.9820410000000006</v>
          </cell>
          <cell r="D1104">
            <v>9.9820410000000006</v>
          </cell>
          <cell r="E1104">
            <v>2.9440330000000001</v>
          </cell>
        </row>
        <row r="1105">
          <cell r="A1105">
            <v>42124</v>
          </cell>
          <cell r="B1105">
            <v>28</v>
          </cell>
          <cell r="C1105">
            <v>9.9768760000000007</v>
          </cell>
          <cell r="D1105">
            <v>9.9768760000000007</v>
          </cell>
          <cell r="E1105">
            <v>2.9799769999999999</v>
          </cell>
        </row>
        <row r="1106">
          <cell r="A1106">
            <v>42128</v>
          </cell>
          <cell r="B1106">
            <v>24</v>
          </cell>
          <cell r="C1106">
            <v>9.9800780000000007</v>
          </cell>
          <cell r="D1106">
            <v>9.9800780000000007</v>
          </cell>
          <cell r="E1106">
            <v>2.994265</v>
          </cell>
        </row>
        <row r="1107">
          <cell r="A1107">
            <v>42129</v>
          </cell>
          <cell r="B1107">
            <v>23</v>
          </cell>
          <cell r="C1107">
            <v>9.9805519999999994</v>
          </cell>
          <cell r="D1107">
            <v>9.9805519999999994</v>
          </cell>
          <cell r="E1107">
            <v>3.049966</v>
          </cell>
        </row>
        <row r="1108">
          <cell r="A1108">
            <v>42130</v>
          </cell>
          <cell r="B1108">
            <v>22</v>
          </cell>
          <cell r="C1108">
            <v>9.9814229999999995</v>
          </cell>
          <cell r="D1108">
            <v>9.9814229999999995</v>
          </cell>
          <cell r="E1108">
            <v>3.0455299999999998</v>
          </cell>
        </row>
        <row r="1109">
          <cell r="A1109">
            <v>42131</v>
          </cell>
          <cell r="B1109">
            <v>28</v>
          </cell>
          <cell r="C1109">
            <v>9.9767089999999996</v>
          </cell>
          <cell r="D1109">
            <v>9.9767089999999996</v>
          </cell>
          <cell r="E1109">
            <v>3.0015480000000001</v>
          </cell>
        </row>
        <row r="1110">
          <cell r="A1110">
            <v>42132</v>
          </cell>
          <cell r="B1110">
            <v>27</v>
          </cell>
          <cell r="C1110">
            <v>9.9778129999999994</v>
          </cell>
          <cell r="D1110">
            <v>9.9778129999999994</v>
          </cell>
          <cell r="E1110">
            <v>2.964845</v>
          </cell>
        </row>
        <row r="1111">
          <cell r="A1111">
            <v>42135</v>
          </cell>
          <cell r="B1111">
            <v>24</v>
          </cell>
          <cell r="C1111">
            <v>9.9802839999999993</v>
          </cell>
          <cell r="D1111">
            <v>9.9802839999999993</v>
          </cell>
          <cell r="E1111">
            <v>2.9632420000000002</v>
          </cell>
        </row>
        <row r="1112">
          <cell r="A1112">
            <v>42136</v>
          </cell>
          <cell r="B1112">
            <v>23</v>
          </cell>
          <cell r="C1112">
            <v>9.9808699999999995</v>
          </cell>
          <cell r="D1112">
            <v>9.9808699999999995</v>
          </cell>
          <cell r="E1112">
            <v>3</v>
          </cell>
        </row>
        <row r="1113">
          <cell r="A1113">
            <v>42137</v>
          </cell>
          <cell r="B1113">
            <v>22</v>
          </cell>
          <cell r="C1113">
            <v>9.9816909999999996</v>
          </cell>
          <cell r="D1113">
            <v>9.9816909999999996</v>
          </cell>
          <cell r="E1113">
            <v>3.0015139999999998</v>
          </cell>
        </row>
        <row r="1114">
          <cell r="A1114">
            <v>42138</v>
          </cell>
          <cell r="B1114">
            <v>28</v>
          </cell>
          <cell r="C1114">
            <v>9.9771059999999991</v>
          </cell>
          <cell r="D1114">
            <v>9.9771059999999991</v>
          </cell>
          <cell r="E1114">
            <v>2.950269</v>
          </cell>
        </row>
        <row r="1115">
          <cell r="A1115">
            <v>42139</v>
          </cell>
          <cell r="B1115">
            <v>27</v>
          </cell>
          <cell r="C1115">
            <v>9.9779180000000007</v>
          </cell>
          <cell r="D1115">
            <v>9.9779180000000007</v>
          </cell>
          <cell r="E1115">
            <v>2.9507829999999999</v>
          </cell>
        </row>
        <row r="1116">
          <cell r="A1116">
            <v>42142</v>
          </cell>
          <cell r="B1116">
            <v>24</v>
          </cell>
          <cell r="C1116">
            <v>9.9801459999999995</v>
          </cell>
          <cell r="D1116">
            <v>9.9801459999999995</v>
          </cell>
          <cell r="E1116">
            <v>2.9840239999999998</v>
          </cell>
        </row>
        <row r="1117">
          <cell r="A1117">
            <v>42143</v>
          </cell>
          <cell r="B1117">
            <v>23</v>
          </cell>
          <cell r="C1117">
            <v>9.9808109999999992</v>
          </cell>
          <cell r="D1117">
            <v>9.9808109999999992</v>
          </cell>
          <cell r="E1117">
            <v>3.0092699999999999</v>
          </cell>
        </row>
        <row r="1118">
          <cell r="A1118">
            <v>42144</v>
          </cell>
          <cell r="B1118">
            <v>22</v>
          </cell>
          <cell r="C1118">
            <v>9.9818040000000003</v>
          </cell>
          <cell r="D1118">
            <v>9.9818040000000003</v>
          </cell>
          <cell r="E1118">
            <v>2.982955</v>
          </cell>
        </row>
        <row r="1119">
          <cell r="A1119">
            <v>42145</v>
          </cell>
          <cell r="B1119">
            <v>28</v>
          </cell>
          <cell r="C1119">
            <v>9.9767430000000008</v>
          </cell>
          <cell r="D1119">
            <v>9.9767430000000008</v>
          </cell>
          <cell r="E1119">
            <v>2.9971559999999999</v>
          </cell>
        </row>
        <row r="1120">
          <cell r="A1120">
            <v>42146</v>
          </cell>
          <cell r="B1120">
            <v>27</v>
          </cell>
          <cell r="C1120">
            <v>9.9776179999999997</v>
          </cell>
          <cell r="D1120">
            <v>9.9776179999999997</v>
          </cell>
          <cell r="E1120">
            <v>2.990961</v>
          </cell>
        </row>
        <row r="1121">
          <cell r="A1121">
            <v>42149</v>
          </cell>
          <cell r="B1121">
            <v>24</v>
          </cell>
          <cell r="C1121">
            <v>9.9800579999999997</v>
          </cell>
          <cell r="D1121">
            <v>9.9800579999999997</v>
          </cell>
          <cell r="E1121">
            <v>2.997277</v>
          </cell>
        </row>
        <row r="1122">
          <cell r="A1122">
            <v>42150</v>
          </cell>
          <cell r="B1122">
            <v>23</v>
          </cell>
          <cell r="C1122">
            <v>9.9808839999999996</v>
          </cell>
          <cell r="D1122">
            <v>9.9808839999999996</v>
          </cell>
          <cell r="E1122">
            <v>2.9977999999999998</v>
          </cell>
        </row>
        <row r="1123">
          <cell r="A1123">
            <v>42151</v>
          </cell>
          <cell r="B1123">
            <v>22</v>
          </cell>
          <cell r="C1123">
            <v>9.9816920000000007</v>
          </cell>
          <cell r="D1123">
            <v>9.9816920000000007</v>
          </cell>
          <cell r="E1123">
            <v>3.0013489999999998</v>
          </cell>
        </row>
        <row r="1124">
          <cell r="A1124">
            <v>42152</v>
          </cell>
          <cell r="B1124">
            <v>28</v>
          </cell>
          <cell r="C1124">
            <v>9.976661</v>
          </cell>
          <cell r="D1124">
            <v>9.976661</v>
          </cell>
          <cell r="E1124">
            <v>3.0077479999999999</v>
          </cell>
        </row>
        <row r="1125">
          <cell r="A1125">
            <v>42153</v>
          </cell>
          <cell r="B1125">
            <v>27</v>
          </cell>
          <cell r="C1125">
            <v>9.9775849999999995</v>
          </cell>
          <cell r="D1125">
            <v>9.9775849999999995</v>
          </cell>
          <cell r="E1125">
            <v>2.9953810000000001</v>
          </cell>
        </row>
        <row r="1126">
          <cell r="A1126">
            <v>42156</v>
          </cell>
          <cell r="B1126">
            <v>24</v>
          </cell>
          <cell r="C1126">
            <v>9.9799740000000003</v>
          </cell>
          <cell r="D1126">
            <v>9.9799740000000003</v>
          </cell>
          <cell r="E1126">
            <v>3.0099279999999999</v>
          </cell>
        </row>
        <row r="1127">
          <cell r="A1127">
            <v>42157</v>
          </cell>
          <cell r="B1127">
            <v>23</v>
          </cell>
          <cell r="C1127">
            <v>9.981033</v>
          </cell>
          <cell r="D1127">
            <v>9.981033</v>
          </cell>
          <cell r="E1127">
            <v>2.9743889999999999</v>
          </cell>
        </row>
        <row r="1128">
          <cell r="A1128">
            <v>42158</v>
          </cell>
          <cell r="B1128">
            <v>22</v>
          </cell>
          <cell r="C1128">
            <v>9.9817660000000004</v>
          </cell>
          <cell r="D1128">
            <v>9.9817660000000004</v>
          </cell>
          <cell r="E1128">
            <v>2.9891960000000002</v>
          </cell>
        </row>
        <row r="1129">
          <cell r="A1129">
            <v>42159</v>
          </cell>
          <cell r="B1129">
            <v>28</v>
          </cell>
          <cell r="C1129">
            <v>9.9763339999999996</v>
          </cell>
          <cell r="D1129">
            <v>9.9763339999999996</v>
          </cell>
          <cell r="E1129">
            <v>3.0499900000000002</v>
          </cell>
        </row>
        <row r="1130">
          <cell r="A1130">
            <v>42160</v>
          </cell>
          <cell r="B1130">
            <v>27</v>
          </cell>
          <cell r="C1130">
            <v>9.9771570000000001</v>
          </cell>
          <cell r="D1130">
            <v>9.9771570000000001</v>
          </cell>
          <cell r="E1130">
            <v>3.0527069999999998</v>
          </cell>
        </row>
        <row r="1131">
          <cell r="A1131">
            <v>42163</v>
          </cell>
          <cell r="B1131">
            <v>24</v>
          </cell>
          <cell r="C1131">
            <v>9.9796019999999999</v>
          </cell>
          <cell r="D1131">
            <v>9.9796019999999999</v>
          </cell>
          <cell r="E1131">
            <v>3.0659540000000001</v>
          </cell>
        </row>
        <row r="1132">
          <cell r="A1132">
            <v>42164</v>
          </cell>
          <cell r="B1132">
            <v>23</v>
          </cell>
          <cell r="C1132">
            <v>9.9811029999999992</v>
          </cell>
          <cell r="D1132">
            <v>9.9811029999999992</v>
          </cell>
          <cell r="E1132">
            <v>2.9633910000000001</v>
          </cell>
        </row>
        <row r="1133">
          <cell r="A1133">
            <v>42165</v>
          </cell>
          <cell r="B1133">
            <v>22</v>
          </cell>
          <cell r="C1133">
            <v>9.9817979999999995</v>
          </cell>
          <cell r="D1133">
            <v>9.9817979999999995</v>
          </cell>
          <cell r="E1133">
            <v>2.98394</v>
          </cell>
        </row>
        <row r="1134">
          <cell r="A1134">
            <v>42166</v>
          </cell>
          <cell r="B1134">
            <v>28</v>
          </cell>
          <cell r="C1134">
            <v>9.9771079999999994</v>
          </cell>
          <cell r="D1134">
            <v>9.9771079999999994</v>
          </cell>
          <cell r="E1134">
            <v>2.9500099999999998</v>
          </cell>
        </row>
        <row r="1135">
          <cell r="A1135">
            <v>42167</v>
          </cell>
          <cell r="B1135">
            <v>27</v>
          </cell>
          <cell r="C1135">
            <v>9.9778690000000001</v>
          </cell>
          <cell r="D1135">
            <v>9.9778690000000001</v>
          </cell>
          <cell r="E1135">
            <v>2.9573450000000001</v>
          </cell>
        </row>
        <row r="1136">
          <cell r="A1136">
            <v>42170</v>
          </cell>
          <cell r="B1136">
            <v>24</v>
          </cell>
          <cell r="C1136">
            <v>9.9802160000000004</v>
          </cell>
          <cell r="D1136">
            <v>9.9802160000000004</v>
          </cell>
          <cell r="E1136">
            <v>2.9734829999999999</v>
          </cell>
        </row>
        <row r="1137">
          <cell r="A1137">
            <v>42171</v>
          </cell>
          <cell r="B1137">
            <v>23</v>
          </cell>
          <cell r="C1137">
            <v>9.9814109999999996</v>
          </cell>
          <cell r="D1137">
            <v>9.9814109999999996</v>
          </cell>
          <cell r="E1137">
            <v>2.9150010000000002</v>
          </cell>
        </row>
        <row r="1138">
          <cell r="A1138">
            <v>42172</v>
          </cell>
          <cell r="B1138">
            <v>22</v>
          </cell>
          <cell r="C1138">
            <v>9.9821770000000001</v>
          </cell>
          <cell r="D1138">
            <v>9.9821770000000001</v>
          </cell>
          <cell r="E1138">
            <v>2.9216980000000001</v>
          </cell>
        </row>
        <row r="1139">
          <cell r="A1139">
            <v>42173</v>
          </cell>
          <cell r="B1139">
            <v>28</v>
          </cell>
          <cell r="C1139">
            <v>9.9772020000000001</v>
          </cell>
          <cell r="D1139">
            <v>9.9772020000000001</v>
          </cell>
          <cell r="E1139">
            <v>2.9378690000000001</v>
          </cell>
        </row>
        <row r="1140">
          <cell r="A1140">
            <v>42174</v>
          </cell>
          <cell r="B1140">
            <v>27</v>
          </cell>
          <cell r="C1140">
            <v>9.9781180000000003</v>
          </cell>
          <cell r="D1140">
            <v>9.9781180000000003</v>
          </cell>
          <cell r="E1140">
            <v>2.9239980000000001</v>
          </cell>
        </row>
        <row r="1141">
          <cell r="A1141">
            <v>42177</v>
          </cell>
          <cell r="B1141">
            <v>24</v>
          </cell>
          <cell r="C1141">
            <v>9.9805670000000006</v>
          </cell>
          <cell r="D1141">
            <v>9.9805670000000006</v>
          </cell>
          <cell r="E1141">
            <v>2.9206259999999999</v>
          </cell>
        </row>
        <row r="1142">
          <cell r="A1142">
            <v>42178</v>
          </cell>
          <cell r="B1142">
            <v>23</v>
          </cell>
          <cell r="C1142">
            <v>9.9811619999999994</v>
          </cell>
          <cell r="D1142">
            <v>9.9811619999999994</v>
          </cell>
          <cell r="E1142">
            <v>2.9541210000000002</v>
          </cell>
        </row>
        <row r="1143">
          <cell r="A1143">
            <v>42179</v>
          </cell>
          <cell r="B1143">
            <v>22</v>
          </cell>
          <cell r="C1143">
            <v>9.9817820000000008</v>
          </cell>
          <cell r="D1143">
            <v>9.9817820000000008</v>
          </cell>
          <cell r="E1143">
            <v>2.9865680000000001</v>
          </cell>
        </row>
        <row r="1144">
          <cell r="A1144">
            <v>42180</v>
          </cell>
          <cell r="B1144">
            <v>28</v>
          </cell>
          <cell r="C1144">
            <v>9.9766790000000007</v>
          </cell>
          <cell r="D1144">
            <v>9.9766790000000007</v>
          </cell>
          <cell r="E1144">
            <v>3.005423</v>
          </cell>
        </row>
        <row r="1145">
          <cell r="A1145">
            <v>42181</v>
          </cell>
          <cell r="B1145">
            <v>27</v>
          </cell>
          <cell r="C1145">
            <v>9.9776889999999998</v>
          </cell>
          <cell r="D1145">
            <v>9.9776889999999998</v>
          </cell>
          <cell r="E1145">
            <v>2.981452</v>
          </cell>
        </row>
        <row r="1146">
          <cell r="A1146">
            <v>42184</v>
          </cell>
          <cell r="B1146">
            <v>24</v>
          </cell>
          <cell r="C1146">
            <v>9.9802789999999995</v>
          </cell>
          <cell r="D1146">
            <v>9.9802789999999995</v>
          </cell>
          <cell r="E1146">
            <v>2.9639950000000002</v>
          </cell>
        </row>
        <row r="1147">
          <cell r="A1147">
            <v>42185</v>
          </cell>
          <cell r="B1147">
            <v>23</v>
          </cell>
          <cell r="C1147">
            <v>9.9810099999999995</v>
          </cell>
          <cell r="D1147">
            <v>9.9810099999999995</v>
          </cell>
          <cell r="E1147">
            <v>2.9780030000000002</v>
          </cell>
        </row>
        <row r="1148">
          <cell r="A1148">
            <v>42186</v>
          </cell>
          <cell r="B1148">
            <v>22</v>
          </cell>
          <cell r="C1148">
            <v>9.9814570000000007</v>
          </cell>
          <cell r="D1148">
            <v>9.9814570000000007</v>
          </cell>
          <cell r="E1148">
            <v>3.039946</v>
          </cell>
        </row>
        <row r="1149">
          <cell r="A1149">
            <v>42187</v>
          </cell>
          <cell r="B1149">
            <v>28</v>
          </cell>
          <cell r="C1149">
            <v>9.9767209999999995</v>
          </cell>
          <cell r="D1149">
            <v>9.9767209999999995</v>
          </cell>
          <cell r="E1149">
            <v>2.9999980000000002</v>
          </cell>
        </row>
        <row r="1150">
          <cell r="A1150">
            <v>42188</v>
          </cell>
          <cell r="B1150">
            <v>27</v>
          </cell>
          <cell r="C1150">
            <v>9.977582</v>
          </cell>
          <cell r="D1150">
            <v>9.977582</v>
          </cell>
          <cell r="E1150">
            <v>2.9957829999999999</v>
          </cell>
        </row>
        <row r="1151">
          <cell r="A1151">
            <v>42191</v>
          </cell>
          <cell r="B1151">
            <v>24</v>
          </cell>
          <cell r="C1151">
            <v>9.9800400000000007</v>
          </cell>
          <cell r="D1151">
            <v>9.9800400000000007</v>
          </cell>
          <cell r="E1151">
            <v>2.9999880000000001</v>
          </cell>
        </row>
        <row r="1152">
          <cell r="A1152">
            <v>42192</v>
          </cell>
          <cell r="B1152">
            <v>23</v>
          </cell>
          <cell r="C1152">
            <v>9.9812340000000006</v>
          </cell>
          <cell r="D1152">
            <v>9.9812340000000006</v>
          </cell>
          <cell r="E1152">
            <v>2.942809</v>
          </cell>
        </row>
        <row r="1153">
          <cell r="A1153">
            <v>42193</v>
          </cell>
          <cell r="B1153">
            <v>22</v>
          </cell>
          <cell r="C1153">
            <v>9.9818280000000001</v>
          </cell>
          <cell r="D1153">
            <v>9.9818280000000001</v>
          </cell>
          <cell r="E1153">
            <v>2.9790130000000001</v>
          </cell>
        </row>
        <row r="1154">
          <cell r="A1154">
            <v>42194</v>
          </cell>
          <cell r="B1154">
            <v>28</v>
          </cell>
          <cell r="C1154">
            <v>9.9766980000000007</v>
          </cell>
          <cell r="D1154">
            <v>9.9766980000000007</v>
          </cell>
          <cell r="E1154">
            <v>3.0029690000000002</v>
          </cell>
        </row>
        <row r="1155">
          <cell r="A1155">
            <v>42195</v>
          </cell>
          <cell r="B1155">
            <v>27</v>
          </cell>
          <cell r="C1155">
            <v>9.9775019999999994</v>
          </cell>
          <cell r="D1155">
            <v>9.9775019999999994</v>
          </cell>
          <cell r="E1155">
            <v>3.006497</v>
          </cell>
        </row>
        <row r="1156">
          <cell r="A1156">
            <v>42198</v>
          </cell>
          <cell r="B1156">
            <v>24</v>
          </cell>
          <cell r="C1156">
            <v>9.9800339999999998</v>
          </cell>
          <cell r="D1156">
            <v>9.9800339999999998</v>
          </cell>
          <cell r="E1156">
            <v>3.0008919999999999</v>
          </cell>
        </row>
        <row r="1157">
          <cell r="A1157">
            <v>42199</v>
          </cell>
          <cell r="B1157">
            <v>23</v>
          </cell>
          <cell r="C1157">
            <v>9.9811379999999996</v>
          </cell>
          <cell r="D1157">
            <v>9.9811379999999996</v>
          </cell>
          <cell r="E1157">
            <v>2.9578920000000002</v>
          </cell>
        </row>
        <row r="1158">
          <cell r="A1158">
            <v>42200</v>
          </cell>
          <cell r="B1158">
            <v>22</v>
          </cell>
          <cell r="C1158">
            <v>9.9819569999999995</v>
          </cell>
          <cell r="D1158">
            <v>9.9819569999999995</v>
          </cell>
          <cell r="E1158">
            <v>2.9578280000000001</v>
          </cell>
        </row>
        <row r="1159">
          <cell r="A1159">
            <v>42201</v>
          </cell>
          <cell r="B1159">
            <v>28</v>
          </cell>
          <cell r="C1159">
            <v>9.9769229999999993</v>
          </cell>
          <cell r="D1159">
            <v>9.9769229999999993</v>
          </cell>
          <cell r="E1159">
            <v>2.9739059999999999</v>
          </cell>
        </row>
        <row r="1160">
          <cell r="A1160">
            <v>42202</v>
          </cell>
          <cell r="B1160">
            <v>27</v>
          </cell>
          <cell r="C1160">
            <v>9.9778280000000006</v>
          </cell>
          <cell r="D1160">
            <v>9.9778280000000006</v>
          </cell>
          <cell r="E1160">
            <v>2.9628359999999998</v>
          </cell>
        </row>
        <row r="1161">
          <cell r="A1161">
            <v>42205</v>
          </cell>
          <cell r="B1161">
            <v>24</v>
          </cell>
          <cell r="C1161">
            <v>9.9801590000000004</v>
          </cell>
          <cell r="D1161">
            <v>9.9801590000000004</v>
          </cell>
          <cell r="E1161">
            <v>2.9820669999999998</v>
          </cell>
        </row>
        <row r="1162">
          <cell r="A1162">
            <v>42206</v>
          </cell>
          <cell r="B1162">
            <v>23</v>
          </cell>
          <cell r="C1162">
            <v>9.9808059999999994</v>
          </cell>
          <cell r="D1162">
            <v>9.9808059999999994</v>
          </cell>
          <cell r="E1162">
            <v>3.0100560000000001</v>
          </cell>
        </row>
        <row r="1163">
          <cell r="A1163">
            <v>42207</v>
          </cell>
          <cell r="B1163">
            <v>22</v>
          </cell>
          <cell r="C1163">
            <v>9.9816389999999995</v>
          </cell>
          <cell r="D1163">
            <v>9.9816389999999995</v>
          </cell>
          <cell r="E1163">
            <v>3.0100539999999998</v>
          </cell>
        </row>
        <row r="1164">
          <cell r="A1164">
            <v>42208</v>
          </cell>
          <cell r="B1164">
            <v>28</v>
          </cell>
          <cell r="C1164">
            <v>9.9766329999999996</v>
          </cell>
          <cell r="D1164">
            <v>9.9766329999999996</v>
          </cell>
          <cell r="E1164">
            <v>3.0113650000000001</v>
          </cell>
        </row>
        <row r="1165">
          <cell r="A1165">
            <v>42209</v>
          </cell>
          <cell r="B1165">
            <v>27</v>
          </cell>
          <cell r="C1165">
            <v>9.9773790000000009</v>
          </cell>
          <cell r="D1165">
            <v>9.9773790000000009</v>
          </cell>
          <cell r="E1165">
            <v>3.0229720000000002</v>
          </cell>
        </row>
        <row r="1166">
          <cell r="A1166">
            <v>42212</v>
          </cell>
          <cell r="B1166">
            <v>24</v>
          </cell>
          <cell r="C1166">
            <v>9.9799720000000001</v>
          </cell>
          <cell r="D1166">
            <v>9.9799720000000001</v>
          </cell>
          <cell r="E1166">
            <v>3.0102289999999998</v>
          </cell>
        </row>
        <row r="1167">
          <cell r="A1167">
            <v>42213</v>
          </cell>
          <cell r="B1167">
            <v>23</v>
          </cell>
          <cell r="C1167">
            <v>9.980817</v>
          </cell>
          <cell r="D1167">
            <v>9.980817</v>
          </cell>
          <cell r="E1167">
            <v>3.008327</v>
          </cell>
        </row>
        <row r="1168">
          <cell r="A1168">
            <v>42214</v>
          </cell>
          <cell r="B1168">
            <v>22</v>
          </cell>
          <cell r="C1168">
            <v>9.9818239999999996</v>
          </cell>
          <cell r="D1168">
            <v>9.9818239999999996</v>
          </cell>
          <cell r="E1168">
            <v>2.97967</v>
          </cell>
        </row>
        <row r="1169">
          <cell r="A1169">
            <v>42215</v>
          </cell>
          <cell r="B1169">
            <v>28</v>
          </cell>
          <cell r="C1169">
            <v>9.9767100000000006</v>
          </cell>
          <cell r="D1169">
            <v>9.9767100000000006</v>
          </cell>
          <cell r="E1169">
            <v>3.0014189999999998</v>
          </cell>
        </row>
        <row r="1170">
          <cell r="A1170">
            <v>42216</v>
          </cell>
          <cell r="B1170">
            <v>27</v>
          </cell>
          <cell r="C1170">
            <v>9.9774589999999996</v>
          </cell>
          <cell r="D1170">
            <v>9.9774589999999996</v>
          </cell>
          <cell r="E1170">
            <v>3.012257</v>
          </cell>
        </row>
        <row r="1171">
          <cell r="A1171">
            <v>42219</v>
          </cell>
          <cell r="B1171">
            <v>24</v>
          </cell>
          <cell r="C1171">
            <v>9.9800020000000007</v>
          </cell>
          <cell r="D1171">
            <v>9.9800020000000007</v>
          </cell>
          <cell r="E1171">
            <v>3.0057109999999998</v>
          </cell>
        </row>
        <row r="1172">
          <cell r="A1172">
            <v>42220</v>
          </cell>
          <cell r="B1172">
            <v>23</v>
          </cell>
          <cell r="C1172">
            <v>9.9807760000000005</v>
          </cell>
          <cell r="D1172">
            <v>9.9807760000000005</v>
          </cell>
          <cell r="E1172">
            <v>3.0147699999999999</v>
          </cell>
        </row>
        <row r="1173">
          <cell r="A1173">
            <v>42221</v>
          </cell>
          <cell r="B1173">
            <v>22</v>
          </cell>
          <cell r="C1173">
            <v>9.9815290000000001</v>
          </cell>
          <cell r="D1173">
            <v>9.9815290000000001</v>
          </cell>
          <cell r="E1173">
            <v>3.0281210000000001</v>
          </cell>
        </row>
        <row r="1174">
          <cell r="A1174">
            <v>42222</v>
          </cell>
          <cell r="B1174">
            <v>28</v>
          </cell>
          <cell r="C1174">
            <v>9.9765680000000003</v>
          </cell>
          <cell r="D1174">
            <v>9.9765680000000003</v>
          </cell>
          <cell r="E1174">
            <v>3.0197620000000001</v>
          </cell>
        </row>
        <row r="1175">
          <cell r="A1175">
            <v>42223</v>
          </cell>
          <cell r="B1175">
            <v>27</v>
          </cell>
          <cell r="C1175">
            <v>9.9773759999999996</v>
          </cell>
          <cell r="D1175">
            <v>9.9773759999999996</v>
          </cell>
          <cell r="E1175">
            <v>3.0233729999999999</v>
          </cell>
        </row>
        <row r="1176">
          <cell r="A1176">
            <v>42226</v>
          </cell>
          <cell r="B1176">
            <v>24</v>
          </cell>
          <cell r="C1176">
            <v>9.9797750000000001</v>
          </cell>
          <cell r="D1176">
            <v>9.9797750000000001</v>
          </cell>
          <cell r="E1176">
            <v>3.039898</v>
          </cell>
        </row>
        <row r="1177">
          <cell r="A1177">
            <v>42227</v>
          </cell>
          <cell r="B1177">
            <v>23</v>
          </cell>
          <cell r="C1177">
            <v>9.9809009999999994</v>
          </cell>
          <cell r="D1177">
            <v>9.9809009999999994</v>
          </cell>
          <cell r="E1177">
            <v>2.9951289999999999</v>
          </cell>
        </row>
        <row r="1178">
          <cell r="A1178">
            <v>42228</v>
          </cell>
          <cell r="B1178">
            <v>22</v>
          </cell>
          <cell r="C1178">
            <v>9.9817699999999991</v>
          </cell>
          <cell r="D1178">
            <v>9.9817699999999991</v>
          </cell>
          <cell r="E1178">
            <v>2.9885389999999998</v>
          </cell>
        </row>
        <row r="1179">
          <cell r="A1179">
            <v>42229</v>
          </cell>
          <cell r="B1179">
            <v>28</v>
          </cell>
          <cell r="C1179">
            <v>9.9768530000000002</v>
          </cell>
          <cell r="D1179">
            <v>9.9768530000000002</v>
          </cell>
          <cell r="E1179">
            <v>2.9829469999999998</v>
          </cell>
        </row>
        <row r="1180">
          <cell r="A1180">
            <v>42230</v>
          </cell>
          <cell r="B1180">
            <v>27</v>
          </cell>
          <cell r="C1180">
            <v>9.9777319999999996</v>
          </cell>
          <cell r="D1180">
            <v>9.9777319999999996</v>
          </cell>
          <cell r="E1180">
            <v>2.9756930000000001</v>
          </cell>
        </row>
        <row r="1181">
          <cell r="A1181">
            <v>42233</v>
          </cell>
          <cell r="B1181">
            <v>24</v>
          </cell>
          <cell r="C1181">
            <v>9.9800210000000007</v>
          </cell>
          <cell r="D1181">
            <v>9.9800210000000007</v>
          </cell>
          <cell r="E1181">
            <v>3.0028489999999999</v>
          </cell>
        </row>
        <row r="1182">
          <cell r="A1182">
            <v>42234</v>
          </cell>
          <cell r="B1182">
            <v>23</v>
          </cell>
          <cell r="C1182">
            <v>9.9807430000000004</v>
          </cell>
          <cell r="D1182">
            <v>9.9807430000000004</v>
          </cell>
          <cell r="E1182">
            <v>3.0199549999999999</v>
          </cell>
        </row>
        <row r="1183">
          <cell r="A1183">
            <v>42235</v>
          </cell>
          <cell r="B1183">
            <v>22</v>
          </cell>
          <cell r="C1183">
            <v>9.981643</v>
          </cell>
          <cell r="D1183">
            <v>9.981643</v>
          </cell>
          <cell r="E1183">
            <v>3.0093969999999999</v>
          </cell>
        </row>
        <row r="1184">
          <cell r="A1184">
            <v>42236</v>
          </cell>
          <cell r="B1184">
            <v>28</v>
          </cell>
          <cell r="C1184">
            <v>9.9771570000000001</v>
          </cell>
          <cell r="D1184">
            <v>9.9771570000000001</v>
          </cell>
          <cell r="E1184">
            <v>2.9436810000000002</v>
          </cell>
        </row>
        <row r="1185">
          <cell r="A1185">
            <v>42237</v>
          </cell>
          <cell r="B1185">
            <v>27</v>
          </cell>
          <cell r="C1185">
            <v>9.9766539999999999</v>
          </cell>
          <cell r="D1185">
            <v>9.9766539999999999</v>
          </cell>
          <cell r="E1185">
            <v>3.1200839999999999</v>
          </cell>
        </row>
        <row r="1186">
          <cell r="A1186">
            <v>42240</v>
          </cell>
          <cell r="B1186">
            <v>24</v>
          </cell>
          <cell r="C1186">
            <v>9.9804379999999995</v>
          </cell>
          <cell r="D1186">
            <v>9.9804379999999995</v>
          </cell>
          <cell r="E1186">
            <v>2.940051</v>
          </cell>
        </row>
        <row r="1187">
          <cell r="A1187">
            <v>42241</v>
          </cell>
          <cell r="B1187">
            <v>23</v>
          </cell>
          <cell r="C1187">
            <v>9.980162</v>
          </cell>
          <cell r="D1187">
            <v>9.980162</v>
          </cell>
          <cell r="E1187">
            <v>3.1112500000000001</v>
          </cell>
        </row>
        <row r="1188">
          <cell r="A1188">
            <v>42242</v>
          </cell>
          <cell r="B1188">
            <v>22</v>
          </cell>
          <cell r="C1188">
            <v>9.9809920000000005</v>
          </cell>
          <cell r="D1188">
            <v>9.9809920000000005</v>
          </cell>
          <cell r="E1188">
            <v>3.1163240000000001</v>
          </cell>
        </row>
        <row r="1189">
          <cell r="A1189">
            <v>42243</v>
          </cell>
          <cell r="B1189">
            <v>28</v>
          </cell>
          <cell r="C1189">
            <v>9.9759469999999997</v>
          </cell>
          <cell r="D1189">
            <v>9.9759469999999997</v>
          </cell>
          <cell r="E1189">
            <v>3.0999850000000002</v>
          </cell>
        </row>
        <row r="1190">
          <cell r="A1190">
            <v>42244</v>
          </cell>
          <cell r="B1190">
            <v>27</v>
          </cell>
          <cell r="C1190">
            <v>9.9769679999999994</v>
          </cell>
          <cell r="D1190">
            <v>9.9769679999999994</v>
          </cell>
          <cell r="E1190">
            <v>3.078023</v>
          </cell>
        </row>
        <row r="1191">
          <cell r="A1191">
            <v>42247</v>
          </cell>
          <cell r="B1191">
            <v>24</v>
          </cell>
          <cell r="C1191">
            <v>9.9801780000000004</v>
          </cell>
          <cell r="D1191">
            <v>9.9801780000000004</v>
          </cell>
          <cell r="E1191">
            <v>2.9792049999999999</v>
          </cell>
        </row>
        <row r="1192">
          <cell r="A1192">
            <v>42248</v>
          </cell>
          <cell r="B1192">
            <v>23</v>
          </cell>
          <cell r="C1192">
            <v>9.9802339999999994</v>
          </cell>
          <cell r="D1192">
            <v>9.9802339999999994</v>
          </cell>
          <cell r="E1192">
            <v>3.099936</v>
          </cell>
        </row>
        <row r="1193">
          <cell r="A1193">
            <v>42249</v>
          </cell>
          <cell r="B1193">
            <v>22</v>
          </cell>
          <cell r="C1193">
            <v>9.9809420000000006</v>
          </cell>
          <cell r="D1193">
            <v>9.9809420000000006</v>
          </cell>
          <cell r="E1193">
            <v>3.1245370000000001</v>
          </cell>
        </row>
        <row r="1194">
          <cell r="A1194">
            <v>42250</v>
          </cell>
          <cell r="B1194">
            <v>28</v>
          </cell>
          <cell r="C1194">
            <v>9.9757429999999996</v>
          </cell>
          <cell r="D1194">
            <v>9.9757429999999996</v>
          </cell>
          <cell r="E1194">
            <v>3.126341</v>
          </cell>
        </row>
        <row r="1195">
          <cell r="A1195">
            <v>42251</v>
          </cell>
          <cell r="B1195">
            <v>27</v>
          </cell>
          <cell r="C1195">
            <v>9.976699</v>
          </cell>
          <cell r="D1195">
            <v>9.976699</v>
          </cell>
          <cell r="E1195">
            <v>3.1140560000000002</v>
          </cell>
        </row>
        <row r="1196">
          <cell r="A1196">
            <v>42254</v>
          </cell>
          <cell r="B1196">
            <v>24</v>
          </cell>
          <cell r="C1196">
            <v>9.9793009999999995</v>
          </cell>
          <cell r="D1196">
            <v>9.9793009999999995</v>
          </cell>
          <cell r="E1196">
            <v>3.1112899999999999</v>
          </cell>
        </row>
        <row r="1197">
          <cell r="A1197">
            <v>42255</v>
          </cell>
          <cell r="B1197">
            <v>23</v>
          </cell>
          <cell r="C1197">
            <v>9.9801219999999997</v>
          </cell>
          <cell r="D1197">
            <v>9.9801219999999997</v>
          </cell>
          <cell r="E1197">
            <v>3.1175359999999999</v>
          </cell>
        </row>
        <row r="1198">
          <cell r="A1198">
            <v>42256</v>
          </cell>
          <cell r="B1198">
            <v>22</v>
          </cell>
          <cell r="C1198">
            <v>9.9810879999999997</v>
          </cell>
          <cell r="D1198">
            <v>9.9810879999999997</v>
          </cell>
          <cell r="E1198">
            <v>3.1005549999999999</v>
          </cell>
        </row>
        <row r="1199">
          <cell r="A1199">
            <v>42257</v>
          </cell>
          <cell r="B1199">
            <v>28</v>
          </cell>
          <cell r="C1199">
            <v>9.9758569999999995</v>
          </cell>
          <cell r="D1199">
            <v>9.9758569999999995</v>
          </cell>
          <cell r="E1199">
            <v>3.111612</v>
          </cell>
        </row>
        <row r="1200">
          <cell r="A1200">
            <v>42258</v>
          </cell>
          <cell r="B1200">
            <v>27</v>
          </cell>
          <cell r="C1200">
            <v>9.9765800000000002</v>
          </cell>
          <cell r="D1200">
            <v>9.9765800000000002</v>
          </cell>
          <cell r="E1200">
            <v>3.1299969999999999</v>
          </cell>
        </row>
        <row r="1201">
          <cell r="A1201">
            <v>42261</v>
          </cell>
          <cell r="B1201">
            <v>24</v>
          </cell>
          <cell r="C1201">
            <v>9.9788599999999992</v>
          </cell>
          <cell r="D1201">
            <v>9.9788599999999992</v>
          </cell>
          <cell r="E1201">
            <v>3.177718</v>
          </cell>
        </row>
        <row r="1202">
          <cell r="A1202">
            <v>42262</v>
          </cell>
          <cell r="B1202">
            <v>23</v>
          </cell>
          <cell r="C1202">
            <v>9.9798740000000006</v>
          </cell>
          <cell r="D1202">
            <v>9.9798740000000006</v>
          </cell>
          <cell r="E1202">
            <v>3.1565089999999998</v>
          </cell>
        </row>
        <row r="1203">
          <cell r="A1203">
            <v>42264</v>
          </cell>
          <cell r="B1203">
            <v>28</v>
          </cell>
          <cell r="C1203">
            <v>9.9757840000000009</v>
          </cell>
          <cell r="D1203">
            <v>9.9757840000000009</v>
          </cell>
          <cell r="E1203">
            <v>3.1210439999999999</v>
          </cell>
        </row>
        <row r="1204">
          <cell r="A1204">
            <v>42265</v>
          </cell>
          <cell r="B1204">
            <v>27</v>
          </cell>
          <cell r="C1204">
            <v>9.9764429999999997</v>
          </cell>
          <cell r="D1204">
            <v>9.9764429999999997</v>
          </cell>
          <cell r="E1204">
            <v>3.1483500000000002</v>
          </cell>
        </row>
        <row r="1205">
          <cell r="A1205">
            <v>42268</v>
          </cell>
          <cell r="B1205">
            <v>24</v>
          </cell>
          <cell r="C1205">
            <v>9.9793859999999999</v>
          </cell>
          <cell r="D1205">
            <v>9.9793859999999999</v>
          </cell>
          <cell r="E1205">
            <v>3.098487</v>
          </cell>
        </row>
        <row r="1206">
          <cell r="A1206">
            <v>42269</v>
          </cell>
          <cell r="B1206">
            <v>23</v>
          </cell>
          <cell r="C1206">
            <v>9.9811259999999997</v>
          </cell>
          <cell r="D1206">
            <v>9.9811259999999997</v>
          </cell>
          <cell r="E1206">
            <v>2.959778</v>
          </cell>
        </row>
        <row r="1207">
          <cell r="A1207">
            <v>42270</v>
          </cell>
          <cell r="B1207">
            <v>22</v>
          </cell>
          <cell r="C1207">
            <v>9.9817169999999997</v>
          </cell>
          <cell r="D1207">
            <v>9.9817169999999997</v>
          </cell>
          <cell r="E1207">
            <v>2.9972430000000001</v>
          </cell>
        </row>
        <row r="1208">
          <cell r="A1208">
            <v>42271</v>
          </cell>
          <cell r="B1208">
            <v>28</v>
          </cell>
          <cell r="C1208">
            <v>9.9764970000000002</v>
          </cell>
          <cell r="D1208">
            <v>9.9764970000000002</v>
          </cell>
          <cell r="E1208">
            <v>3.0289329999999999</v>
          </cell>
        </row>
        <row r="1209">
          <cell r="A1209">
            <v>42272</v>
          </cell>
          <cell r="B1209">
            <v>27</v>
          </cell>
          <cell r="C1209">
            <v>9.9774010000000004</v>
          </cell>
          <cell r="D1209">
            <v>9.9774010000000004</v>
          </cell>
          <cell r="E1209">
            <v>3.020025</v>
          </cell>
        </row>
        <row r="1210">
          <cell r="A1210">
            <v>42275</v>
          </cell>
          <cell r="B1210">
            <v>24</v>
          </cell>
          <cell r="C1210">
            <v>9.9799710000000008</v>
          </cell>
          <cell r="D1210">
            <v>9.9799710000000008</v>
          </cell>
          <cell r="E1210">
            <v>3.0103789999999999</v>
          </cell>
        </row>
        <row r="1211">
          <cell r="A1211">
            <v>42276</v>
          </cell>
          <cell r="B1211">
            <v>23</v>
          </cell>
          <cell r="C1211">
            <v>9.980817</v>
          </cell>
          <cell r="D1211">
            <v>9.980817</v>
          </cell>
          <cell r="E1211">
            <v>3.008327</v>
          </cell>
        </row>
        <row r="1212">
          <cell r="A1212">
            <v>42277</v>
          </cell>
          <cell r="B1212">
            <v>22</v>
          </cell>
          <cell r="C1212">
            <v>9.9821259999999992</v>
          </cell>
          <cell r="D1212">
            <v>9.9821259999999992</v>
          </cell>
          <cell r="E1212">
            <v>2.9300739999999998</v>
          </cell>
        </row>
        <row r="1213">
          <cell r="A1213">
            <v>42278</v>
          </cell>
          <cell r="B1213">
            <v>28</v>
          </cell>
          <cell r="C1213">
            <v>9.976585</v>
          </cell>
          <cell r="D1213">
            <v>9.976585</v>
          </cell>
          <cell r="E1213">
            <v>3.017566</v>
          </cell>
        </row>
        <row r="1214">
          <cell r="A1214">
            <v>42279</v>
          </cell>
          <cell r="B1214">
            <v>27</v>
          </cell>
          <cell r="C1214">
            <v>9.9776249999999997</v>
          </cell>
          <cell r="D1214">
            <v>9.9776249999999997</v>
          </cell>
          <cell r="E1214">
            <v>2.990024</v>
          </cell>
        </row>
        <row r="1215">
          <cell r="A1215">
            <v>42282</v>
          </cell>
          <cell r="B1215">
            <v>24</v>
          </cell>
          <cell r="C1215">
            <v>9.9800850000000008</v>
          </cell>
          <cell r="D1215">
            <v>9.9800850000000008</v>
          </cell>
          <cell r="E1215">
            <v>2.9932110000000001</v>
          </cell>
        </row>
        <row r="1216">
          <cell r="A1216">
            <v>42283</v>
          </cell>
          <cell r="B1216">
            <v>23</v>
          </cell>
          <cell r="C1216">
            <v>9.9809970000000003</v>
          </cell>
          <cell r="D1216">
            <v>9.9809970000000003</v>
          </cell>
          <cell r="E1216">
            <v>2.9800460000000002</v>
          </cell>
        </row>
        <row r="1217">
          <cell r="A1217">
            <v>42284</v>
          </cell>
          <cell r="B1217">
            <v>22</v>
          </cell>
          <cell r="C1217">
            <v>9.9817999999999998</v>
          </cell>
          <cell r="D1217">
            <v>9.9817999999999998</v>
          </cell>
          <cell r="E1217">
            <v>2.9836119999999999</v>
          </cell>
        </row>
        <row r="1218">
          <cell r="A1218">
            <v>42285</v>
          </cell>
          <cell r="B1218">
            <v>28</v>
          </cell>
          <cell r="C1218">
            <v>9.9768570000000008</v>
          </cell>
          <cell r="D1218">
            <v>9.9768570000000008</v>
          </cell>
          <cell r="E1218">
            <v>2.9824310000000001</v>
          </cell>
        </row>
        <row r="1219">
          <cell r="A1219">
            <v>42286</v>
          </cell>
          <cell r="B1219">
            <v>27</v>
          </cell>
          <cell r="C1219">
            <v>9.9777159999999991</v>
          </cell>
          <cell r="D1219">
            <v>9.9777159999999991</v>
          </cell>
          <cell r="E1219">
            <v>2.9778359999999999</v>
          </cell>
        </row>
        <row r="1220">
          <cell r="A1220">
            <v>42289</v>
          </cell>
          <cell r="B1220">
            <v>24</v>
          </cell>
          <cell r="C1220">
            <v>9.9802730000000004</v>
          </cell>
          <cell r="D1220">
            <v>9.9802730000000004</v>
          </cell>
          <cell r="E1220">
            <v>2.964899</v>
          </cell>
        </row>
        <row r="1221">
          <cell r="A1221">
            <v>42290</v>
          </cell>
          <cell r="B1221">
            <v>23</v>
          </cell>
          <cell r="C1221">
            <v>9.9809970000000003</v>
          </cell>
          <cell r="D1221">
            <v>9.9809970000000003</v>
          </cell>
          <cell r="E1221">
            <v>2.9800460000000002</v>
          </cell>
        </row>
        <row r="1222">
          <cell r="A1222">
            <v>42291</v>
          </cell>
          <cell r="B1222">
            <v>22</v>
          </cell>
          <cell r="C1222">
            <v>9.9818219999999993</v>
          </cell>
          <cell r="D1222">
            <v>9.9818219999999993</v>
          </cell>
          <cell r="E1222">
            <v>2.9799989999999998</v>
          </cell>
        </row>
        <row r="1223">
          <cell r="A1223">
            <v>42292</v>
          </cell>
          <cell r="B1223">
            <v>28</v>
          </cell>
          <cell r="C1223">
            <v>9.9767209999999995</v>
          </cell>
          <cell r="D1223">
            <v>9.9767209999999995</v>
          </cell>
          <cell r="E1223">
            <v>2.9999980000000002</v>
          </cell>
        </row>
        <row r="1224">
          <cell r="A1224">
            <v>42293</v>
          </cell>
          <cell r="B1224">
            <v>27</v>
          </cell>
          <cell r="C1224">
            <v>9.9774410000000007</v>
          </cell>
          <cell r="D1224">
            <v>9.9774410000000007</v>
          </cell>
          <cell r="E1224">
            <v>3.0146670000000002</v>
          </cell>
        </row>
        <row r="1225">
          <cell r="A1225">
            <v>42296</v>
          </cell>
          <cell r="B1225">
            <v>24</v>
          </cell>
          <cell r="C1225">
            <v>9.9799950000000006</v>
          </cell>
          <cell r="D1225">
            <v>9.9799950000000006</v>
          </cell>
          <cell r="E1225">
            <v>3.0067650000000001</v>
          </cell>
        </row>
        <row r="1226">
          <cell r="A1226">
            <v>42297</v>
          </cell>
          <cell r="B1226">
            <v>23</v>
          </cell>
          <cell r="C1226">
            <v>9.9807430000000004</v>
          </cell>
          <cell r="D1226">
            <v>9.9807430000000004</v>
          </cell>
          <cell r="E1226">
            <v>3.0199549999999999</v>
          </cell>
        </row>
        <row r="1227">
          <cell r="A1227">
            <v>42298</v>
          </cell>
          <cell r="B1227">
            <v>22</v>
          </cell>
          <cell r="C1227">
            <v>9.9815330000000007</v>
          </cell>
          <cell r="D1227">
            <v>9.9815330000000007</v>
          </cell>
          <cell r="E1227">
            <v>3.0274640000000002</v>
          </cell>
        </row>
        <row r="1228">
          <cell r="A1228">
            <v>42299</v>
          </cell>
          <cell r="B1228">
            <v>28</v>
          </cell>
          <cell r="C1228">
            <v>9.9765099999999993</v>
          </cell>
          <cell r="D1228">
            <v>9.9765099999999993</v>
          </cell>
          <cell r="E1228">
            <v>3.0272540000000001</v>
          </cell>
        </row>
        <row r="1229">
          <cell r="A1229">
            <v>42300</v>
          </cell>
          <cell r="B1229">
            <v>27</v>
          </cell>
          <cell r="C1229">
            <v>9.9773700000000005</v>
          </cell>
          <cell r="D1229">
            <v>9.9773700000000005</v>
          </cell>
          <cell r="E1229">
            <v>3.0241769999999999</v>
          </cell>
        </row>
        <row r="1230">
          <cell r="A1230">
            <v>42303</v>
          </cell>
          <cell r="B1230">
            <v>24</v>
          </cell>
          <cell r="C1230">
            <v>9.9799070000000007</v>
          </cell>
          <cell r="D1230">
            <v>9.9799070000000007</v>
          </cell>
          <cell r="E1230">
            <v>3.0200179999999999</v>
          </cell>
        </row>
        <row r="1231">
          <cell r="A1231">
            <v>42304</v>
          </cell>
          <cell r="B1231">
            <v>23</v>
          </cell>
          <cell r="C1231">
            <v>9.9804379999999995</v>
          </cell>
          <cell r="D1231">
            <v>9.9804379999999995</v>
          </cell>
          <cell r="E1231">
            <v>3.0678800000000002</v>
          </cell>
        </row>
        <row r="1232">
          <cell r="A1232">
            <v>42305</v>
          </cell>
          <cell r="B1232">
            <v>22</v>
          </cell>
          <cell r="C1232">
            <v>9.9815860000000001</v>
          </cell>
          <cell r="D1232">
            <v>9.9815860000000001</v>
          </cell>
          <cell r="E1232">
            <v>3.0187590000000002</v>
          </cell>
        </row>
        <row r="1233">
          <cell r="A1233">
            <v>42306</v>
          </cell>
          <cell r="B1233">
            <v>28</v>
          </cell>
          <cell r="C1233">
            <v>9.9766759999999994</v>
          </cell>
          <cell r="D1233">
            <v>9.9766759999999994</v>
          </cell>
          <cell r="E1233">
            <v>3.005811</v>
          </cell>
        </row>
        <row r="1234">
          <cell r="A1234">
            <v>42307</v>
          </cell>
          <cell r="B1234">
            <v>27</v>
          </cell>
          <cell r="C1234">
            <v>9.9775399999999994</v>
          </cell>
          <cell r="D1234">
            <v>9.9775399999999994</v>
          </cell>
          <cell r="E1234">
            <v>3.0014080000000001</v>
          </cell>
        </row>
        <row r="1235">
          <cell r="A1235">
            <v>42311</v>
          </cell>
          <cell r="B1235">
            <v>23</v>
          </cell>
          <cell r="C1235">
            <v>9.9810140000000001</v>
          </cell>
          <cell r="D1235">
            <v>9.9810140000000001</v>
          </cell>
          <cell r="E1235">
            <v>2.9773749999999999</v>
          </cell>
        </row>
        <row r="1236">
          <cell r="A1236">
            <v>42312</v>
          </cell>
          <cell r="B1236">
            <v>22</v>
          </cell>
          <cell r="C1236">
            <v>9.9820860000000007</v>
          </cell>
          <cell r="D1236">
            <v>9.9820860000000007</v>
          </cell>
          <cell r="E1236">
            <v>2.9366430000000001</v>
          </cell>
        </row>
        <row r="1237">
          <cell r="A1237">
            <v>42313</v>
          </cell>
          <cell r="B1237">
            <v>28</v>
          </cell>
          <cell r="C1237">
            <v>9.9767259999999993</v>
          </cell>
          <cell r="D1237">
            <v>9.9767259999999993</v>
          </cell>
          <cell r="E1237">
            <v>2.999352</v>
          </cell>
        </row>
        <row r="1238">
          <cell r="A1238">
            <v>42314</v>
          </cell>
          <cell r="B1238">
            <v>27</v>
          </cell>
          <cell r="C1238">
            <v>9.9777120000000004</v>
          </cell>
          <cell r="D1238">
            <v>9.9777120000000004</v>
          </cell>
          <cell r="E1238">
            <v>2.9783719999999998</v>
          </cell>
        </row>
        <row r="1239">
          <cell r="A1239">
            <v>42317</v>
          </cell>
          <cell r="B1239">
            <v>24</v>
          </cell>
          <cell r="C1239">
            <v>9.9801629999999992</v>
          </cell>
          <cell r="D1239">
            <v>9.9801629999999992</v>
          </cell>
          <cell r="E1239">
            <v>2.9814639999999999</v>
          </cell>
        </row>
        <row r="1240">
          <cell r="A1240">
            <v>42318</v>
          </cell>
          <cell r="B1240">
            <v>23</v>
          </cell>
          <cell r="C1240">
            <v>9.9809020000000004</v>
          </cell>
          <cell r="D1240">
            <v>9.9809020000000004</v>
          </cell>
          <cell r="E1240">
            <v>2.9949720000000002</v>
          </cell>
        </row>
        <row r="1241">
          <cell r="A1241">
            <v>42319</v>
          </cell>
          <cell r="B1241">
            <v>22</v>
          </cell>
          <cell r="C1241">
            <v>9.9817820000000008</v>
          </cell>
          <cell r="D1241">
            <v>9.9817820000000008</v>
          </cell>
          <cell r="E1241">
            <v>2.9865680000000001</v>
          </cell>
        </row>
        <row r="1242">
          <cell r="A1242">
            <v>42320</v>
          </cell>
          <cell r="B1242">
            <v>28</v>
          </cell>
          <cell r="C1242">
            <v>9.9763819999999992</v>
          </cell>
          <cell r="D1242">
            <v>9.9763819999999992</v>
          </cell>
          <cell r="E1242">
            <v>3.0437889999999999</v>
          </cell>
        </row>
        <row r="1243">
          <cell r="A1243">
            <v>42321</v>
          </cell>
          <cell r="B1243">
            <v>27</v>
          </cell>
          <cell r="C1243">
            <v>9.9776129999999998</v>
          </cell>
          <cell r="D1243">
            <v>9.9776129999999998</v>
          </cell>
          <cell r="E1243">
            <v>2.9916309999999999</v>
          </cell>
        </row>
        <row r="1244">
          <cell r="A1244">
            <v>42325</v>
          </cell>
          <cell r="B1244">
            <v>23</v>
          </cell>
          <cell r="C1244">
            <v>9.9808699999999995</v>
          </cell>
          <cell r="D1244">
            <v>9.9808699999999995</v>
          </cell>
          <cell r="E1244">
            <v>3</v>
          </cell>
        </row>
        <row r="1245">
          <cell r="A1245">
            <v>42326</v>
          </cell>
          <cell r="B1245">
            <v>22</v>
          </cell>
          <cell r="C1245">
            <v>9.9817049999999998</v>
          </cell>
          <cell r="D1245">
            <v>9.9817049999999998</v>
          </cell>
          <cell r="E1245">
            <v>2.9992139999999998</v>
          </cell>
        </row>
        <row r="1246">
          <cell r="A1246">
            <v>42327</v>
          </cell>
          <cell r="B1246">
            <v>28</v>
          </cell>
          <cell r="C1246">
            <v>9.9767759999999992</v>
          </cell>
          <cell r="D1246">
            <v>9.9767759999999992</v>
          </cell>
          <cell r="E1246">
            <v>2.9928940000000002</v>
          </cell>
        </row>
        <row r="1247">
          <cell r="A1247">
            <v>42328</v>
          </cell>
          <cell r="B1247">
            <v>27</v>
          </cell>
          <cell r="C1247">
            <v>9.9776150000000001</v>
          </cell>
          <cell r="D1247">
            <v>9.9776150000000001</v>
          </cell>
          <cell r="E1247">
            <v>2.9913630000000002</v>
          </cell>
        </row>
        <row r="1248">
          <cell r="A1248">
            <v>42331</v>
          </cell>
          <cell r="B1248">
            <v>24</v>
          </cell>
          <cell r="C1248">
            <v>9.9801300000000008</v>
          </cell>
          <cell r="D1248">
            <v>9.9801300000000008</v>
          </cell>
          <cell r="E1248">
            <v>2.986434</v>
          </cell>
        </row>
        <row r="1249">
          <cell r="A1249">
            <v>42332</v>
          </cell>
          <cell r="B1249">
            <v>23</v>
          </cell>
          <cell r="C1249">
            <v>9.9807679999999994</v>
          </cell>
          <cell r="D1249">
            <v>9.9807679999999994</v>
          </cell>
          <cell r="E1249">
            <v>3.0160269999999998</v>
          </cell>
        </row>
        <row r="1250">
          <cell r="A1250">
            <v>42333</v>
          </cell>
          <cell r="B1250">
            <v>22</v>
          </cell>
          <cell r="C1250">
            <v>9.9816219999999998</v>
          </cell>
          <cell r="D1250">
            <v>9.9816219999999998</v>
          </cell>
          <cell r="E1250">
            <v>3.0128460000000001</v>
          </cell>
        </row>
        <row r="1251">
          <cell r="A1251">
            <v>42334</v>
          </cell>
          <cell r="B1251">
            <v>28</v>
          </cell>
          <cell r="C1251">
            <v>9.9764859999999995</v>
          </cell>
          <cell r="D1251">
            <v>9.9764859999999995</v>
          </cell>
          <cell r="E1251">
            <v>3.030354</v>
          </cell>
        </row>
        <row r="1252">
          <cell r="A1252">
            <v>42335</v>
          </cell>
          <cell r="B1252">
            <v>27</v>
          </cell>
          <cell r="C1252">
            <v>9.9781300000000002</v>
          </cell>
          <cell r="D1252">
            <v>9.9781300000000002</v>
          </cell>
          <cell r="E1252">
            <v>2.9223910000000002</v>
          </cell>
        </row>
        <row r="1253">
          <cell r="A1253">
            <v>42338</v>
          </cell>
          <cell r="B1253">
            <v>24</v>
          </cell>
          <cell r="C1253">
            <v>9.9807140000000008</v>
          </cell>
          <cell r="D1253">
            <v>9.9807140000000008</v>
          </cell>
          <cell r="E1253">
            <v>2.8984899999999998</v>
          </cell>
        </row>
        <row r="1254">
          <cell r="A1254">
            <v>42339</v>
          </cell>
          <cell r="B1254">
            <v>23</v>
          </cell>
          <cell r="C1254">
            <v>9.9803540000000002</v>
          </cell>
          <cell r="D1254">
            <v>9.9803540000000002</v>
          </cell>
          <cell r="E1254">
            <v>3.0810789999999999</v>
          </cell>
        </row>
        <row r="1255">
          <cell r="A1255">
            <v>42340</v>
          </cell>
          <cell r="B1255">
            <v>22</v>
          </cell>
          <cell r="C1255">
            <v>9.9814330000000009</v>
          </cell>
          <cell r="D1255">
            <v>9.9814330000000009</v>
          </cell>
          <cell r="E1255">
            <v>3.0438879999999999</v>
          </cell>
        </row>
        <row r="1256">
          <cell r="A1256">
            <v>42341</v>
          </cell>
          <cell r="B1256">
            <v>28</v>
          </cell>
          <cell r="C1256">
            <v>9.9755450000000003</v>
          </cell>
          <cell r="D1256">
            <v>9.9755450000000003</v>
          </cell>
          <cell r="E1256">
            <v>3.1519219999999999</v>
          </cell>
        </row>
        <row r="1257">
          <cell r="A1257">
            <v>42342</v>
          </cell>
          <cell r="B1257">
            <v>27</v>
          </cell>
          <cell r="C1257">
            <v>9.9763549999999999</v>
          </cell>
          <cell r="D1257">
            <v>9.9763549999999999</v>
          </cell>
          <cell r="E1257">
            <v>3.160139</v>
          </cell>
        </row>
        <row r="1258">
          <cell r="A1258">
            <v>42345</v>
          </cell>
          <cell r="B1258">
            <v>24</v>
          </cell>
          <cell r="C1258">
            <v>9.9787079999999992</v>
          </cell>
          <cell r="D1258">
            <v>9.9787079999999992</v>
          </cell>
          <cell r="E1258">
            <v>3.200615</v>
          </cell>
        </row>
        <row r="1259">
          <cell r="A1259">
            <v>42346</v>
          </cell>
          <cell r="B1259">
            <v>23</v>
          </cell>
          <cell r="C1259">
            <v>9.9795979999999993</v>
          </cell>
          <cell r="D1259">
            <v>9.9795979999999993</v>
          </cell>
          <cell r="E1259">
            <v>3.1998850000000001</v>
          </cell>
        </row>
        <row r="1260">
          <cell r="A1260">
            <v>42347</v>
          </cell>
          <cell r="B1260">
            <v>22</v>
          </cell>
          <cell r="C1260">
            <v>9.9805240000000008</v>
          </cell>
          <cell r="D1260">
            <v>9.9805240000000008</v>
          </cell>
          <cell r="E1260">
            <v>3.1932010000000002</v>
          </cell>
        </row>
        <row r="1261">
          <cell r="A1261">
            <v>42348</v>
          </cell>
          <cell r="B1261">
            <v>28</v>
          </cell>
          <cell r="C1261">
            <v>9.9751729999999998</v>
          </cell>
          <cell r="D1261">
            <v>9.9751729999999998</v>
          </cell>
          <cell r="E1261">
            <v>3.1999870000000001</v>
          </cell>
        </row>
        <row r="1262">
          <cell r="A1262">
            <v>42349</v>
          </cell>
          <cell r="B1262">
            <v>27</v>
          </cell>
          <cell r="C1262">
            <v>9.9760109999999997</v>
          </cell>
          <cell r="D1262">
            <v>9.9760109999999997</v>
          </cell>
          <cell r="E1262">
            <v>3.2062249999999999</v>
          </cell>
        </row>
        <row r="1263">
          <cell r="A1263">
            <v>42352</v>
          </cell>
          <cell r="B1263">
            <v>24</v>
          </cell>
          <cell r="C1263">
            <v>9.978688</v>
          </cell>
          <cell r="D1263">
            <v>9.978688</v>
          </cell>
          <cell r="E1263">
            <v>3.2036280000000001</v>
          </cell>
        </row>
        <row r="1264">
          <cell r="A1264">
            <v>42353</v>
          </cell>
          <cell r="B1264">
            <v>23</v>
          </cell>
          <cell r="C1264">
            <v>9.9798620000000007</v>
          </cell>
          <cell r="D1264">
            <v>9.9798620000000007</v>
          </cell>
          <cell r="E1264">
            <v>3.1583950000000001</v>
          </cell>
        </row>
        <row r="1265">
          <cell r="A1265">
            <v>42354</v>
          </cell>
          <cell r="B1265">
            <v>22</v>
          </cell>
          <cell r="C1265">
            <v>9.9802389999999992</v>
          </cell>
          <cell r="D1265">
            <v>9.9802389999999992</v>
          </cell>
          <cell r="E1265">
            <v>3.240021</v>
          </cell>
        </row>
        <row r="1266">
          <cell r="A1266">
            <v>42355</v>
          </cell>
          <cell r="B1266">
            <v>28</v>
          </cell>
          <cell r="C1266">
            <v>9.9750080000000008</v>
          </cell>
          <cell r="D1266">
            <v>9.9750080000000008</v>
          </cell>
          <cell r="E1266">
            <v>3.2213080000000001</v>
          </cell>
        </row>
        <row r="1267">
          <cell r="A1267">
            <v>42356</v>
          </cell>
          <cell r="B1267">
            <v>27</v>
          </cell>
          <cell r="C1267">
            <v>9.975759</v>
          </cell>
          <cell r="D1267">
            <v>9.975759</v>
          </cell>
          <cell r="E1267">
            <v>3.2399870000000002</v>
          </cell>
        </row>
        <row r="1268">
          <cell r="A1268">
            <v>42359</v>
          </cell>
          <cell r="B1268">
            <v>24</v>
          </cell>
          <cell r="C1268">
            <v>9.9784469999999992</v>
          </cell>
          <cell r="D1268">
            <v>9.9784469999999992</v>
          </cell>
          <cell r="E1268">
            <v>3.2399330000000002</v>
          </cell>
        </row>
        <row r="1269">
          <cell r="A1269">
            <v>42360</v>
          </cell>
          <cell r="B1269">
            <v>23</v>
          </cell>
          <cell r="C1269">
            <v>9.9799240000000005</v>
          </cell>
          <cell r="D1269">
            <v>9.9799240000000005</v>
          </cell>
          <cell r="E1269">
            <v>3.1486519999999998</v>
          </cell>
        </row>
        <row r="1270">
          <cell r="A1270">
            <v>42361</v>
          </cell>
          <cell r="B1270">
            <v>22</v>
          </cell>
          <cell r="C1270">
            <v>9.9808459999999997</v>
          </cell>
          <cell r="D1270">
            <v>9.9808459999999997</v>
          </cell>
          <cell r="E1270">
            <v>3.1403059999999998</v>
          </cell>
        </row>
        <row r="1271">
          <cell r="A1271">
            <v>42362</v>
          </cell>
          <cell r="B1271">
            <v>28</v>
          </cell>
          <cell r="C1271">
            <v>9.9759770000000003</v>
          </cell>
          <cell r="D1271">
            <v>9.9759770000000003</v>
          </cell>
          <cell r="E1271">
            <v>3.0961090000000002</v>
          </cell>
        </row>
        <row r="1272">
          <cell r="A1272">
            <v>42366</v>
          </cell>
          <cell r="B1272">
            <v>24</v>
          </cell>
          <cell r="C1272">
            <v>9.9793710000000004</v>
          </cell>
          <cell r="D1272">
            <v>9.9793710000000004</v>
          </cell>
          <cell r="E1272">
            <v>3.1007470000000001</v>
          </cell>
        </row>
        <row r="1273">
          <cell r="A1273">
            <v>42367</v>
          </cell>
          <cell r="B1273">
            <v>23</v>
          </cell>
          <cell r="C1273">
            <v>9.9808699999999995</v>
          </cell>
          <cell r="D1273">
            <v>9.9808699999999995</v>
          </cell>
          <cell r="E1273">
            <v>3</v>
          </cell>
        </row>
        <row r="1274">
          <cell r="A1274">
            <v>42368</v>
          </cell>
          <cell r="B1274">
            <v>22</v>
          </cell>
          <cell r="C1274">
            <v>9.9817389999999993</v>
          </cell>
          <cell r="D1274">
            <v>9.9817389999999993</v>
          </cell>
          <cell r="E1274">
            <v>2.99363</v>
          </cell>
        </row>
        <row r="1275">
          <cell r="A1275">
            <v>42369</v>
          </cell>
          <cell r="B1275">
            <v>28</v>
          </cell>
          <cell r="C1275">
            <v>9.9769909999999999</v>
          </cell>
          <cell r="D1275">
            <v>9.9769909999999999</v>
          </cell>
          <cell r="E1275">
            <v>2.965122</v>
          </cell>
        </row>
        <row r="1276">
          <cell r="A1276">
            <v>42373</v>
          </cell>
          <cell r="B1276">
            <v>24</v>
          </cell>
          <cell r="C1276">
            <v>9.9804600000000008</v>
          </cell>
          <cell r="D1276">
            <v>9.9804600000000008</v>
          </cell>
          <cell r="E1276">
            <v>2.9367380000000001</v>
          </cell>
        </row>
        <row r="1277">
          <cell r="A1277">
            <v>42374</v>
          </cell>
          <cell r="B1277">
            <v>23</v>
          </cell>
          <cell r="C1277">
            <v>9.9814290000000003</v>
          </cell>
          <cell r="D1277">
            <v>9.9814290000000003</v>
          </cell>
          <cell r="E1277">
            <v>2.9121730000000001</v>
          </cell>
        </row>
        <row r="1278">
          <cell r="A1278">
            <v>42375</v>
          </cell>
          <cell r="B1278">
            <v>22</v>
          </cell>
          <cell r="C1278">
            <v>9.9817970000000003</v>
          </cell>
          <cell r="D1278">
            <v>9.9817970000000003</v>
          </cell>
          <cell r="E1278">
            <v>2.984105</v>
          </cell>
        </row>
        <row r="1279">
          <cell r="A1279">
            <v>42376</v>
          </cell>
          <cell r="B1279">
            <v>28</v>
          </cell>
          <cell r="C1279">
            <v>9.9772470000000002</v>
          </cell>
          <cell r="D1279">
            <v>9.9772470000000002</v>
          </cell>
          <cell r="E1279">
            <v>2.9320569999999999</v>
          </cell>
        </row>
        <row r="1280">
          <cell r="A1280">
            <v>42377</v>
          </cell>
          <cell r="B1280">
            <v>27</v>
          </cell>
          <cell r="C1280">
            <v>9.9773359999999993</v>
          </cell>
          <cell r="D1280">
            <v>9.9773359999999993</v>
          </cell>
          <cell r="E1280">
            <v>3.0287310000000001</v>
          </cell>
        </row>
        <row r="1281">
          <cell r="A1281">
            <v>42380</v>
          </cell>
          <cell r="B1281">
            <v>24</v>
          </cell>
          <cell r="C1281">
            <v>9.9794739999999997</v>
          </cell>
          <cell r="D1281">
            <v>9.9794739999999997</v>
          </cell>
          <cell r="E1281">
            <v>3.0852330000000001</v>
          </cell>
        </row>
        <row r="1282">
          <cell r="A1282">
            <v>42381</v>
          </cell>
          <cell r="B1282">
            <v>23</v>
          </cell>
          <cell r="C1282">
            <v>9.9806790000000003</v>
          </cell>
          <cell r="D1282">
            <v>9.9806790000000003</v>
          </cell>
          <cell r="E1282">
            <v>3.030011</v>
          </cell>
        </row>
        <row r="1283">
          <cell r="A1283">
            <v>42382</v>
          </cell>
          <cell r="B1283">
            <v>22</v>
          </cell>
          <cell r="C1283">
            <v>9.9815850000000008</v>
          </cell>
          <cell r="D1283">
            <v>9.9815850000000008</v>
          </cell>
          <cell r="E1283">
            <v>3.018923</v>
          </cell>
        </row>
        <row r="1284">
          <cell r="A1284">
            <v>42383</v>
          </cell>
          <cell r="B1284">
            <v>28</v>
          </cell>
          <cell r="C1284">
            <v>9.9763839999999995</v>
          </cell>
          <cell r="D1284">
            <v>9.9763839999999995</v>
          </cell>
          <cell r="E1284">
            <v>3.0435300000000001</v>
          </cell>
        </row>
        <row r="1285">
          <cell r="A1285">
            <v>42384</v>
          </cell>
          <cell r="B1285">
            <v>27</v>
          </cell>
          <cell r="C1285">
            <v>9.9767150000000004</v>
          </cell>
          <cell r="D1285">
            <v>9.9767150000000004</v>
          </cell>
          <cell r="E1285">
            <v>3.1119129999999999</v>
          </cell>
        </row>
        <row r="1286">
          <cell r="A1286">
            <v>42387</v>
          </cell>
          <cell r="B1286">
            <v>24</v>
          </cell>
          <cell r="C1286">
            <v>9.9793210000000006</v>
          </cell>
          <cell r="D1286">
            <v>9.9793210000000006</v>
          </cell>
          <cell r="E1286">
            <v>3.1082779999999999</v>
          </cell>
        </row>
        <row r="1287">
          <cell r="A1287">
            <v>42388</v>
          </cell>
          <cell r="B1287">
            <v>23</v>
          </cell>
          <cell r="C1287">
            <v>9.9801699999999993</v>
          </cell>
          <cell r="D1287">
            <v>9.9801699999999993</v>
          </cell>
          <cell r="E1287">
            <v>3.1099929999999998</v>
          </cell>
        </row>
        <row r="1288">
          <cell r="A1288">
            <v>42389</v>
          </cell>
          <cell r="B1288">
            <v>22</v>
          </cell>
          <cell r="C1288">
            <v>9.9805829999999993</v>
          </cell>
          <cell r="D1288">
            <v>9.9805829999999993</v>
          </cell>
          <cell r="E1288">
            <v>3.1835089999999999</v>
          </cell>
        </row>
        <row r="1289">
          <cell r="A1289">
            <v>42390</v>
          </cell>
          <cell r="B1289">
            <v>28</v>
          </cell>
          <cell r="C1289">
            <v>9.9759969999999996</v>
          </cell>
          <cell r="D1289">
            <v>9.9759969999999996</v>
          </cell>
          <cell r="E1289">
            <v>3.0935250000000001</v>
          </cell>
        </row>
        <row r="1290">
          <cell r="A1290">
            <v>42391</v>
          </cell>
          <cell r="B1290">
            <v>27</v>
          </cell>
          <cell r="C1290">
            <v>9.9767910000000004</v>
          </cell>
          <cell r="D1290">
            <v>9.9767910000000004</v>
          </cell>
          <cell r="E1290">
            <v>3.1017320000000002</v>
          </cell>
        </row>
        <row r="1291">
          <cell r="A1291">
            <v>42394</v>
          </cell>
          <cell r="B1291">
            <v>24</v>
          </cell>
          <cell r="C1291">
            <v>9.9793950000000002</v>
          </cell>
          <cell r="D1291">
            <v>9.9793950000000002</v>
          </cell>
          <cell r="E1291">
            <v>3.0971320000000002</v>
          </cell>
        </row>
        <row r="1292">
          <cell r="A1292">
            <v>42395</v>
          </cell>
          <cell r="B1292">
            <v>23</v>
          </cell>
          <cell r="C1292">
            <v>9.9795940000000005</v>
          </cell>
          <cell r="D1292">
            <v>9.9795940000000005</v>
          </cell>
          <cell r="E1292">
            <v>3.2005140000000001</v>
          </cell>
        </row>
        <row r="1293">
          <cell r="A1293">
            <v>42396</v>
          </cell>
          <cell r="B1293">
            <v>22</v>
          </cell>
          <cell r="C1293">
            <v>9.9804379999999995</v>
          </cell>
          <cell r="D1293">
            <v>9.9804379999999995</v>
          </cell>
          <cell r="E1293">
            <v>3.2073290000000001</v>
          </cell>
        </row>
        <row r="1294">
          <cell r="A1294">
            <v>42397</v>
          </cell>
          <cell r="B1294">
            <v>28</v>
          </cell>
          <cell r="C1294">
            <v>9.9754529999999999</v>
          </cell>
          <cell r="D1294">
            <v>9.9754529999999999</v>
          </cell>
          <cell r="E1294">
            <v>3.1638090000000001</v>
          </cell>
        </row>
        <row r="1295">
          <cell r="A1295">
            <v>42398</v>
          </cell>
          <cell r="B1295">
            <v>27</v>
          </cell>
          <cell r="C1295">
            <v>9.9763859999999998</v>
          </cell>
          <cell r="D1295">
            <v>9.9763859999999998</v>
          </cell>
          <cell r="E1295">
            <v>3.155986</v>
          </cell>
        </row>
        <row r="1296">
          <cell r="A1296">
            <v>42402</v>
          </cell>
          <cell r="B1296">
            <v>23</v>
          </cell>
          <cell r="C1296">
            <v>9.9799070000000007</v>
          </cell>
          <cell r="D1296">
            <v>9.9799070000000007</v>
          </cell>
          <cell r="E1296">
            <v>3.1513230000000001</v>
          </cell>
        </row>
        <row r="1297">
          <cell r="A1297">
            <v>42403</v>
          </cell>
          <cell r="B1297">
            <v>22</v>
          </cell>
          <cell r="C1297">
            <v>9.9807830000000006</v>
          </cell>
          <cell r="D1297">
            <v>9.9807830000000006</v>
          </cell>
          <cell r="E1297">
            <v>3.150655</v>
          </cell>
        </row>
        <row r="1298">
          <cell r="A1298">
            <v>42404</v>
          </cell>
          <cell r="B1298">
            <v>28</v>
          </cell>
          <cell r="C1298">
            <v>9.9751010000000004</v>
          </cell>
          <cell r="D1298">
            <v>9.9751010000000004</v>
          </cell>
          <cell r="E1298">
            <v>3.2092909999999999</v>
          </cell>
        </row>
        <row r="1299">
          <cell r="A1299">
            <v>42405</v>
          </cell>
          <cell r="B1299">
            <v>27</v>
          </cell>
          <cell r="C1299">
            <v>9.9760299999999997</v>
          </cell>
          <cell r="D1299">
            <v>9.9760299999999997</v>
          </cell>
          <cell r="E1299">
            <v>3.2036790000000002</v>
          </cell>
        </row>
        <row r="1300">
          <cell r="A1300">
            <v>42408</v>
          </cell>
          <cell r="B1300">
            <v>24</v>
          </cell>
          <cell r="C1300">
            <v>9.9787020000000002</v>
          </cell>
          <cell r="D1300">
            <v>9.9787020000000002</v>
          </cell>
          <cell r="E1300">
            <v>3.2015189999999998</v>
          </cell>
        </row>
        <row r="1301">
          <cell r="A1301">
            <v>42409</v>
          </cell>
          <cell r="B1301">
            <v>23</v>
          </cell>
          <cell r="C1301">
            <v>9.9796379999999996</v>
          </cell>
          <cell r="D1301">
            <v>9.9796379999999996</v>
          </cell>
          <cell r="E1301">
            <v>3.1935980000000002</v>
          </cell>
        </row>
        <row r="1302">
          <cell r="A1302">
            <v>42410</v>
          </cell>
          <cell r="B1302">
            <v>22</v>
          </cell>
          <cell r="C1302">
            <v>9.9803259999999998</v>
          </cell>
          <cell r="D1302">
            <v>9.9803259999999998</v>
          </cell>
          <cell r="E1302">
            <v>3.2257280000000002</v>
          </cell>
        </row>
        <row r="1303">
          <cell r="A1303">
            <v>42411</v>
          </cell>
          <cell r="B1303">
            <v>28</v>
          </cell>
          <cell r="C1303">
            <v>9.9753279999999993</v>
          </cell>
          <cell r="D1303">
            <v>9.9753279999999993</v>
          </cell>
          <cell r="E1303">
            <v>3.1799599999999999</v>
          </cell>
        </row>
        <row r="1304">
          <cell r="A1304">
            <v>42412</v>
          </cell>
          <cell r="B1304">
            <v>27</v>
          </cell>
          <cell r="C1304">
            <v>9.9762070000000005</v>
          </cell>
          <cell r="D1304">
            <v>9.9762070000000005</v>
          </cell>
          <cell r="E1304">
            <v>3.1799659999999998</v>
          </cell>
        </row>
        <row r="1305">
          <cell r="A1305">
            <v>42415</v>
          </cell>
          <cell r="B1305">
            <v>24</v>
          </cell>
          <cell r="C1305">
            <v>9.9788460000000008</v>
          </cell>
          <cell r="D1305">
            <v>9.9788460000000008</v>
          </cell>
          <cell r="E1305">
            <v>3.179827</v>
          </cell>
        </row>
        <row r="1306">
          <cell r="A1306">
            <v>42416</v>
          </cell>
          <cell r="B1306">
            <v>23</v>
          </cell>
          <cell r="C1306">
            <v>9.9792819999999995</v>
          </cell>
          <cell r="D1306">
            <v>9.9792819999999995</v>
          </cell>
          <cell r="E1306">
            <v>3.2495500000000002</v>
          </cell>
        </row>
        <row r="1307">
          <cell r="A1307">
            <v>42417</v>
          </cell>
          <cell r="B1307">
            <v>22</v>
          </cell>
          <cell r="C1307">
            <v>9.9772599999999994</v>
          </cell>
          <cell r="D1307">
            <v>9.9772599999999994</v>
          </cell>
          <cell r="E1307">
            <v>3.7295720000000001</v>
          </cell>
        </row>
        <row r="1308">
          <cell r="A1308">
            <v>42418</v>
          </cell>
          <cell r="B1308">
            <v>28</v>
          </cell>
          <cell r="C1308">
            <v>9.9707760000000007</v>
          </cell>
          <cell r="D1308">
            <v>9.9707760000000007</v>
          </cell>
          <cell r="E1308">
            <v>3.7683840000000002</v>
          </cell>
        </row>
        <row r="1309">
          <cell r="A1309">
            <v>42419</v>
          </cell>
          <cell r="B1309">
            <v>27</v>
          </cell>
          <cell r="C1309">
            <v>9.9730729999999994</v>
          </cell>
          <cell r="D1309">
            <v>9.9730729999999994</v>
          </cell>
          <cell r="E1309">
            <v>3.5999599999999998</v>
          </cell>
        </row>
        <row r="1310">
          <cell r="A1310">
            <v>42422</v>
          </cell>
          <cell r="B1310">
            <v>24</v>
          </cell>
          <cell r="C1310">
            <v>9.9748800000000006</v>
          </cell>
          <cell r="D1310">
            <v>9.9748800000000006</v>
          </cell>
          <cell r="E1310">
            <v>3.7774890000000001</v>
          </cell>
        </row>
        <row r="1311">
          <cell r="A1311">
            <v>42423</v>
          </cell>
          <cell r="B1311">
            <v>23</v>
          </cell>
          <cell r="C1311">
            <v>9.9757259999999999</v>
          </cell>
          <cell r="D1311">
            <v>9.9757259999999999</v>
          </cell>
          <cell r="E1311">
            <v>3.8086540000000002</v>
          </cell>
        </row>
        <row r="1312">
          <cell r="A1312">
            <v>42424</v>
          </cell>
          <cell r="B1312">
            <v>22</v>
          </cell>
          <cell r="C1312">
            <v>9.9768209999999993</v>
          </cell>
          <cell r="D1312">
            <v>9.9768209999999993</v>
          </cell>
          <cell r="E1312">
            <v>3.801739</v>
          </cell>
        </row>
        <row r="1313">
          <cell r="A1313">
            <v>42425</v>
          </cell>
          <cell r="B1313">
            <v>27</v>
          </cell>
          <cell r="C1313">
            <v>9.9713550000000009</v>
          </cell>
          <cell r="D1313">
            <v>9.9713550000000009</v>
          </cell>
          <cell r="E1313">
            <v>3.8303050000000001</v>
          </cell>
        </row>
        <row r="1314">
          <cell r="A1314">
            <v>42426</v>
          </cell>
          <cell r="B1314">
            <v>26</v>
          </cell>
          <cell r="C1314">
            <v>9.9713550000000009</v>
          </cell>
          <cell r="D1314">
            <v>9.9713550000000009</v>
          </cell>
          <cell r="E1314">
            <v>3.9776250000000002</v>
          </cell>
        </row>
        <row r="1315">
          <cell r="A1315">
            <v>42429</v>
          </cell>
          <cell r="B1315">
            <v>23</v>
          </cell>
          <cell r="C1315">
            <v>9.9753609999999995</v>
          </cell>
          <cell r="D1315">
            <v>9.9753609999999995</v>
          </cell>
          <cell r="E1315">
            <v>3.8660649999999999</v>
          </cell>
        </row>
        <row r="1316">
          <cell r="A1316">
            <v>42430</v>
          </cell>
          <cell r="B1316">
            <v>22</v>
          </cell>
          <cell r="C1316">
            <v>9.9763859999999998</v>
          </cell>
          <cell r="D1316">
            <v>9.9763859999999998</v>
          </cell>
          <cell r="E1316">
            <v>3.8732549999999999</v>
          </cell>
        </row>
        <row r="1317">
          <cell r="A1317">
            <v>42431</v>
          </cell>
          <cell r="B1317">
            <v>21</v>
          </cell>
          <cell r="C1317">
            <v>9.9776969999999992</v>
          </cell>
          <cell r="D1317">
            <v>9.9776969999999992</v>
          </cell>
          <cell r="E1317">
            <v>3.8319179999999999</v>
          </cell>
        </row>
        <row r="1318">
          <cell r="A1318">
            <v>42432</v>
          </cell>
          <cell r="B1318">
            <v>28</v>
          </cell>
          <cell r="C1318">
            <v>9.9704540000000001</v>
          </cell>
          <cell r="D1318">
            <v>9.9704540000000001</v>
          </cell>
          <cell r="E1318">
            <v>3.8100290000000001</v>
          </cell>
        </row>
        <row r="1319">
          <cell r="A1319">
            <v>42433</v>
          </cell>
          <cell r="B1319">
            <v>27</v>
          </cell>
          <cell r="C1319">
            <v>9.9714410000000004</v>
          </cell>
          <cell r="D1319">
            <v>9.9714410000000004</v>
          </cell>
          <cell r="E1319">
            <v>3.8187730000000002</v>
          </cell>
        </row>
        <row r="1320">
          <cell r="A1320">
            <v>42436</v>
          </cell>
          <cell r="B1320">
            <v>24</v>
          </cell>
          <cell r="C1320">
            <v>9.9745620000000006</v>
          </cell>
          <cell r="D1320">
            <v>9.9745620000000006</v>
          </cell>
          <cell r="E1320">
            <v>3.825431</v>
          </cell>
        </row>
        <row r="1321">
          <cell r="A1321">
            <v>42437</v>
          </cell>
          <cell r="B1321">
            <v>23</v>
          </cell>
          <cell r="C1321">
            <v>9.9757540000000002</v>
          </cell>
          <cell r="D1321">
            <v>9.9757540000000002</v>
          </cell>
          <cell r="E1321">
            <v>3.8042500000000001</v>
          </cell>
        </row>
        <row r="1322">
          <cell r="A1322">
            <v>42438</v>
          </cell>
          <cell r="B1322">
            <v>22</v>
          </cell>
          <cell r="C1322">
            <v>9.9767790000000005</v>
          </cell>
          <cell r="D1322">
            <v>9.9767790000000005</v>
          </cell>
          <cell r="E1322">
            <v>3.8086440000000001</v>
          </cell>
        </row>
        <row r="1323">
          <cell r="A1323">
            <v>42439</v>
          </cell>
          <cell r="B1323">
            <v>28</v>
          </cell>
          <cell r="C1323">
            <v>9.97058</v>
          </cell>
          <cell r="D1323">
            <v>9.97058</v>
          </cell>
          <cell r="E1323">
            <v>3.793733</v>
          </cell>
        </row>
        <row r="1324">
          <cell r="A1324">
            <v>42440</v>
          </cell>
          <cell r="B1324">
            <v>27</v>
          </cell>
          <cell r="C1324">
            <v>9.9715810000000005</v>
          </cell>
          <cell r="D1324">
            <v>9.9715810000000005</v>
          </cell>
          <cell r="E1324">
            <v>3.7999990000000001</v>
          </cell>
        </row>
        <row r="1325">
          <cell r="A1325">
            <v>42443</v>
          </cell>
          <cell r="B1325">
            <v>24</v>
          </cell>
          <cell r="C1325">
            <v>9.9748490000000007</v>
          </cell>
          <cell r="D1325">
            <v>9.9748490000000007</v>
          </cell>
          <cell r="E1325">
            <v>3.7821630000000002</v>
          </cell>
        </row>
        <row r="1326">
          <cell r="A1326">
            <v>42444</v>
          </cell>
          <cell r="B1326">
            <v>23</v>
          </cell>
          <cell r="C1326">
            <v>9.9758230000000001</v>
          </cell>
          <cell r="D1326">
            <v>9.9758230000000001</v>
          </cell>
          <cell r="E1326">
            <v>3.7933970000000001</v>
          </cell>
        </row>
        <row r="1327">
          <cell r="A1327">
            <v>42445</v>
          </cell>
          <cell r="B1327">
            <v>22</v>
          </cell>
          <cell r="C1327">
            <v>9.9769089999999991</v>
          </cell>
          <cell r="D1327">
            <v>9.9769089999999991</v>
          </cell>
          <cell r="E1327">
            <v>3.7872720000000002</v>
          </cell>
        </row>
        <row r="1328">
          <cell r="A1328">
            <v>42446</v>
          </cell>
          <cell r="B1328">
            <v>28</v>
          </cell>
          <cell r="C1328">
            <v>9.9707059999999998</v>
          </cell>
          <cell r="D1328">
            <v>9.9707059999999998</v>
          </cell>
          <cell r="E1328">
            <v>3.7774369999999999</v>
          </cell>
        </row>
        <row r="1329">
          <cell r="A1329">
            <v>42447</v>
          </cell>
          <cell r="B1329">
            <v>27</v>
          </cell>
          <cell r="C1329">
            <v>9.9718370000000007</v>
          </cell>
          <cell r="D1329">
            <v>9.9718370000000007</v>
          </cell>
          <cell r="E1329">
            <v>3.7656719999999999</v>
          </cell>
        </row>
        <row r="1330">
          <cell r="A1330">
            <v>42451</v>
          </cell>
          <cell r="B1330">
            <v>23</v>
          </cell>
          <cell r="C1330">
            <v>9.9760089999999995</v>
          </cell>
          <cell r="D1330">
            <v>9.9760089999999995</v>
          </cell>
          <cell r="E1330">
            <v>3.7641439999999999</v>
          </cell>
        </row>
        <row r="1331">
          <cell r="A1331">
            <v>42452</v>
          </cell>
          <cell r="B1331">
            <v>29</v>
          </cell>
          <cell r="C1331">
            <v>9.9697960000000005</v>
          </cell>
          <cell r="D1331">
            <v>9.9697960000000005</v>
          </cell>
          <cell r="E1331">
            <v>3.760821</v>
          </cell>
        </row>
        <row r="1332">
          <cell r="A1332">
            <v>42457</v>
          </cell>
          <cell r="B1332">
            <v>24</v>
          </cell>
          <cell r="C1332">
            <v>9.975123</v>
          </cell>
          <cell r="D1332">
            <v>9.975123</v>
          </cell>
          <cell r="E1332">
            <v>3.740856</v>
          </cell>
        </row>
        <row r="1333">
          <cell r="A1333">
            <v>42458</v>
          </cell>
          <cell r="B1333">
            <v>23</v>
          </cell>
          <cell r="C1333">
            <v>9.9762260000000005</v>
          </cell>
          <cell r="D1333">
            <v>9.9762260000000005</v>
          </cell>
          <cell r="E1333">
            <v>3.730016</v>
          </cell>
        </row>
        <row r="1334">
          <cell r="A1334">
            <v>42459</v>
          </cell>
          <cell r="B1334">
            <v>22</v>
          </cell>
          <cell r="C1334">
            <v>9.9772700000000007</v>
          </cell>
          <cell r="D1334">
            <v>9.9772700000000007</v>
          </cell>
          <cell r="E1334">
            <v>3.7279279999999999</v>
          </cell>
        </row>
        <row r="1335">
          <cell r="A1335">
            <v>42460</v>
          </cell>
          <cell r="B1335">
            <v>28</v>
          </cell>
          <cell r="C1335">
            <v>9.9709079999999997</v>
          </cell>
          <cell r="D1335">
            <v>9.9709079999999997</v>
          </cell>
          <cell r="E1335">
            <v>3.7513130000000001</v>
          </cell>
        </row>
        <row r="1336">
          <cell r="A1336">
            <v>42461</v>
          </cell>
          <cell r="B1336">
            <v>27</v>
          </cell>
          <cell r="C1336">
            <v>9.9720089999999999</v>
          </cell>
          <cell r="D1336">
            <v>9.9720089999999999</v>
          </cell>
          <cell r="E1336">
            <v>3.7426089999999999</v>
          </cell>
        </row>
        <row r="1337">
          <cell r="A1337">
            <v>42464</v>
          </cell>
          <cell r="B1337">
            <v>24</v>
          </cell>
          <cell r="C1337">
            <v>9.9751250000000002</v>
          </cell>
          <cell r="D1337">
            <v>9.9751250000000002</v>
          </cell>
          <cell r="E1337">
            <v>3.7405550000000001</v>
          </cell>
        </row>
        <row r="1338">
          <cell r="A1338">
            <v>42465</v>
          </cell>
          <cell r="B1338">
            <v>23</v>
          </cell>
          <cell r="C1338">
            <v>9.9761629999999997</v>
          </cell>
          <cell r="D1338">
            <v>9.9761629999999997</v>
          </cell>
          <cell r="E1338">
            <v>3.7399239999999998</v>
          </cell>
        </row>
        <row r="1339">
          <cell r="A1339">
            <v>42466</v>
          </cell>
          <cell r="B1339">
            <v>22</v>
          </cell>
          <cell r="C1339">
            <v>9.9773119999999995</v>
          </cell>
          <cell r="D1339">
            <v>9.9773119999999995</v>
          </cell>
          <cell r="E1339">
            <v>3.7210239999999999</v>
          </cell>
        </row>
        <row r="1340">
          <cell r="A1340">
            <v>42467</v>
          </cell>
          <cell r="B1340">
            <v>28</v>
          </cell>
          <cell r="C1340">
            <v>9.9712200000000006</v>
          </cell>
          <cell r="D1340">
            <v>9.9712200000000006</v>
          </cell>
          <cell r="E1340">
            <v>3.710966</v>
          </cell>
        </row>
        <row r="1341">
          <cell r="A1341">
            <v>42468</v>
          </cell>
          <cell r="B1341">
            <v>27</v>
          </cell>
          <cell r="C1341">
            <v>9.9723450000000007</v>
          </cell>
          <cell r="D1341">
            <v>9.9723450000000007</v>
          </cell>
          <cell r="E1341">
            <v>3.697559</v>
          </cell>
        </row>
        <row r="1342">
          <cell r="A1342">
            <v>42471</v>
          </cell>
          <cell r="B1342">
            <v>24</v>
          </cell>
          <cell r="C1342">
            <v>9.9753279999999993</v>
          </cell>
          <cell r="D1342">
            <v>9.9753279999999993</v>
          </cell>
          <cell r="E1342">
            <v>3.7099530000000001</v>
          </cell>
        </row>
        <row r="1343">
          <cell r="A1343">
            <v>42472</v>
          </cell>
          <cell r="B1343">
            <v>23</v>
          </cell>
          <cell r="C1343">
            <v>9.9762590000000007</v>
          </cell>
          <cell r="D1343">
            <v>9.9762590000000007</v>
          </cell>
          <cell r="E1343">
            <v>3.7248260000000002</v>
          </cell>
        </row>
        <row r="1344">
          <cell r="A1344">
            <v>42473</v>
          </cell>
          <cell r="B1344">
            <v>22</v>
          </cell>
          <cell r="C1344">
            <v>9.9772719999999993</v>
          </cell>
          <cell r="D1344">
            <v>9.9772719999999993</v>
          </cell>
          <cell r="E1344">
            <v>3.7275990000000001</v>
          </cell>
        </row>
        <row r="1345">
          <cell r="A1345">
            <v>42474</v>
          </cell>
          <cell r="B1345">
            <v>28</v>
          </cell>
          <cell r="C1345">
            <v>9.971311</v>
          </cell>
          <cell r="D1345">
            <v>9.971311</v>
          </cell>
          <cell r="E1345">
            <v>3.699198</v>
          </cell>
        </row>
        <row r="1346">
          <cell r="A1346">
            <v>42475</v>
          </cell>
          <cell r="B1346">
            <v>27</v>
          </cell>
          <cell r="C1346">
            <v>9.9723030000000001</v>
          </cell>
          <cell r="D1346">
            <v>9.9723030000000001</v>
          </cell>
          <cell r="E1346">
            <v>3.7031900000000002</v>
          </cell>
        </row>
        <row r="1347">
          <cell r="A1347">
            <v>42478</v>
          </cell>
          <cell r="B1347">
            <v>24</v>
          </cell>
          <cell r="C1347">
            <v>9.9752369999999999</v>
          </cell>
          <cell r="D1347">
            <v>9.9752369999999999</v>
          </cell>
          <cell r="E1347">
            <v>3.723671</v>
          </cell>
        </row>
        <row r="1348">
          <cell r="A1348">
            <v>42479</v>
          </cell>
          <cell r="B1348">
            <v>23</v>
          </cell>
          <cell r="C1348">
            <v>9.9764149999999994</v>
          </cell>
          <cell r="D1348">
            <v>9.9764149999999994</v>
          </cell>
          <cell r="E1348">
            <v>3.7002920000000001</v>
          </cell>
        </row>
        <row r="1349">
          <cell r="A1349">
            <v>42480</v>
          </cell>
          <cell r="B1349">
            <v>22</v>
          </cell>
          <cell r="C1349">
            <v>9.97743</v>
          </cell>
          <cell r="D1349">
            <v>9.97743</v>
          </cell>
          <cell r="E1349">
            <v>3.7016269999999998</v>
          </cell>
        </row>
        <row r="1350">
          <cell r="A1350">
            <v>42481</v>
          </cell>
          <cell r="B1350">
            <v>28</v>
          </cell>
          <cell r="C1350">
            <v>9.9713049999999992</v>
          </cell>
          <cell r="D1350">
            <v>9.9713049999999992</v>
          </cell>
          <cell r="E1350">
            <v>3.6999740000000001</v>
          </cell>
        </row>
        <row r="1351">
          <cell r="A1351">
            <v>42482</v>
          </cell>
          <cell r="B1351">
            <v>27</v>
          </cell>
          <cell r="C1351">
            <v>9.9722840000000001</v>
          </cell>
          <cell r="D1351">
            <v>9.9722840000000001</v>
          </cell>
          <cell r="E1351">
            <v>3.7057370000000001</v>
          </cell>
        </row>
        <row r="1352">
          <cell r="A1352">
            <v>42485</v>
          </cell>
          <cell r="B1352">
            <v>24</v>
          </cell>
          <cell r="C1352">
            <v>9.9751619999999992</v>
          </cell>
          <cell r="D1352">
            <v>9.9751619999999992</v>
          </cell>
          <cell r="E1352">
            <v>3.7349770000000002</v>
          </cell>
        </row>
        <row r="1353">
          <cell r="A1353">
            <v>42486</v>
          </cell>
          <cell r="B1353">
            <v>23</v>
          </cell>
          <cell r="C1353">
            <v>9.9760659999999994</v>
          </cell>
          <cell r="D1353">
            <v>9.9760659999999994</v>
          </cell>
          <cell r="E1353">
            <v>3.755179</v>
          </cell>
        </row>
        <row r="1354">
          <cell r="A1354">
            <v>42487</v>
          </cell>
          <cell r="B1354">
            <v>22</v>
          </cell>
          <cell r="C1354">
            <v>9.9770280000000007</v>
          </cell>
          <cell r="D1354">
            <v>9.9770280000000007</v>
          </cell>
          <cell r="E1354">
            <v>3.7677100000000001</v>
          </cell>
        </row>
        <row r="1355">
          <cell r="A1355">
            <v>42488</v>
          </cell>
          <cell r="B1355">
            <v>28</v>
          </cell>
          <cell r="C1355">
            <v>9.9707279999999994</v>
          </cell>
          <cell r="D1355">
            <v>9.9707279999999994</v>
          </cell>
          <cell r="E1355">
            <v>3.7745920000000002</v>
          </cell>
        </row>
        <row r="1356">
          <cell r="A1356">
            <v>42489</v>
          </cell>
          <cell r="B1356">
            <v>27</v>
          </cell>
          <cell r="C1356">
            <v>9.9718789999999995</v>
          </cell>
          <cell r="D1356">
            <v>9.9718789999999995</v>
          </cell>
          <cell r="E1356">
            <v>3.76004</v>
          </cell>
        </row>
        <row r="1357">
          <cell r="A1357">
            <v>42492</v>
          </cell>
          <cell r="B1357">
            <v>24</v>
          </cell>
          <cell r="C1357">
            <v>9.9749940000000006</v>
          </cell>
          <cell r="D1357">
            <v>9.9749940000000006</v>
          </cell>
          <cell r="E1357">
            <v>3.760303</v>
          </cell>
        </row>
        <row r="1358">
          <cell r="A1358">
            <v>42493</v>
          </cell>
          <cell r="B1358">
            <v>23</v>
          </cell>
          <cell r="C1358">
            <v>9.9760679999999997</v>
          </cell>
          <cell r="D1358">
            <v>9.9760679999999997</v>
          </cell>
          <cell r="E1358">
            <v>3.754864</v>
          </cell>
        </row>
        <row r="1359">
          <cell r="A1359">
            <v>42494</v>
          </cell>
          <cell r="B1359">
            <v>22</v>
          </cell>
          <cell r="C1359">
            <v>9.9771610000000006</v>
          </cell>
          <cell r="D1359">
            <v>9.9771610000000006</v>
          </cell>
          <cell r="E1359">
            <v>3.7458459999999998</v>
          </cell>
        </row>
        <row r="1360">
          <cell r="A1360">
            <v>42495</v>
          </cell>
          <cell r="B1360">
            <v>28</v>
          </cell>
          <cell r="C1360">
            <v>9.9708410000000001</v>
          </cell>
          <cell r="D1360">
            <v>9.9708410000000001</v>
          </cell>
          <cell r="E1360">
            <v>3.7599779999999998</v>
          </cell>
        </row>
        <row r="1361">
          <cell r="A1361">
            <v>42496</v>
          </cell>
          <cell r="B1361">
            <v>27</v>
          </cell>
          <cell r="C1361">
            <v>9.9717760000000002</v>
          </cell>
          <cell r="D1361">
            <v>9.9717760000000002</v>
          </cell>
          <cell r="E1361">
            <v>3.7738510000000001</v>
          </cell>
        </row>
        <row r="1362">
          <cell r="A1362">
            <v>42499</v>
          </cell>
          <cell r="B1362">
            <v>24</v>
          </cell>
          <cell r="C1362">
            <v>9.9748439999999992</v>
          </cell>
          <cell r="D1362">
            <v>9.9748439999999992</v>
          </cell>
          <cell r="E1362">
            <v>3.7829160000000002</v>
          </cell>
        </row>
        <row r="1363">
          <cell r="A1363">
            <v>42500</v>
          </cell>
          <cell r="B1363">
            <v>23</v>
          </cell>
          <cell r="C1363">
            <v>9.9759639999999994</v>
          </cell>
          <cell r="D1363">
            <v>9.9759639999999994</v>
          </cell>
          <cell r="E1363">
            <v>3.7712210000000002</v>
          </cell>
        </row>
        <row r="1364">
          <cell r="A1364">
            <v>42501</v>
          </cell>
          <cell r="B1364">
            <v>22</v>
          </cell>
          <cell r="C1364">
            <v>9.9769860000000001</v>
          </cell>
          <cell r="D1364">
            <v>9.9769860000000001</v>
          </cell>
          <cell r="E1364">
            <v>3.7746140000000001</v>
          </cell>
        </row>
        <row r="1365">
          <cell r="A1365">
            <v>42502</v>
          </cell>
          <cell r="B1365">
            <v>28</v>
          </cell>
          <cell r="C1365">
            <v>9.9707399999999993</v>
          </cell>
          <cell r="D1365">
            <v>9.9707399999999993</v>
          </cell>
          <cell r="E1365">
            <v>3.7730399999999999</v>
          </cell>
        </row>
        <row r="1366">
          <cell r="A1366">
            <v>42503</v>
          </cell>
          <cell r="B1366">
            <v>27</v>
          </cell>
          <cell r="C1366">
            <v>9.9717020000000005</v>
          </cell>
          <cell r="D1366">
            <v>9.9717020000000005</v>
          </cell>
          <cell r="E1366">
            <v>3.7837740000000002</v>
          </cell>
        </row>
        <row r="1367">
          <cell r="A1367">
            <v>42506</v>
          </cell>
          <cell r="B1367">
            <v>24</v>
          </cell>
          <cell r="C1367">
            <v>9.9747909999999997</v>
          </cell>
          <cell r="D1367">
            <v>9.9747909999999997</v>
          </cell>
          <cell r="E1367">
            <v>3.7909060000000001</v>
          </cell>
        </row>
        <row r="1368">
          <cell r="A1368">
            <v>42507</v>
          </cell>
          <cell r="B1368">
            <v>23</v>
          </cell>
          <cell r="C1368">
            <v>9.9759720000000005</v>
          </cell>
          <cell r="D1368">
            <v>9.9759720000000005</v>
          </cell>
          <cell r="E1368">
            <v>3.7699630000000002</v>
          </cell>
        </row>
        <row r="1369">
          <cell r="A1369">
            <v>42508</v>
          </cell>
          <cell r="B1369">
            <v>22</v>
          </cell>
          <cell r="C1369">
            <v>9.9769889999999997</v>
          </cell>
          <cell r="D1369">
            <v>9.9769889999999997</v>
          </cell>
          <cell r="E1369">
            <v>3.7741210000000001</v>
          </cell>
        </row>
        <row r="1370">
          <cell r="A1370">
            <v>42509</v>
          </cell>
          <cell r="B1370">
            <v>28</v>
          </cell>
          <cell r="C1370">
            <v>9.9704060000000005</v>
          </cell>
          <cell r="D1370">
            <v>9.9704060000000005</v>
          </cell>
          <cell r="E1370">
            <v>3.8162370000000001</v>
          </cell>
        </row>
        <row r="1371">
          <cell r="A1371">
            <v>42510</v>
          </cell>
          <cell r="B1371">
            <v>27</v>
          </cell>
          <cell r="C1371">
            <v>9.9714919999999996</v>
          </cell>
          <cell r="D1371">
            <v>9.9714919999999996</v>
          </cell>
          <cell r="E1371">
            <v>3.8119339999999999</v>
          </cell>
        </row>
        <row r="1372">
          <cell r="A1372">
            <v>42513</v>
          </cell>
          <cell r="B1372">
            <v>24</v>
          </cell>
          <cell r="C1372">
            <v>9.9743739999999992</v>
          </cell>
          <cell r="D1372">
            <v>9.9743739999999992</v>
          </cell>
          <cell r="E1372">
            <v>3.8537759999999999</v>
          </cell>
        </row>
        <row r="1373">
          <cell r="A1373">
            <v>42514</v>
          </cell>
          <cell r="B1373">
            <v>23</v>
          </cell>
          <cell r="C1373">
            <v>9.9754140000000007</v>
          </cell>
          <cell r="D1373">
            <v>9.9754140000000007</v>
          </cell>
          <cell r="E1373">
            <v>3.8577279999999998</v>
          </cell>
        </row>
        <row r="1374">
          <cell r="A1374">
            <v>42515</v>
          </cell>
          <cell r="B1374">
            <v>22</v>
          </cell>
          <cell r="C1374">
            <v>9.9765099999999993</v>
          </cell>
          <cell r="D1374">
            <v>9.9765099999999993</v>
          </cell>
          <cell r="E1374">
            <v>3.8528690000000001</v>
          </cell>
        </row>
        <row r="1375">
          <cell r="A1375">
            <v>42516</v>
          </cell>
          <cell r="B1375">
            <v>28</v>
          </cell>
          <cell r="C1375">
            <v>9.9709669999999999</v>
          </cell>
          <cell r="D1375">
            <v>9.9709669999999999</v>
          </cell>
          <cell r="E1375">
            <v>3.7436829999999999</v>
          </cell>
        </row>
        <row r="1376">
          <cell r="A1376">
            <v>42517</v>
          </cell>
          <cell r="B1376">
            <v>27</v>
          </cell>
          <cell r="C1376">
            <v>9.9722690000000007</v>
          </cell>
          <cell r="D1376">
            <v>9.9722690000000007</v>
          </cell>
          <cell r="E1376">
            <v>3.7077490000000002</v>
          </cell>
        </row>
        <row r="1377">
          <cell r="A1377">
            <v>42520</v>
          </cell>
          <cell r="B1377">
            <v>24</v>
          </cell>
          <cell r="C1377">
            <v>9.9747319999999995</v>
          </cell>
          <cell r="D1377">
            <v>9.9747319999999995</v>
          </cell>
          <cell r="E1377">
            <v>3.799801</v>
          </cell>
        </row>
        <row r="1378">
          <cell r="A1378">
            <v>42521</v>
          </cell>
          <cell r="B1378">
            <v>23</v>
          </cell>
          <cell r="C1378">
            <v>9.9757230000000003</v>
          </cell>
          <cell r="D1378">
            <v>9.9757230000000003</v>
          </cell>
          <cell r="E1378">
            <v>3.809126</v>
          </cell>
        </row>
        <row r="1379">
          <cell r="A1379">
            <v>42522</v>
          </cell>
          <cell r="B1379">
            <v>22</v>
          </cell>
          <cell r="C1379">
            <v>9.9767659999999996</v>
          </cell>
          <cell r="D1379">
            <v>9.9767659999999996</v>
          </cell>
          <cell r="E1379">
            <v>3.810781</v>
          </cell>
        </row>
        <row r="1380">
          <cell r="A1380">
            <v>42523</v>
          </cell>
          <cell r="B1380">
            <v>28</v>
          </cell>
          <cell r="C1380">
            <v>9.9705320000000004</v>
          </cell>
          <cell r="D1380">
            <v>9.9705320000000004</v>
          </cell>
          <cell r="E1380">
            <v>3.799941</v>
          </cell>
        </row>
        <row r="1381">
          <cell r="A1381">
            <v>42524</v>
          </cell>
          <cell r="B1381">
            <v>27</v>
          </cell>
          <cell r="C1381">
            <v>9.971565</v>
          </cell>
          <cell r="D1381">
            <v>9.971565</v>
          </cell>
          <cell r="E1381">
            <v>3.8021449999999999</v>
          </cell>
        </row>
        <row r="1382">
          <cell r="A1382">
            <v>42527</v>
          </cell>
          <cell r="B1382">
            <v>24</v>
          </cell>
          <cell r="C1382">
            <v>9.9747310000000002</v>
          </cell>
          <cell r="D1382">
            <v>9.9747310000000002</v>
          </cell>
          <cell r="E1382">
            <v>3.7999520000000002</v>
          </cell>
        </row>
        <row r="1383">
          <cell r="A1383">
            <v>42528</v>
          </cell>
          <cell r="B1383">
            <v>23</v>
          </cell>
          <cell r="C1383">
            <v>9.9758600000000008</v>
          </cell>
          <cell r="D1383">
            <v>9.9758600000000008</v>
          </cell>
          <cell r="E1383">
            <v>3.7875779999999999</v>
          </cell>
        </row>
        <row r="1384">
          <cell r="A1384">
            <v>42529</v>
          </cell>
          <cell r="B1384">
            <v>22</v>
          </cell>
          <cell r="C1384">
            <v>9.9768150000000002</v>
          </cell>
          <cell r="D1384">
            <v>9.9768150000000002</v>
          </cell>
          <cell r="E1384">
            <v>3.8027259999999998</v>
          </cell>
        </row>
        <row r="1385">
          <cell r="A1385">
            <v>42530</v>
          </cell>
          <cell r="B1385">
            <v>28</v>
          </cell>
          <cell r="C1385">
            <v>9.9711409999999994</v>
          </cell>
          <cell r="D1385">
            <v>9.9711409999999994</v>
          </cell>
          <cell r="E1385">
            <v>3.7211820000000002</v>
          </cell>
        </row>
        <row r="1386">
          <cell r="A1386">
            <v>42531</v>
          </cell>
          <cell r="B1386">
            <v>27</v>
          </cell>
          <cell r="C1386">
            <v>9.971781</v>
          </cell>
          <cell r="D1386">
            <v>9.971781</v>
          </cell>
          <cell r="E1386">
            <v>3.7731810000000001</v>
          </cell>
        </row>
        <row r="1387">
          <cell r="A1387">
            <v>42534</v>
          </cell>
          <cell r="B1387">
            <v>24</v>
          </cell>
          <cell r="C1387">
            <v>9.9743739999999992</v>
          </cell>
          <cell r="D1387">
            <v>9.9743739999999992</v>
          </cell>
          <cell r="E1387">
            <v>3.8537759999999999</v>
          </cell>
        </row>
        <row r="1388">
          <cell r="A1388">
            <v>42535</v>
          </cell>
          <cell r="B1388">
            <v>23</v>
          </cell>
          <cell r="C1388">
            <v>9.9754120000000004</v>
          </cell>
          <cell r="D1388">
            <v>9.9754120000000004</v>
          </cell>
          <cell r="E1388">
            <v>3.8580429999999999</v>
          </cell>
        </row>
        <row r="1389">
          <cell r="A1389">
            <v>42536</v>
          </cell>
          <cell r="B1389">
            <v>22</v>
          </cell>
          <cell r="C1389">
            <v>9.9766429999999993</v>
          </cell>
          <cell r="D1389">
            <v>9.9766429999999993</v>
          </cell>
          <cell r="E1389">
            <v>3.8310029999999999</v>
          </cell>
        </row>
        <row r="1390">
          <cell r="A1390">
            <v>42537</v>
          </cell>
          <cell r="B1390">
            <v>28</v>
          </cell>
          <cell r="C1390">
            <v>9.9706089999999996</v>
          </cell>
          <cell r="D1390">
            <v>9.9706089999999996</v>
          </cell>
          <cell r="E1390">
            <v>3.7899820000000002</v>
          </cell>
        </row>
        <row r="1391">
          <cell r="A1391">
            <v>42538</v>
          </cell>
          <cell r="B1391">
            <v>27</v>
          </cell>
          <cell r="C1391">
            <v>9.9715910000000001</v>
          </cell>
          <cell r="D1391">
            <v>9.9715910000000001</v>
          </cell>
          <cell r="E1391">
            <v>3.7986580000000001</v>
          </cell>
        </row>
        <row r="1392">
          <cell r="A1392">
            <v>42541</v>
          </cell>
          <cell r="B1392">
            <v>24</v>
          </cell>
          <cell r="C1392">
            <v>9.974399</v>
          </cell>
          <cell r="D1392">
            <v>9.974399</v>
          </cell>
          <cell r="E1392">
            <v>3.850006</v>
          </cell>
        </row>
        <row r="1393">
          <cell r="A1393">
            <v>42542</v>
          </cell>
          <cell r="B1393">
            <v>23</v>
          </cell>
          <cell r="C1393">
            <v>9.9760150000000003</v>
          </cell>
          <cell r="D1393">
            <v>9.9760150000000003</v>
          </cell>
          <cell r="E1393">
            <v>3.7631999999999999</v>
          </cell>
        </row>
        <row r="1394">
          <cell r="A1394">
            <v>42543</v>
          </cell>
          <cell r="B1394">
            <v>22</v>
          </cell>
          <cell r="C1394">
            <v>9.9771359999999998</v>
          </cell>
          <cell r="D1394">
            <v>9.9771359999999998</v>
          </cell>
          <cell r="E1394">
            <v>3.7499560000000001</v>
          </cell>
        </row>
        <row r="1395">
          <cell r="A1395">
            <v>42544</v>
          </cell>
          <cell r="B1395">
            <v>28</v>
          </cell>
          <cell r="C1395">
            <v>9.9710409999999996</v>
          </cell>
          <cell r="D1395">
            <v>9.9710409999999996</v>
          </cell>
          <cell r="E1395">
            <v>3.7341139999999999</v>
          </cell>
        </row>
        <row r="1396">
          <cell r="A1396">
            <v>42545</v>
          </cell>
          <cell r="B1396">
            <v>27</v>
          </cell>
          <cell r="C1396">
            <v>9.9717690000000001</v>
          </cell>
          <cell r="D1396">
            <v>9.9717690000000001</v>
          </cell>
          <cell r="E1396">
            <v>3.7747899999999999</v>
          </cell>
        </row>
        <row r="1397">
          <cell r="A1397">
            <v>42548</v>
          </cell>
          <cell r="B1397">
            <v>24</v>
          </cell>
          <cell r="C1397">
            <v>9.9749719999999993</v>
          </cell>
          <cell r="D1397">
            <v>9.9749719999999993</v>
          </cell>
          <cell r="E1397">
            <v>3.76362</v>
          </cell>
        </row>
        <row r="1398">
          <cell r="A1398">
            <v>42549</v>
          </cell>
          <cell r="B1398">
            <v>23</v>
          </cell>
          <cell r="C1398">
            <v>9.9752720000000004</v>
          </cell>
          <cell r="D1398">
            <v>9.9752720000000004</v>
          </cell>
          <cell r="E1398">
            <v>3.880064</v>
          </cell>
        </row>
        <row r="1399">
          <cell r="A1399">
            <v>42550</v>
          </cell>
          <cell r="B1399">
            <v>22</v>
          </cell>
          <cell r="C1399">
            <v>9.9765429999999995</v>
          </cell>
          <cell r="D1399">
            <v>9.9765429999999995</v>
          </cell>
          <cell r="E1399">
            <v>3.8474430000000002</v>
          </cell>
        </row>
        <row r="1400">
          <cell r="A1400">
            <v>42551</v>
          </cell>
          <cell r="B1400">
            <v>28</v>
          </cell>
          <cell r="C1400">
            <v>9.9680780000000002</v>
          </cell>
          <cell r="D1400">
            <v>9.9680780000000002</v>
          </cell>
          <cell r="E1400">
            <v>4.1174010000000001</v>
          </cell>
        </row>
        <row r="1401">
          <cell r="A1401">
            <v>42552</v>
          </cell>
          <cell r="B1401">
            <v>27</v>
          </cell>
          <cell r="C1401">
            <v>9.9681960000000007</v>
          </cell>
          <cell r="D1401">
            <v>9.9681960000000007</v>
          </cell>
          <cell r="E1401">
            <v>4.2540630000000004</v>
          </cell>
        </row>
        <row r="1402">
          <cell r="A1402">
            <v>42555</v>
          </cell>
          <cell r="B1402">
            <v>24</v>
          </cell>
          <cell r="C1402">
            <v>9.9717000000000002</v>
          </cell>
          <cell r="D1402">
            <v>9.9717000000000002</v>
          </cell>
          <cell r="E1402">
            <v>4.257047</v>
          </cell>
        </row>
        <row r="1403">
          <cell r="A1403">
            <v>42556</v>
          </cell>
          <cell r="B1403">
            <v>23</v>
          </cell>
          <cell r="C1403">
            <v>9.9726130000000008</v>
          </cell>
          <cell r="D1403">
            <v>9.9726130000000008</v>
          </cell>
          <cell r="E1403">
            <v>4.2984330000000002</v>
          </cell>
        </row>
        <row r="1404">
          <cell r="A1404">
            <v>42557</v>
          </cell>
          <cell r="B1404">
            <v>22</v>
          </cell>
          <cell r="C1404">
            <v>9.9744519999999994</v>
          </cell>
          <cell r="D1404">
            <v>9.9744519999999994</v>
          </cell>
          <cell r="E1404">
            <v>4.1912900000000004</v>
          </cell>
        </row>
        <row r="1405">
          <cell r="A1405">
            <v>42558</v>
          </cell>
          <cell r="B1405">
            <v>28</v>
          </cell>
          <cell r="C1405">
            <v>9.9678210000000007</v>
          </cell>
          <cell r="D1405">
            <v>9.9678210000000007</v>
          </cell>
          <cell r="E1405">
            <v>4.1506559999999997</v>
          </cell>
        </row>
        <row r="1406">
          <cell r="A1406">
            <v>42559</v>
          </cell>
          <cell r="B1406">
            <v>27</v>
          </cell>
          <cell r="C1406">
            <v>9.9687479999999997</v>
          </cell>
          <cell r="D1406">
            <v>9.9687479999999997</v>
          </cell>
          <cell r="E1406">
            <v>4.1799970000000002</v>
          </cell>
        </row>
        <row r="1407">
          <cell r="A1407">
            <v>42562</v>
          </cell>
          <cell r="B1407">
            <v>24</v>
          </cell>
          <cell r="C1407">
            <v>9.9721980000000006</v>
          </cell>
          <cell r="D1407">
            <v>9.9721980000000006</v>
          </cell>
          <cell r="E1407">
            <v>4.1819269999999999</v>
          </cell>
        </row>
        <row r="1408">
          <cell r="A1408">
            <v>42563</v>
          </cell>
          <cell r="B1408">
            <v>23</v>
          </cell>
          <cell r="C1408">
            <v>9.9733660000000004</v>
          </cell>
          <cell r="D1408">
            <v>9.9733660000000004</v>
          </cell>
          <cell r="E1408">
            <v>4.1799330000000001</v>
          </cell>
        </row>
        <row r="1409">
          <cell r="A1409">
            <v>42564</v>
          </cell>
          <cell r="B1409">
            <v>22</v>
          </cell>
          <cell r="C1409">
            <v>9.9746769999999998</v>
          </cell>
          <cell r="D1409">
            <v>9.9746769999999998</v>
          </cell>
          <cell r="E1409">
            <v>4.1542839999999996</v>
          </cell>
        </row>
        <row r="1410">
          <cell r="A1410">
            <v>42565</v>
          </cell>
          <cell r="B1410">
            <v>28</v>
          </cell>
          <cell r="C1410">
            <v>9.9679339999999996</v>
          </cell>
          <cell r="D1410">
            <v>9.9679339999999996</v>
          </cell>
          <cell r="E1410">
            <v>4.1360340000000004</v>
          </cell>
        </row>
        <row r="1411">
          <cell r="A1411">
            <v>42566</v>
          </cell>
          <cell r="B1411">
            <v>27</v>
          </cell>
          <cell r="C1411">
            <v>9.9690779999999997</v>
          </cell>
          <cell r="D1411">
            <v>9.9690779999999997</v>
          </cell>
          <cell r="E1411">
            <v>4.1357220000000003</v>
          </cell>
        </row>
        <row r="1412">
          <cell r="A1412">
            <v>42569</v>
          </cell>
          <cell r="B1412">
            <v>24</v>
          </cell>
          <cell r="C1412">
            <v>9.9722109999999997</v>
          </cell>
          <cell r="D1412">
            <v>9.9722109999999997</v>
          </cell>
          <cell r="E1412">
            <v>4.1799660000000003</v>
          </cell>
        </row>
        <row r="1413">
          <cell r="A1413">
            <v>42570</v>
          </cell>
          <cell r="B1413">
            <v>23</v>
          </cell>
          <cell r="C1413">
            <v>9.9735309999999995</v>
          </cell>
          <cell r="D1413">
            <v>9.9735309999999995</v>
          </cell>
          <cell r="E1413">
            <v>4.153969</v>
          </cell>
        </row>
        <row r="1414">
          <cell r="A1414">
            <v>42571</v>
          </cell>
          <cell r="B1414">
            <v>22</v>
          </cell>
          <cell r="C1414">
            <v>9.9745799999999996</v>
          </cell>
          <cell r="D1414">
            <v>9.9745799999999996</v>
          </cell>
          <cell r="E1414">
            <v>4.1702370000000002</v>
          </cell>
        </row>
        <row r="1415">
          <cell r="A1415">
            <v>42572</v>
          </cell>
          <cell r="B1415">
            <v>28</v>
          </cell>
          <cell r="C1415">
            <v>9.9675360000000008</v>
          </cell>
          <cell r="D1415">
            <v>9.9675360000000008</v>
          </cell>
          <cell r="E1415">
            <v>4.1875369999999998</v>
          </cell>
        </row>
        <row r="1416">
          <cell r="A1416">
            <v>42573</v>
          </cell>
          <cell r="B1416">
            <v>27</v>
          </cell>
          <cell r="C1416">
            <v>9.9686769999999996</v>
          </cell>
          <cell r="D1416">
            <v>9.9686769999999996</v>
          </cell>
          <cell r="E1416">
            <v>4.1895230000000003</v>
          </cell>
        </row>
        <row r="1417">
          <cell r="A1417">
            <v>42576</v>
          </cell>
          <cell r="B1417">
            <v>24</v>
          </cell>
          <cell r="C1417">
            <v>9.9721290000000007</v>
          </cell>
          <cell r="D1417">
            <v>9.9721290000000007</v>
          </cell>
          <cell r="E1417">
            <v>4.1923339999999998</v>
          </cell>
        </row>
        <row r="1418">
          <cell r="A1418">
            <v>42577</v>
          </cell>
          <cell r="B1418">
            <v>23</v>
          </cell>
          <cell r="C1418">
            <v>9.9732380000000003</v>
          </cell>
          <cell r="D1418">
            <v>9.9732380000000003</v>
          </cell>
          <cell r="E1418">
            <v>4.200075</v>
          </cell>
        </row>
        <row r="1419">
          <cell r="A1419">
            <v>42578</v>
          </cell>
          <cell r="B1419">
            <v>22</v>
          </cell>
          <cell r="C1419">
            <v>9.9740929999999999</v>
          </cell>
          <cell r="D1419">
            <v>9.9740929999999999</v>
          </cell>
          <cell r="E1419">
            <v>4.2503390000000003</v>
          </cell>
        </row>
        <row r="1420">
          <cell r="A1420">
            <v>42579</v>
          </cell>
          <cell r="B1420">
            <v>28</v>
          </cell>
          <cell r="C1420">
            <v>9.966825</v>
          </cell>
          <cell r="D1420">
            <v>9.966825</v>
          </cell>
          <cell r="E1420">
            <v>4.2795550000000002</v>
          </cell>
        </row>
        <row r="1421">
          <cell r="A1421">
            <v>42580</v>
          </cell>
          <cell r="B1421">
            <v>27</v>
          </cell>
          <cell r="C1421">
            <v>9.9684469999999994</v>
          </cell>
          <cell r="D1421">
            <v>9.9684469999999994</v>
          </cell>
          <cell r="E1421">
            <v>4.220383</v>
          </cell>
        </row>
        <row r="1422">
          <cell r="A1422">
            <v>42583</v>
          </cell>
          <cell r="B1422">
            <v>24</v>
          </cell>
          <cell r="C1422">
            <v>9.9716609999999992</v>
          </cell>
          <cell r="D1422">
            <v>9.9716609999999992</v>
          </cell>
          <cell r="E1422">
            <v>4.262931</v>
          </cell>
        </row>
        <row r="1423">
          <cell r="A1423">
            <v>42584</v>
          </cell>
          <cell r="B1423">
            <v>23</v>
          </cell>
          <cell r="C1423">
            <v>9.9728960000000004</v>
          </cell>
          <cell r="D1423">
            <v>9.9728960000000004</v>
          </cell>
          <cell r="E1423">
            <v>4.253895</v>
          </cell>
        </row>
        <row r="1424">
          <cell r="A1424">
            <v>42585</v>
          </cell>
          <cell r="B1424">
            <v>22</v>
          </cell>
          <cell r="C1424">
            <v>9.9738989999999994</v>
          </cell>
          <cell r="D1424">
            <v>9.9738989999999994</v>
          </cell>
          <cell r="E1424">
            <v>4.2822500000000003</v>
          </cell>
        </row>
        <row r="1425">
          <cell r="A1425">
            <v>42586</v>
          </cell>
          <cell r="B1425">
            <v>28</v>
          </cell>
          <cell r="C1425">
            <v>9.9655609999999992</v>
          </cell>
          <cell r="D1425">
            <v>9.9655609999999992</v>
          </cell>
          <cell r="E1425">
            <v>4.4431729999999998</v>
          </cell>
        </row>
        <row r="1426">
          <cell r="A1426">
            <v>42587</v>
          </cell>
          <cell r="B1426">
            <v>27</v>
          </cell>
          <cell r="C1426">
            <v>9.9684139999999992</v>
          </cell>
          <cell r="D1426">
            <v>9.9684139999999992</v>
          </cell>
          <cell r="E1426">
            <v>4.2248109999999999</v>
          </cell>
        </row>
        <row r="1427">
          <cell r="A1427">
            <v>42590</v>
          </cell>
          <cell r="B1427">
            <v>24</v>
          </cell>
          <cell r="C1427">
            <v>9.9715469999999993</v>
          </cell>
          <cell r="D1427">
            <v>9.9715469999999993</v>
          </cell>
          <cell r="E1427">
            <v>4.2801280000000004</v>
          </cell>
        </row>
        <row r="1428">
          <cell r="A1428">
            <v>42591</v>
          </cell>
          <cell r="B1428">
            <v>23</v>
          </cell>
          <cell r="C1428">
            <v>9.9729620000000008</v>
          </cell>
          <cell r="D1428">
            <v>9.9729620000000008</v>
          </cell>
          <cell r="E1428">
            <v>4.2435080000000003</v>
          </cell>
        </row>
        <row r="1429">
          <cell r="A1429">
            <v>42592</v>
          </cell>
          <cell r="B1429">
            <v>22</v>
          </cell>
          <cell r="C1429">
            <v>9.9740730000000006</v>
          </cell>
          <cell r="D1429">
            <v>9.9740730000000006</v>
          </cell>
          <cell r="E1429">
            <v>4.253628</v>
          </cell>
        </row>
        <row r="1430">
          <cell r="A1430">
            <v>42593</v>
          </cell>
          <cell r="B1430">
            <v>28</v>
          </cell>
          <cell r="C1430">
            <v>9.9670850000000009</v>
          </cell>
          <cell r="D1430">
            <v>9.9670850000000009</v>
          </cell>
          <cell r="E1430">
            <v>4.2459040000000003</v>
          </cell>
        </row>
        <row r="1431">
          <cell r="A1431">
            <v>42594</v>
          </cell>
          <cell r="B1431">
            <v>27</v>
          </cell>
          <cell r="C1431">
            <v>9.9680490000000006</v>
          </cell>
          <cell r="D1431">
            <v>9.9680490000000006</v>
          </cell>
          <cell r="E1431">
            <v>4.2737889999999998</v>
          </cell>
        </row>
        <row r="1432">
          <cell r="A1432">
            <v>42597</v>
          </cell>
          <cell r="B1432">
            <v>24</v>
          </cell>
          <cell r="C1432">
            <v>9.9716799999999992</v>
          </cell>
          <cell r="D1432">
            <v>9.9716799999999992</v>
          </cell>
          <cell r="E1432">
            <v>4.260065</v>
          </cell>
        </row>
        <row r="1433">
          <cell r="A1433">
            <v>42598</v>
          </cell>
          <cell r="B1433">
            <v>23</v>
          </cell>
          <cell r="C1433">
            <v>9.9730480000000004</v>
          </cell>
          <cell r="D1433">
            <v>9.9730480000000004</v>
          </cell>
          <cell r="E1433">
            <v>4.2299749999999996</v>
          </cell>
        </row>
        <row r="1434">
          <cell r="A1434">
            <v>42599</v>
          </cell>
          <cell r="B1434">
            <v>22</v>
          </cell>
          <cell r="C1434">
            <v>9.9739869999999993</v>
          </cell>
          <cell r="D1434">
            <v>9.9739869999999993</v>
          </cell>
          <cell r="E1434">
            <v>4.2677740000000002</v>
          </cell>
        </row>
        <row r="1435">
          <cell r="A1435">
            <v>42600</v>
          </cell>
          <cell r="B1435">
            <v>28</v>
          </cell>
          <cell r="C1435">
            <v>9.9670529999999999</v>
          </cell>
          <cell r="D1435">
            <v>9.9670529999999999</v>
          </cell>
          <cell r="E1435">
            <v>4.2500450000000001</v>
          </cell>
        </row>
        <row r="1436">
          <cell r="A1436">
            <v>42601</v>
          </cell>
          <cell r="B1436">
            <v>27</v>
          </cell>
          <cell r="C1436">
            <v>9.9681390000000007</v>
          </cell>
          <cell r="D1436">
            <v>9.9681390000000007</v>
          </cell>
          <cell r="E1436">
            <v>4.2617120000000002</v>
          </cell>
        </row>
        <row r="1437">
          <cell r="A1437">
            <v>42604</v>
          </cell>
          <cell r="B1437">
            <v>24</v>
          </cell>
          <cell r="C1437">
            <v>9.9715430000000005</v>
          </cell>
          <cell r="D1437">
            <v>9.9715430000000005</v>
          </cell>
          <cell r="E1437">
            <v>4.2807320000000004</v>
          </cell>
        </row>
        <row r="1438">
          <cell r="A1438">
            <v>42605</v>
          </cell>
          <cell r="B1438">
            <v>23</v>
          </cell>
          <cell r="C1438">
            <v>9.9727969999999999</v>
          </cell>
          <cell r="D1438">
            <v>9.9727969999999999</v>
          </cell>
          <cell r="E1438">
            <v>4.2694749999999999</v>
          </cell>
        </row>
        <row r="1439">
          <cell r="A1439">
            <v>42606</v>
          </cell>
          <cell r="B1439">
            <v>22</v>
          </cell>
          <cell r="C1439">
            <v>9.9741859999999996</v>
          </cell>
          <cell r="D1439">
            <v>9.9741859999999996</v>
          </cell>
          <cell r="E1439">
            <v>4.2350409999999998</v>
          </cell>
        </row>
        <row r="1440">
          <cell r="A1440">
            <v>42607</v>
          </cell>
          <cell r="B1440">
            <v>28</v>
          </cell>
          <cell r="C1440">
            <v>9.9671620000000001</v>
          </cell>
          <cell r="D1440">
            <v>9.9671620000000001</v>
          </cell>
          <cell r="E1440">
            <v>4.2359390000000001</v>
          </cell>
        </row>
        <row r="1441">
          <cell r="A1441">
            <v>42608</v>
          </cell>
          <cell r="B1441">
            <v>27</v>
          </cell>
          <cell r="C1441">
            <v>9.9680610000000005</v>
          </cell>
          <cell r="D1441">
            <v>9.9680610000000005</v>
          </cell>
          <cell r="E1441">
            <v>4.2721780000000003</v>
          </cell>
        </row>
        <row r="1442">
          <cell r="A1442">
            <v>42611</v>
          </cell>
          <cell r="B1442">
            <v>24</v>
          </cell>
          <cell r="C1442">
            <v>9.9716620000000002</v>
          </cell>
          <cell r="D1442">
            <v>9.9716620000000002</v>
          </cell>
          <cell r="E1442">
            <v>4.2627800000000002</v>
          </cell>
        </row>
        <row r="1443">
          <cell r="A1443">
            <v>42612</v>
          </cell>
          <cell r="B1443">
            <v>23</v>
          </cell>
          <cell r="C1443">
            <v>9.9726479999999995</v>
          </cell>
          <cell r="D1443">
            <v>9.9726479999999995</v>
          </cell>
          <cell r="E1443">
            <v>4.2929250000000003</v>
          </cell>
        </row>
        <row r="1444">
          <cell r="A1444">
            <v>42613</v>
          </cell>
          <cell r="B1444">
            <v>22</v>
          </cell>
          <cell r="C1444">
            <v>9.9737910000000003</v>
          </cell>
          <cell r="D1444">
            <v>9.9737910000000003</v>
          </cell>
          <cell r="E1444">
            <v>4.3000150000000001</v>
          </cell>
        </row>
        <row r="1445">
          <cell r="A1445">
            <v>42614</v>
          </cell>
          <cell r="B1445">
            <v>28</v>
          </cell>
          <cell r="C1445">
            <v>9.9669869999999996</v>
          </cell>
          <cell r="D1445">
            <v>9.9669869999999996</v>
          </cell>
          <cell r="E1445">
            <v>4.2585870000000003</v>
          </cell>
        </row>
        <row r="1446">
          <cell r="A1446">
            <v>42615</v>
          </cell>
          <cell r="B1446">
            <v>27</v>
          </cell>
          <cell r="C1446">
            <v>9.9679479999999998</v>
          </cell>
          <cell r="D1446">
            <v>9.9679479999999998</v>
          </cell>
          <cell r="E1446">
            <v>4.2873419999999998</v>
          </cell>
        </row>
        <row r="1447">
          <cell r="A1447">
            <v>42618</v>
          </cell>
          <cell r="B1447">
            <v>24</v>
          </cell>
          <cell r="C1447">
            <v>9.9714919999999996</v>
          </cell>
          <cell r="D1447">
            <v>9.9714919999999996</v>
          </cell>
          <cell r="E1447">
            <v>4.2884250000000002</v>
          </cell>
        </row>
        <row r="1448">
          <cell r="A1448">
            <v>42619</v>
          </cell>
          <cell r="B1448">
            <v>23</v>
          </cell>
          <cell r="C1448">
            <v>9.9726579999999991</v>
          </cell>
          <cell r="D1448">
            <v>9.9726579999999991</v>
          </cell>
          <cell r="E1448">
            <v>4.2913509999999997</v>
          </cell>
        </row>
        <row r="1449">
          <cell r="A1449">
            <v>42620</v>
          </cell>
          <cell r="B1449">
            <v>22</v>
          </cell>
          <cell r="C1449">
            <v>9.9741060000000008</v>
          </cell>
          <cell r="D1449">
            <v>9.9741060000000008</v>
          </cell>
          <cell r="E1449">
            <v>4.2481999999999998</v>
          </cell>
        </row>
        <row r="1450">
          <cell r="A1450">
            <v>42621</v>
          </cell>
          <cell r="B1450">
            <v>28</v>
          </cell>
          <cell r="C1450">
            <v>9.966761</v>
          </cell>
          <cell r="D1450">
            <v>9.966761</v>
          </cell>
          <cell r="E1450">
            <v>4.2878379999999998</v>
          </cell>
        </row>
        <row r="1451">
          <cell r="A1451">
            <v>42622</v>
          </cell>
          <cell r="B1451">
            <v>27</v>
          </cell>
          <cell r="C1451">
            <v>9.9682619999999993</v>
          </cell>
          <cell r="D1451">
            <v>9.9682619999999993</v>
          </cell>
          <cell r="E1451">
            <v>4.2452069999999997</v>
          </cell>
        </row>
        <row r="1452">
          <cell r="A1452">
            <v>42625</v>
          </cell>
          <cell r="B1452">
            <v>24</v>
          </cell>
          <cell r="C1452">
            <v>9.9715030000000002</v>
          </cell>
          <cell r="D1452">
            <v>9.9715030000000002</v>
          </cell>
          <cell r="E1452">
            <v>4.2867660000000001</v>
          </cell>
        </row>
        <row r="1453">
          <cell r="A1453">
            <v>42626</v>
          </cell>
          <cell r="B1453">
            <v>23</v>
          </cell>
          <cell r="C1453">
            <v>9.9732210000000006</v>
          </cell>
          <cell r="D1453">
            <v>9.9732210000000006</v>
          </cell>
          <cell r="E1453">
            <v>4.20275</v>
          </cell>
        </row>
        <row r="1454">
          <cell r="A1454">
            <v>42627</v>
          </cell>
          <cell r="B1454">
            <v>22</v>
          </cell>
          <cell r="C1454">
            <v>9.9737559999999998</v>
          </cell>
          <cell r="D1454">
            <v>9.9737559999999998</v>
          </cell>
          <cell r="E1454">
            <v>4.3057730000000003</v>
          </cell>
        </row>
        <row r="1455">
          <cell r="A1455">
            <v>42628</v>
          </cell>
          <cell r="B1455">
            <v>28</v>
          </cell>
          <cell r="C1455">
            <v>9.9666720000000009</v>
          </cell>
          <cell r="D1455">
            <v>9.9666720000000009</v>
          </cell>
          <cell r="E1455">
            <v>4.2993569999999997</v>
          </cell>
        </row>
        <row r="1456">
          <cell r="A1456">
            <v>42632</v>
          </cell>
          <cell r="B1456">
            <v>24</v>
          </cell>
          <cell r="C1456">
            <v>9.9712779999999999</v>
          </cell>
          <cell r="D1456">
            <v>9.9712779999999999</v>
          </cell>
          <cell r="E1456">
            <v>4.3207100000000001</v>
          </cell>
        </row>
        <row r="1457">
          <cell r="A1457">
            <v>42633</v>
          </cell>
          <cell r="B1457">
            <v>23</v>
          </cell>
          <cell r="C1457">
            <v>9.9727940000000004</v>
          </cell>
          <cell r="D1457">
            <v>9.9727940000000004</v>
          </cell>
          <cell r="E1457">
            <v>4.2699470000000002</v>
          </cell>
        </row>
        <row r="1458">
          <cell r="A1458">
            <v>42634</v>
          </cell>
          <cell r="B1458">
            <v>22</v>
          </cell>
          <cell r="C1458">
            <v>9.9739730000000009</v>
          </cell>
          <cell r="D1458">
            <v>9.9739730000000009</v>
          </cell>
          <cell r="E1458">
            <v>4.2700769999999997</v>
          </cell>
        </row>
        <row r="1459">
          <cell r="A1459">
            <v>42635</v>
          </cell>
          <cell r="B1459">
            <v>28</v>
          </cell>
          <cell r="C1459">
            <v>9.9668519999999994</v>
          </cell>
          <cell r="D1459">
            <v>9.9668519999999994</v>
          </cell>
          <cell r="E1459">
            <v>4.2760600000000002</v>
          </cell>
        </row>
        <row r="1460">
          <cell r="A1460">
            <v>42636</v>
          </cell>
          <cell r="B1460">
            <v>27</v>
          </cell>
          <cell r="C1460">
            <v>9.9676130000000001</v>
          </cell>
          <cell r="D1460">
            <v>9.9676130000000001</v>
          </cell>
          <cell r="E1460">
            <v>4.3322979999999998</v>
          </cell>
        </row>
        <row r="1461">
          <cell r="A1461">
            <v>42639</v>
          </cell>
          <cell r="B1461">
            <v>24</v>
          </cell>
          <cell r="C1461">
            <v>9.9701310000000003</v>
          </cell>
          <cell r="D1461">
            <v>9.9701310000000003</v>
          </cell>
          <cell r="E1461">
            <v>4.4937719999999999</v>
          </cell>
        </row>
        <row r="1462">
          <cell r="A1462">
            <v>42640</v>
          </cell>
          <cell r="B1462">
            <v>23</v>
          </cell>
          <cell r="C1462">
            <v>9.9725070000000002</v>
          </cell>
          <cell r="D1462">
            <v>9.9725070000000002</v>
          </cell>
          <cell r="E1462">
            <v>4.3151159999999997</v>
          </cell>
        </row>
        <row r="1463">
          <cell r="A1463">
            <v>42641</v>
          </cell>
          <cell r="B1463">
            <v>22</v>
          </cell>
          <cell r="C1463">
            <v>9.9739100000000001</v>
          </cell>
          <cell r="D1463">
            <v>9.9739100000000001</v>
          </cell>
          <cell r="E1463">
            <v>4.2804399999999996</v>
          </cell>
        </row>
        <row r="1464">
          <cell r="A1464">
            <v>42642</v>
          </cell>
          <cell r="B1464">
            <v>28</v>
          </cell>
          <cell r="C1464">
            <v>9.9635829999999999</v>
          </cell>
          <cell r="D1464">
            <v>9.9635829999999999</v>
          </cell>
          <cell r="E1464">
            <v>4.6992989999999999</v>
          </cell>
        </row>
        <row r="1465">
          <cell r="A1465">
            <v>42643</v>
          </cell>
          <cell r="B1465">
            <v>27</v>
          </cell>
          <cell r="C1465">
            <v>9.9649809999999999</v>
          </cell>
          <cell r="D1465">
            <v>9.9649809999999999</v>
          </cell>
          <cell r="E1465">
            <v>4.6856090000000004</v>
          </cell>
        </row>
        <row r="1466">
          <cell r="A1466">
            <v>42646</v>
          </cell>
          <cell r="B1466">
            <v>24</v>
          </cell>
          <cell r="C1466">
            <v>9.9688239999999997</v>
          </cell>
          <cell r="D1466">
            <v>9.9688239999999997</v>
          </cell>
          <cell r="E1466">
            <v>4.6910249999999998</v>
          </cell>
        </row>
        <row r="1467">
          <cell r="A1467">
            <v>42647</v>
          </cell>
          <cell r="B1467">
            <v>23</v>
          </cell>
          <cell r="C1467">
            <v>9.9704859999999993</v>
          </cell>
          <cell r="D1467">
            <v>9.9704859999999993</v>
          </cell>
          <cell r="E1467">
            <v>4.6332570000000004</v>
          </cell>
        </row>
        <row r="1468">
          <cell r="A1468">
            <v>42648</v>
          </cell>
          <cell r="B1468">
            <v>22</v>
          </cell>
          <cell r="C1468">
            <v>9.9717730000000007</v>
          </cell>
          <cell r="D1468">
            <v>9.9717730000000007</v>
          </cell>
          <cell r="E1468">
            <v>4.6320379999999997</v>
          </cell>
        </row>
        <row r="1469">
          <cell r="A1469">
            <v>42649</v>
          </cell>
          <cell r="B1469">
            <v>28</v>
          </cell>
          <cell r="C1469">
            <v>9.9636440000000004</v>
          </cell>
          <cell r="D1469">
            <v>9.9636440000000004</v>
          </cell>
          <cell r="E1469">
            <v>4.6913989999999997</v>
          </cell>
        </row>
        <row r="1470">
          <cell r="A1470">
            <v>42650</v>
          </cell>
          <cell r="B1470">
            <v>27</v>
          </cell>
          <cell r="C1470">
            <v>9.9648749999999993</v>
          </cell>
          <cell r="D1470">
            <v>9.9648749999999993</v>
          </cell>
          <cell r="E1470">
            <v>4.6998420000000003</v>
          </cell>
        </row>
        <row r="1471">
          <cell r="A1471">
            <v>42653</v>
          </cell>
          <cell r="B1471">
            <v>24</v>
          </cell>
          <cell r="C1471">
            <v>9.9688090000000003</v>
          </cell>
          <cell r="D1471">
            <v>9.9688090000000003</v>
          </cell>
          <cell r="E1471">
            <v>4.693289</v>
          </cell>
        </row>
        <row r="1472">
          <cell r="A1472">
            <v>42654</v>
          </cell>
          <cell r="B1472">
            <v>23</v>
          </cell>
          <cell r="C1472">
            <v>9.9700699999999998</v>
          </cell>
          <cell r="D1472">
            <v>9.9700699999999998</v>
          </cell>
          <cell r="E1472">
            <v>4.6987589999999999</v>
          </cell>
        </row>
        <row r="1473">
          <cell r="A1473">
            <v>42655</v>
          </cell>
          <cell r="B1473">
            <v>22</v>
          </cell>
          <cell r="C1473">
            <v>9.9714589999999994</v>
          </cell>
          <cell r="D1473">
            <v>9.9714589999999994</v>
          </cell>
          <cell r="E1473">
            <v>4.683713</v>
          </cell>
        </row>
        <row r="1474">
          <cell r="A1474">
            <v>42656</v>
          </cell>
          <cell r="B1474">
            <v>28</v>
          </cell>
          <cell r="C1474">
            <v>9.9634970000000003</v>
          </cell>
          <cell r="D1474">
            <v>9.9634970000000003</v>
          </cell>
          <cell r="E1474">
            <v>4.7104369999999998</v>
          </cell>
        </row>
        <row r="1475">
          <cell r="A1475">
            <v>42657</v>
          </cell>
          <cell r="B1475">
            <v>27</v>
          </cell>
          <cell r="C1475">
            <v>9.9646500000000007</v>
          </cell>
          <cell r="D1475">
            <v>9.9646500000000007</v>
          </cell>
          <cell r="E1475">
            <v>4.730054</v>
          </cell>
        </row>
        <row r="1476">
          <cell r="A1476">
            <v>42660</v>
          </cell>
          <cell r="B1476">
            <v>24</v>
          </cell>
          <cell r="C1476">
            <v>9.9686369999999993</v>
          </cell>
          <cell r="D1476">
            <v>9.9686369999999993</v>
          </cell>
          <cell r="E1476">
            <v>4.7192509999999999</v>
          </cell>
        </row>
        <row r="1477">
          <cell r="A1477">
            <v>42661</v>
          </cell>
          <cell r="B1477">
            <v>23</v>
          </cell>
          <cell r="C1477">
            <v>9.9702439999999992</v>
          </cell>
          <cell r="D1477">
            <v>9.9702439999999992</v>
          </cell>
          <cell r="E1477">
            <v>4.6713610000000001</v>
          </cell>
        </row>
        <row r="1478">
          <cell r="A1478">
            <v>42662</v>
          </cell>
          <cell r="B1478">
            <v>22</v>
          </cell>
          <cell r="C1478">
            <v>9.9715419999999995</v>
          </cell>
          <cell r="D1478">
            <v>9.9715419999999995</v>
          </cell>
          <cell r="E1478">
            <v>4.6700540000000004</v>
          </cell>
        </row>
        <row r="1479">
          <cell r="A1479">
            <v>42663</v>
          </cell>
          <cell r="B1479">
            <v>28</v>
          </cell>
          <cell r="C1479">
            <v>9.9638860000000005</v>
          </cell>
          <cell r="D1479">
            <v>9.9638860000000005</v>
          </cell>
          <cell r="E1479">
            <v>4.6600580000000003</v>
          </cell>
        </row>
        <row r="1480">
          <cell r="A1480">
            <v>42664</v>
          </cell>
          <cell r="B1480">
            <v>27</v>
          </cell>
          <cell r="C1480">
            <v>9.9653039999999997</v>
          </cell>
          <cell r="D1480">
            <v>9.9653039999999997</v>
          </cell>
          <cell r="E1480">
            <v>4.6422400000000001</v>
          </cell>
        </row>
        <row r="1481">
          <cell r="A1481">
            <v>42667</v>
          </cell>
          <cell r="B1481">
            <v>24</v>
          </cell>
          <cell r="C1481">
            <v>9.9690960000000004</v>
          </cell>
          <cell r="D1481">
            <v>9.9690960000000004</v>
          </cell>
          <cell r="E1481">
            <v>4.6499699999999997</v>
          </cell>
        </row>
        <row r="1482">
          <cell r="A1482">
            <v>42668</v>
          </cell>
          <cell r="B1482">
            <v>23</v>
          </cell>
          <cell r="C1482">
            <v>9.9703800000000005</v>
          </cell>
          <cell r="D1482">
            <v>9.9703800000000005</v>
          </cell>
          <cell r="E1482">
            <v>4.6499470000000001</v>
          </cell>
        </row>
        <row r="1483">
          <cell r="A1483">
            <v>42669</v>
          </cell>
          <cell r="B1483">
            <v>22</v>
          </cell>
          <cell r="C1483">
            <v>9.9715880000000006</v>
          </cell>
          <cell r="D1483">
            <v>9.9715880000000006</v>
          </cell>
          <cell r="E1483">
            <v>4.6624829999999999</v>
          </cell>
        </row>
        <row r="1484">
          <cell r="A1484">
            <v>42670</v>
          </cell>
          <cell r="B1484">
            <v>28</v>
          </cell>
          <cell r="C1484">
            <v>9.9640489999999993</v>
          </cell>
          <cell r="D1484">
            <v>9.9640489999999993</v>
          </cell>
          <cell r="E1484">
            <v>4.6389490000000002</v>
          </cell>
        </row>
        <row r="1485">
          <cell r="A1485">
            <v>42671</v>
          </cell>
          <cell r="B1485">
            <v>27</v>
          </cell>
          <cell r="C1485">
            <v>9.9649769999999993</v>
          </cell>
          <cell r="D1485">
            <v>9.9649769999999993</v>
          </cell>
          <cell r="E1485">
            <v>4.6861459999999999</v>
          </cell>
        </row>
        <row r="1486">
          <cell r="A1486">
            <v>42674</v>
          </cell>
          <cell r="B1486">
            <v>24</v>
          </cell>
          <cell r="C1486">
            <v>9.9686059999999994</v>
          </cell>
          <cell r="D1486">
            <v>9.9686059999999994</v>
          </cell>
          <cell r="E1486">
            <v>4.7239300000000002</v>
          </cell>
        </row>
        <row r="1487">
          <cell r="A1487">
            <v>42675</v>
          </cell>
          <cell r="B1487">
            <v>23</v>
          </cell>
          <cell r="C1487">
            <v>9.9694420000000008</v>
          </cell>
          <cell r="D1487">
            <v>9.9694420000000008</v>
          </cell>
          <cell r="E1487">
            <v>4.7976520000000002</v>
          </cell>
        </row>
        <row r="1488">
          <cell r="A1488">
            <v>42677</v>
          </cell>
          <cell r="B1488">
            <v>28</v>
          </cell>
          <cell r="C1488">
            <v>9.9625990000000009</v>
          </cell>
          <cell r="D1488">
            <v>9.9625990000000009</v>
          </cell>
          <cell r="E1488">
            <v>4.8267530000000001</v>
          </cell>
        </row>
        <row r="1489">
          <cell r="A1489">
            <v>42678</v>
          </cell>
          <cell r="B1489">
            <v>27</v>
          </cell>
          <cell r="C1489">
            <v>9.9642859999999995</v>
          </cell>
          <cell r="D1489">
            <v>9.9642859999999995</v>
          </cell>
          <cell r="E1489">
            <v>4.7789339999999996</v>
          </cell>
        </row>
        <row r="1490">
          <cell r="A1490">
            <v>42681</v>
          </cell>
          <cell r="B1490">
            <v>24</v>
          </cell>
          <cell r="C1490">
            <v>9.9683779999999995</v>
          </cell>
          <cell r="D1490">
            <v>9.9683779999999995</v>
          </cell>
          <cell r="E1490">
            <v>4.7583469999999997</v>
          </cell>
        </row>
        <row r="1491">
          <cell r="A1491">
            <v>42682</v>
          </cell>
          <cell r="B1491">
            <v>23</v>
          </cell>
          <cell r="C1491">
            <v>9.9695800000000006</v>
          </cell>
          <cell r="D1491">
            <v>9.9695800000000006</v>
          </cell>
          <cell r="E1491">
            <v>4.7759200000000002</v>
          </cell>
        </row>
        <row r="1492">
          <cell r="A1492">
            <v>42683</v>
          </cell>
          <cell r="B1492">
            <v>22</v>
          </cell>
          <cell r="C1492">
            <v>9.9700589999999991</v>
          </cell>
          <cell r="D1492">
            <v>9.9700589999999991</v>
          </cell>
          <cell r="E1492">
            <v>4.9141500000000002</v>
          </cell>
        </row>
        <row r="1493">
          <cell r="A1493">
            <v>42684</v>
          </cell>
          <cell r="B1493">
            <v>28</v>
          </cell>
          <cell r="C1493">
            <v>9.9592840000000002</v>
          </cell>
          <cell r="D1493">
            <v>9.9592840000000002</v>
          </cell>
          <cell r="E1493">
            <v>5.256316</v>
          </cell>
        </row>
        <row r="1494">
          <cell r="A1494">
            <v>42685</v>
          </cell>
          <cell r="B1494">
            <v>27</v>
          </cell>
          <cell r="C1494">
            <v>9.9600310000000007</v>
          </cell>
          <cell r="D1494">
            <v>9.9600310000000007</v>
          </cell>
          <cell r="E1494">
            <v>5.3505859999999998</v>
          </cell>
        </row>
        <row r="1495">
          <cell r="A1495">
            <v>42688</v>
          </cell>
          <cell r="B1495">
            <v>24</v>
          </cell>
          <cell r="C1495">
            <v>9.9681449999999998</v>
          </cell>
          <cell r="D1495">
            <v>9.9681449999999998</v>
          </cell>
          <cell r="E1495">
            <v>4.79352</v>
          </cell>
        </row>
        <row r="1496">
          <cell r="A1496">
            <v>42689</v>
          </cell>
          <cell r="B1496">
            <v>23</v>
          </cell>
          <cell r="C1496">
            <v>9.9648760000000003</v>
          </cell>
          <cell r="D1496">
            <v>9.9648760000000003</v>
          </cell>
          <cell r="E1496">
            <v>5.517048</v>
          </cell>
        </row>
        <row r="1497">
          <cell r="A1497">
            <v>42690</v>
          </cell>
          <cell r="B1497">
            <v>22</v>
          </cell>
          <cell r="C1497">
            <v>9.9661439999999999</v>
          </cell>
          <cell r="D1497">
            <v>9.9661439999999999</v>
          </cell>
          <cell r="E1497">
            <v>5.5588930000000003</v>
          </cell>
        </row>
        <row r="1498">
          <cell r="A1498">
            <v>42691</v>
          </cell>
          <cell r="B1498">
            <v>28</v>
          </cell>
          <cell r="C1498">
            <v>9.9592980000000004</v>
          </cell>
          <cell r="D1498">
            <v>9.9592980000000004</v>
          </cell>
          <cell r="E1498">
            <v>5.2545010000000003</v>
          </cell>
        </row>
        <row r="1499">
          <cell r="A1499">
            <v>42692</v>
          </cell>
          <cell r="B1499">
            <v>27</v>
          </cell>
          <cell r="C1499">
            <v>9.9605399999999999</v>
          </cell>
          <cell r="D1499">
            <v>9.9605399999999999</v>
          </cell>
          <cell r="E1499">
            <v>5.2821769999999999</v>
          </cell>
        </row>
        <row r="1500">
          <cell r="A1500">
            <v>42696</v>
          </cell>
          <cell r="B1500">
            <v>23</v>
          </cell>
          <cell r="C1500">
            <v>9.9650219999999994</v>
          </cell>
          <cell r="D1500">
            <v>9.9650219999999994</v>
          </cell>
          <cell r="E1500">
            <v>5.4940340000000001</v>
          </cell>
        </row>
        <row r="1501">
          <cell r="A1501">
            <v>42697</v>
          </cell>
          <cell r="B1501">
            <v>22</v>
          </cell>
          <cell r="C1501">
            <v>9.966564</v>
          </cell>
          <cell r="D1501">
            <v>9.966564</v>
          </cell>
          <cell r="E1501">
            <v>5.4897010000000002</v>
          </cell>
        </row>
        <row r="1502">
          <cell r="A1502">
            <v>42698</v>
          </cell>
          <cell r="B1502">
            <v>28</v>
          </cell>
          <cell r="C1502">
            <v>9.9575589999999998</v>
          </cell>
          <cell r="D1502">
            <v>9.9575589999999998</v>
          </cell>
          <cell r="E1502">
            <v>5.4799569999999997</v>
          </cell>
        </row>
        <row r="1503">
          <cell r="A1503">
            <v>42699</v>
          </cell>
          <cell r="B1503">
            <v>27</v>
          </cell>
          <cell r="C1503">
            <v>9.9590899999999998</v>
          </cell>
          <cell r="D1503">
            <v>9.9590899999999998</v>
          </cell>
          <cell r="E1503">
            <v>5.4770729999999999</v>
          </cell>
        </row>
        <row r="1504">
          <cell r="A1504">
            <v>42702</v>
          </cell>
          <cell r="B1504">
            <v>24</v>
          </cell>
          <cell r="C1504">
            <v>9.9635409999999993</v>
          </cell>
          <cell r="D1504">
            <v>9.9635409999999993</v>
          </cell>
          <cell r="E1504">
            <v>5.4888620000000001</v>
          </cell>
        </row>
        <row r="1505">
          <cell r="A1505">
            <v>42703</v>
          </cell>
          <cell r="B1505">
            <v>23</v>
          </cell>
          <cell r="C1505">
            <v>9.9650409999999994</v>
          </cell>
          <cell r="D1505">
            <v>9.9650409999999994</v>
          </cell>
          <cell r="E1505">
            <v>5.4910399999999999</v>
          </cell>
        </row>
        <row r="1506">
          <cell r="A1506">
            <v>42704</v>
          </cell>
          <cell r="B1506">
            <v>22</v>
          </cell>
          <cell r="C1506">
            <v>9.9664289999999998</v>
          </cell>
          <cell r="D1506">
            <v>9.9664289999999998</v>
          </cell>
          <cell r="E1506">
            <v>5.5119400000000001</v>
          </cell>
        </row>
        <row r="1507">
          <cell r="A1507">
            <v>42705</v>
          </cell>
          <cell r="B1507">
            <v>28</v>
          </cell>
          <cell r="C1507">
            <v>9.9569910000000004</v>
          </cell>
          <cell r="D1507">
            <v>9.9569910000000004</v>
          </cell>
          <cell r="E1507">
            <v>5.5536139999999996</v>
          </cell>
        </row>
        <row r="1508">
          <cell r="A1508">
            <v>42706</v>
          </cell>
          <cell r="B1508">
            <v>27</v>
          </cell>
          <cell r="C1508">
            <v>9.9585749999999997</v>
          </cell>
          <cell r="D1508">
            <v>9.9585749999999997</v>
          </cell>
          <cell r="E1508">
            <v>5.5463089999999999</v>
          </cell>
        </row>
        <row r="1509">
          <cell r="A1509">
            <v>42709</v>
          </cell>
          <cell r="B1509">
            <v>24</v>
          </cell>
          <cell r="C1509">
            <v>9.9630969999999994</v>
          </cell>
          <cell r="D1509">
            <v>9.9630969999999994</v>
          </cell>
          <cell r="E1509">
            <v>5.5559529999999997</v>
          </cell>
        </row>
        <row r="1510">
          <cell r="A1510">
            <v>42710</v>
          </cell>
          <cell r="B1510">
            <v>23</v>
          </cell>
          <cell r="C1510">
            <v>9.9647299999999994</v>
          </cell>
          <cell r="D1510">
            <v>9.9647299999999994</v>
          </cell>
          <cell r="E1510">
            <v>5.5400619999999998</v>
          </cell>
        </row>
        <row r="1511">
          <cell r="A1511">
            <v>42711</v>
          </cell>
          <cell r="B1511">
            <v>22</v>
          </cell>
          <cell r="C1511">
            <v>9.9662690000000005</v>
          </cell>
          <cell r="D1511">
            <v>9.9662690000000005</v>
          </cell>
          <cell r="E1511">
            <v>5.5382990000000003</v>
          </cell>
        </row>
        <row r="1512">
          <cell r="A1512">
            <v>42712</v>
          </cell>
          <cell r="B1512">
            <v>28</v>
          </cell>
          <cell r="C1512">
            <v>9.9569360000000007</v>
          </cell>
          <cell r="D1512">
            <v>9.9569360000000007</v>
          </cell>
          <cell r="E1512">
            <v>5.5607470000000001</v>
          </cell>
        </row>
        <row r="1513">
          <cell r="A1513">
            <v>42713</v>
          </cell>
          <cell r="B1513">
            <v>27</v>
          </cell>
          <cell r="C1513">
            <v>9.9585430000000006</v>
          </cell>
          <cell r="D1513">
            <v>9.9585430000000006</v>
          </cell>
          <cell r="E1513">
            <v>5.550611</v>
          </cell>
        </row>
        <row r="1514">
          <cell r="A1514">
            <v>42717</v>
          </cell>
          <cell r="B1514">
            <v>23</v>
          </cell>
          <cell r="C1514">
            <v>9.9652600000000007</v>
          </cell>
          <cell r="D1514">
            <v>9.9652600000000007</v>
          </cell>
          <cell r="E1514">
            <v>5.4565210000000004</v>
          </cell>
        </row>
        <row r="1515">
          <cell r="A1515">
            <v>42718</v>
          </cell>
          <cell r="B1515">
            <v>22</v>
          </cell>
          <cell r="C1515">
            <v>9.9669039999999995</v>
          </cell>
          <cell r="D1515">
            <v>9.9669039999999995</v>
          </cell>
          <cell r="E1515">
            <v>5.4336919999999997</v>
          </cell>
        </row>
        <row r="1516">
          <cell r="A1516">
            <v>42719</v>
          </cell>
          <cell r="B1516">
            <v>28</v>
          </cell>
          <cell r="C1516">
            <v>9.9564819999999994</v>
          </cell>
          <cell r="D1516">
            <v>9.9564819999999994</v>
          </cell>
          <cell r="E1516">
            <v>5.6196270000000004</v>
          </cell>
        </row>
        <row r="1517">
          <cell r="A1517">
            <v>42720</v>
          </cell>
          <cell r="B1517">
            <v>27</v>
          </cell>
          <cell r="C1517">
            <v>9.9571380000000005</v>
          </cell>
          <cell r="D1517">
            <v>9.9571380000000005</v>
          </cell>
          <cell r="E1517">
            <v>5.7395339999999999</v>
          </cell>
        </row>
        <row r="1518">
          <cell r="A1518">
            <v>42723</v>
          </cell>
          <cell r="B1518">
            <v>24</v>
          </cell>
          <cell r="C1518">
            <v>9.9619470000000003</v>
          </cell>
          <cell r="D1518">
            <v>9.9619470000000003</v>
          </cell>
          <cell r="E1518">
            <v>5.7297529999999997</v>
          </cell>
        </row>
        <row r="1519">
          <cell r="A1519">
            <v>42724</v>
          </cell>
          <cell r="B1519">
            <v>23</v>
          </cell>
          <cell r="C1519">
            <v>9.9637919999999998</v>
          </cell>
          <cell r="D1519">
            <v>9.9637919999999998</v>
          </cell>
          <cell r="E1519">
            <v>5.6879340000000003</v>
          </cell>
        </row>
        <row r="1520">
          <cell r="A1520">
            <v>42725</v>
          </cell>
          <cell r="B1520">
            <v>22</v>
          </cell>
          <cell r="C1520">
            <v>9.9655299999999993</v>
          </cell>
          <cell r="D1520">
            <v>9.9655299999999993</v>
          </cell>
          <cell r="E1520">
            <v>5.660056</v>
          </cell>
        </row>
        <row r="1521">
          <cell r="A1521">
            <v>42726</v>
          </cell>
          <cell r="B1521">
            <v>28</v>
          </cell>
          <cell r="C1521">
            <v>9.9562720000000002</v>
          </cell>
          <cell r="D1521">
            <v>9.9562720000000002</v>
          </cell>
          <cell r="E1521">
            <v>5.6468639999999999</v>
          </cell>
        </row>
        <row r="1522">
          <cell r="A1522">
            <v>42727</v>
          </cell>
          <cell r="B1522">
            <v>27</v>
          </cell>
          <cell r="C1522">
            <v>9.9574549999999995</v>
          </cell>
          <cell r="D1522">
            <v>9.9574549999999995</v>
          </cell>
          <cell r="E1522">
            <v>5.696904</v>
          </cell>
        </row>
        <row r="1523">
          <cell r="A1523">
            <v>42730</v>
          </cell>
          <cell r="B1523">
            <v>24</v>
          </cell>
          <cell r="C1523">
            <v>9.9625179999999993</v>
          </cell>
          <cell r="D1523">
            <v>9.9625179999999993</v>
          </cell>
          <cell r="E1523">
            <v>5.6434530000000001</v>
          </cell>
        </row>
        <row r="1524">
          <cell r="A1524">
            <v>42731</v>
          </cell>
          <cell r="B1524">
            <v>23</v>
          </cell>
          <cell r="C1524">
            <v>9.9638299999999997</v>
          </cell>
          <cell r="D1524">
            <v>9.9638299999999997</v>
          </cell>
          <cell r="E1524">
            <v>5.6819430000000004</v>
          </cell>
        </row>
        <row r="1525">
          <cell r="A1525">
            <v>42732</v>
          </cell>
          <cell r="B1525">
            <v>22</v>
          </cell>
          <cell r="C1525">
            <v>9.9648020000000006</v>
          </cell>
          <cell r="D1525">
            <v>9.9648020000000006</v>
          </cell>
          <cell r="E1525">
            <v>5.780017</v>
          </cell>
        </row>
        <row r="1526">
          <cell r="A1526">
            <v>42733</v>
          </cell>
          <cell r="B1526">
            <v>28</v>
          </cell>
          <cell r="C1526">
            <v>9.9552709999999998</v>
          </cell>
          <cell r="D1526">
            <v>9.9552709999999998</v>
          </cell>
          <cell r="E1526">
            <v>5.7767099999999996</v>
          </cell>
        </row>
        <row r="1527">
          <cell r="A1527">
            <v>42734</v>
          </cell>
          <cell r="B1527">
            <v>27</v>
          </cell>
          <cell r="C1527">
            <v>9.9570699999999999</v>
          </cell>
          <cell r="D1527">
            <v>9.9570699999999999</v>
          </cell>
          <cell r="E1527">
            <v>5.7486790000000001</v>
          </cell>
        </row>
        <row r="1528">
          <cell r="A1528">
            <v>42737</v>
          </cell>
          <cell r="B1528">
            <v>24</v>
          </cell>
          <cell r="C1528">
            <v>9.9591329999999996</v>
          </cell>
          <cell r="D1528">
            <v>9.9591329999999996</v>
          </cell>
          <cell r="E1528">
            <v>6.1552040000000003</v>
          </cell>
        </row>
        <row r="1529">
          <cell r="A1529">
            <v>42738</v>
          </cell>
          <cell r="B1529">
            <v>23</v>
          </cell>
          <cell r="C1529">
            <v>9.9632909999999999</v>
          </cell>
          <cell r="D1529">
            <v>9.9632909999999999</v>
          </cell>
          <cell r="E1529">
            <v>5.7669259999999998</v>
          </cell>
        </row>
        <row r="1530">
          <cell r="A1530">
            <v>42739</v>
          </cell>
          <cell r="B1530">
            <v>22</v>
          </cell>
          <cell r="C1530">
            <v>9.9646349999999995</v>
          </cell>
          <cell r="D1530">
            <v>9.9646349999999995</v>
          </cell>
          <cell r="E1530">
            <v>5.8075380000000001</v>
          </cell>
        </row>
        <row r="1531">
          <cell r="A1531">
            <v>42740</v>
          </cell>
          <cell r="B1531">
            <v>28</v>
          </cell>
          <cell r="C1531">
            <v>9.9547500000000007</v>
          </cell>
          <cell r="D1531">
            <v>9.9547500000000007</v>
          </cell>
          <cell r="E1531">
            <v>5.844303</v>
          </cell>
        </row>
        <row r="1532">
          <cell r="A1532">
            <v>42741</v>
          </cell>
          <cell r="B1532">
            <v>27</v>
          </cell>
          <cell r="C1532">
            <v>9.9565400000000004</v>
          </cell>
          <cell r="D1532">
            <v>9.9565400000000004</v>
          </cell>
          <cell r="E1532">
            <v>5.81996</v>
          </cell>
        </row>
        <row r="1533">
          <cell r="A1533">
            <v>42744</v>
          </cell>
          <cell r="B1533">
            <v>24</v>
          </cell>
          <cell r="C1533">
            <v>9.9612890000000007</v>
          </cell>
          <cell r="D1533">
            <v>9.9612890000000007</v>
          </cell>
          <cell r="E1533">
            <v>5.8292149999999996</v>
          </cell>
        </row>
        <row r="1534">
          <cell r="A1534">
            <v>42745</v>
          </cell>
          <cell r="B1534">
            <v>23</v>
          </cell>
          <cell r="C1534">
            <v>9.9626370000000009</v>
          </cell>
          <cell r="D1534">
            <v>9.9626370000000009</v>
          </cell>
          <cell r="E1534">
            <v>5.8700539999999997</v>
          </cell>
        </row>
        <row r="1535">
          <cell r="A1535">
            <v>42746</v>
          </cell>
          <cell r="B1535">
            <v>22</v>
          </cell>
          <cell r="C1535">
            <v>9.9642560000000007</v>
          </cell>
          <cell r="D1535">
            <v>9.9642560000000007</v>
          </cell>
          <cell r="E1535">
            <v>5.87</v>
          </cell>
        </row>
        <row r="1536">
          <cell r="A1536">
            <v>42747</v>
          </cell>
          <cell r="B1536">
            <v>28</v>
          </cell>
          <cell r="C1536">
            <v>9.9551060000000007</v>
          </cell>
          <cell r="D1536">
            <v>9.9551060000000007</v>
          </cell>
          <cell r="E1536">
            <v>5.7981160000000003</v>
          </cell>
        </row>
        <row r="1537">
          <cell r="A1537">
            <v>42748</v>
          </cell>
          <cell r="B1537">
            <v>27</v>
          </cell>
          <cell r="C1537">
            <v>9.9564649999999997</v>
          </cell>
          <cell r="D1537">
            <v>9.9564649999999997</v>
          </cell>
          <cell r="E1537">
            <v>5.8300479999999997</v>
          </cell>
        </row>
        <row r="1538">
          <cell r="A1538">
            <v>42751</v>
          </cell>
          <cell r="B1538">
            <v>24</v>
          </cell>
          <cell r="C1538">
            <v>9.9612839999999991</v>
          </cell>
          <cell r="D1538">
            <v>9.9612839999999991</v>
          </cell>
          <cell r="E1538">
            <v>5.8299709999999996</v>
          </cell>
        </row>
        <row r="1539">
          <cell r="A1539">
            <v>42752</v>
          </cell>
          <cell r="B1539">
            <v>23</v>
          </cell>
          <cell r="C1539">
            <v>9.9634619999999998</v>
          </cell>
          <cell r="D1539">
            <v>9.9634619999999998</v>
          </cell>
          <cell r="E1539">
            <v>5.7399639999999996</v>
          </cell>
        </row>
        <row r="1540">
          <cell r="A1540">
            <v>42753</v>
          </cell>
          <cell r="B1540">
            <v>22</v>
          </cell>
          <cell r="C1540">
            <v>9.9646059999999999</v>
          </cell>
          <cell r="D1540">
            <v>9.9646059999999999</v>
          </cell>
          <cell r="E1540">
            <v>5.8123180000000003</v>
          </cell>
        </row>
        <row r="1541">
          <cell r="A1541">
            <v>42754</v>
          </cell>
          <cell r="B1541">
            <v>28</v>
          </cell>
          <cell r="C1541">
            <v>9.9549369999999993</v>
          </cell>
          <cell r="D1541">
            <v>9.9549369999999993</v>
          </cell>
          <cell r="E1541">
            <v>5.8200409999999998</v>
          </cell>
        </row>
        <row r="1542">
          <cell r="A1542">
            <v>42755</v>
          </cell>
          <cell r="B1542">
            <v>27</v>
          </cell>
          <cell r="C1542">
            <v>9.9567060000000005</v>
          </cell>
          <cell r="D1542">
            <v>9.9567060000000005</v>
          </cell>
          <cell r="E1542">
            <v>5.7976340000000004</v>
          </cell>
        </row>
        <row r="1543">
          <cell r="A1543">
            <v>42758</v>
          </cell>
          <cell r="B1543">
            <v>24</v>
          </cell>
          <cell r="C1543">
            <v>9.9616690000000006</v>
          </cell>
          <cell r="D1543">
            <v>9.9616690000000006</v>
          </cell>
          <cell r="E1543">
            <v>5.7717739999999997</v>
          </cell>
        </row>
        <row r="1544">
          <cell r="A1544">
            <v>42759</v>
          </cell>
          <cell r="B1544">
            <v>23</v>
          </cell>
          <cell r="C1544">
            <v>9.963374</v>
          </cell>
          <cell r="D1544">
            <v>9.963374</v>
          </cell>
          <cell r="E1544">
            <v>5.7538390000000001</v>
          </cell>
        </row>
        <row r="1545">
          <cell r="A1545">
            <v>42760</v>
          </cell>
          <cell r="B1545">
            <v>22</v>
          </cell>
          <cell r="C1545">
            <v>9.9650580000000009</v>
          </cell>
          <cell r="D1545">
            <v>9.9650580000000009</v>
          </cell>
          <cell r="E1545">
            <v>5.7378309999999999</v>
          </cell>
        </row>
        <row r="1546">
          <cell r="A1546">
            <v>42761</v>
          </cell>
          <cell r="B1546">
            <v>28</v>
          </cell>
          <cell r="C1546">
            <v>9.9553999999999991</v>
          </cell>
          <cell r="D1546">
            <v>9.9553999999999991</v>
          </cell>
          <cell r="E1546">
            <v>5.7599749999999998</v>
          </cell>
        </row>
        <row r="1547">
          <cell r="A1547">
            <v>42762</v>
          </cell>
          <cell r="B1547">
            <v>27</v>
          </cell>
          <cell r="C1547">
            <v>9.9567069999999998</v>
          </cell>
          <cell r="D1547">
            <v>9.9567069999999998</v>
          </cell>
          <cell r="E1547">
            <v>5.7974990000000002</v>
          </cell>
        </row>
        <row r="1548">
          <cell r="A1548">
            <v>42765</v>
          </cell>
          <cell r="B1548">
            <v>24</v>
          </cell>
          <cell r="C1548">
            <v>9.9620119999999996</v>
          </cell>
          <cell r="D1548">
            <v>9.9620119999999996</v>
          </cell>
          <cell r="E1548">
            <v>5.7199289999999996</v>
          </cell>
        </row>
        <row r="1549">
          <cell r="A1549">
            <v>42766</v>
          </cell>
          <cell r="B1549">
            <v>23</v>
          </cell>
          <cell r="C1549">
            <v>9.9635890000000007</v>
          </cell>
          <cell r="D1549">
            <v>9.9635890000000007</v>
          </cell>
          <cell r="E1549">
            <v>5.7199400000000002</v>
          </cell>
        </row>
        <row r="1550">
          <cell r="A1550">
            <v>42767</v>
          </cell>
          <cell r="B1550">
            <v>22</v>
          </cell>
          <cell r="C1550">
            <v>9.965033</v>
          </cell>
          <cell r="D1550">
            <v>9.965033</v>
          </cell>
          <cell r="E1550">
            <v>5.7419510000000002</v>
          </cell>
        </row>
        <row r="1551">
          <cell r="A1551">
            <v>42768</v>
          </cell>
          <cell r="B1551">
            <v>28</v>
          </cell>
          <cell r="C1551">
            <v>9.9543789999999994</v>
          </cell>
          <cell r="D1551">
            <v>9.9543789999999994</v>
          </cell>
          <cell r="E1551">
            <v>5.8924390000000004</v>
          </cell>
        </row>
        <row r="1552">
          <cell r="A1552">
            <v>42769</v>
          </cell>
          <cell r="B1552">
            <v>27</v>
          </cell>
          <cell r="C1552">
            <v>9.9561270000000004</v>
          </cell>
          <cell r="D1552">
            <v>9.9561270000000004</v>
          </cell>
          <cell r="E1552">
            <v>5.8755110000000004</v>
          </cell>
        </row>
        <row r="1553">
          <cell r="A1553">
            <v>42773</v>
          </cell>
          <cell r="B1553">
            <v>23</v>
          </cell>
          <cell r="C1553">
            <v>9.9629820000000002</v>
          </cell>
          <cell r="D1553">
            <v>9.9629820000000002</v>
          </cell>
          <cell r="E1553">
            <v>5.8156499999999998</v>
          </cell>
        </row>
        <row r="1554">
          <cell r="A1554">
            <v>42774</v>
          </cell>
          <cell r="B1554">
            <v>22</v>
          </cell>
          <cell r="C1554">
            <v>9.9644759999999994</v>
          </cell>
          <cell r="D1554">
            <v>9.9644759999999994</v>
          </cell>
          <cell r="E1554">
            <v>5.833742</v>
          </cell>
        </row>
        <row r="1555">
          <cell r="A1555">
            <v>42775</v>
          </cell>
          <cell r="B1555">
            <v>28</v>
          </cell>
          <cell r="C1555">
            <v>9.9521599999999992</v>
          </cell>
          <cell r="D1555">
            <v>9.9521599999999992</v>
          </cell>
          <cell r="E1555">
            <v>6.1804240000000004</v>
          </cell>
        </row>
        <row r="1556">
          <cell r="A1556">
            <v>42776</v>
          </cell>
          <cell r="B1556">
            <v>27</v>
          </cell>
          <cell r="C1556">
            <v>9.9534179999999992</v>
          </cell>
          <cell r="D1556">
            <v>9.9534179999999992</v>
          </cell>
          <cell r="E1556">
            <v>6.2400010000000004</v>
          </cell>
        </row>
        <row r="1557">
          <cell r="A1557">
            <v>42779</v>
          </cell>
          <cell r="B1557">
            <v>24</v>
          </cell>
          <cell r="C1557">
            <v>9.9585629999999998</v>
          </cell>
          <cell r="D1557">
            <v>9.9585629999999998</v>
          </cell>
          <cell r="E1557">
            <v>6.2414129999999997</v>
          </cell>
        </row>
        <row r="1558">
          <cell r="A1558">
            <v>42780</v>
          </cell>
          <cell r="B1558">
            <v>23</v>
          </cell>
          <cell r="C1558">
            <v>9.9603359999999999</v>
          </cell>
          <cell r="D1558">
            <v>9.9603359999999999</v>
          </cell>
          <cell r="E1558">
            <v>6.2330009999999998</v>
          </cell>
        </row>
        <row r="1559">
          <cell r="A1559">
            <v>42781</v>
          </cell>
          <cell r="B1559">
            <v>22</v>
          </cell>
          <cell r="C1559">
            <v>9.9621399999999998</v>
          </cell>
          <cell r="D1559">
            <v>9.9621399999999998</v>
          </cell>
          <cell r="E1559">
            <v>6.2188169999999996</v>
          </cell>
        </row>
        <row r="1560">
          <cell r="A1560">
            <v>42782</v>
          </cell>
          <cell r="B1560">
            <v>28</v>
          </cell>
          <cell r="C1560">
            <v>9.9518550000000001</v>
          </cell>
          <cell r="D1560">
            <v>9.9518550000000001</v>
          </cell>
          <cell r="E1560">
            <v>6.2200179999999996</v>
          </cell>
        </row>
        <row r="1561">
          <cell r="A1561">
            <v>42783</v>
          </cell>
          <cell r="B1561">
            <v>27</v>
          </cell>
          <cell r="C1561">
            <v>9.9525260000000006</v>
          </cell>
          <cell r="D1561">
            <v>9.9525260000000006</v>
          </cell>
          <cell r="E1561">
            <v>6.3600599999999998</v>
          </cell>
        </row>
        <row r="1562">
          <cell r="A1562">
            <v>42786</v>
          </cell>
          <cell r="B1562">
            <v>24</v>
          </cell>
          <cell r="C1562">
            <v>9.9587710000000005</v>
          </cell>
          <cell r="D1562">
            <v>9.9587710000000005</v>
          </cell>
          <cell r="E1562">
            <v>6.2099529999999996</v>
          </cell>
        </row>
        <row r="1563">
          <cell r="A1563">
            <v>42787</v>
          </cell>
          <cell r="B1563">
            <v>23</v>
          </cell>
          <cell r="C1563">
            <v>9.9601819999999996</v>
          </cell>
          <cell r="D1563">
            <v>9.9601819999999996</v>
          </cell>
          <cell r="E1563">
            <v>6.2572979999999996</v>
          </cell>
        </row>
        <row r="1564">
          <cell r="A1564">
            <v>42788</v>
          </cell>
          <cell r="B1564">
            <v>22</v>
          </cell>
          <cell r="C1564">
            <v>9.9620719999999992</v>
          </cell>
          <cell r="D1564">
            <v>9.9620719999999992</v>
          </cell>
          <cell r="E1564">
            <v>6.230029</v>
          </cell>
        </row>
        <row r="1565">
          <cell r="A1565">
            <v>42789</v>
          </cell>
          <cell r="B1565">
            <v>28</v>
          </cell>
          <cell r="C1565">
            <v>9.9519939999999991</v>
          </cell>
          <cell r="D1565">
            <v>9.9519939999999991</v>
          </cell>
          <cell r="E1565">
            <v>6.2019729999999997</v>
          </cell>
        </row>
        <row r="1566">
          <cell r="A1566">
            <v>42790</v>
          </cell>
          <cell r="B1566">
            <v>27</v>
          </cell>
          <cell r="C1566">
            <v>9.9532939999999996</v>
          </cell>
          <cell r="D1566">
            <v>9.9532939999999996</v>
          </cell>
          <cell r="E1566">
            <v>6.2566889999999997</v>
          </cell>
        </row>
        <row r="1567">
          <cell r="A1567">
            <v>42793</v>
          </cell>
          <cell r="B1567">
            <v>24</v>
          </cell>
          <cell r="C1567">
            <v>9.9583580000000005</v>
          </cell>
          <cell r="D1567">
            <v>9.9583580000000005</v>
          </cell>
          <cell r="E1567">
            <v>6.2724200000000003</v>
          </cell>
        </row>
        <row r="1568">
          <cell r="A1568">
            <v>42794</v>
          </cell>
          <cell r="B1568">
            <v>23</v>
          </cell>
          <cell r="C1568">
            <v>9.9603210000000004</v>
          </cell>
          <cell r="D1568">
            <v>9.9603210000000004</v>
          </cell>
          <cell r="E1568">
            <v>6.2353670000000001</v>
          </cell>
        </row>
        <row r="1569">
          <cell r="A1569">
            <v>42795</v>
          </cell>
          <cell r="B1569">
            <v>22</v>
          </cell>
          <cell r="C1569">
            <v>9.9618260000000003</v>
          </cell>
          <cell r="D1569">
            <v>9.9618260000000003</v>
          </cell>
          <cell r="E1569">
            <v>6.2705919999999997</v>
          </cell>
        </row>
        <row r="1570">
          <cell r="A1570">
            <v>42796</v>
          </cell>
          <cell r="B1570">
            <v>28</v>
          </cell>
          <cell r="C1570">
            <v>9.9514610000000001</v>
          </cell>
          <cell r="D1570">
            <v>9.9514610000000001</v>
          </cell>
          <cell r="E1570">
            <v>6.2711680000000003</v>
          </cell>
        </row>
        <row r="1571">
          <cell r="A1571">
            <v>42797</v>
          </cell>
          <cell r="B1571">
            <v>27</v>
          </cell>
          <cell r="C1571">
            <v>9.9534149999999997</v>
          </cell>
          <cell r="D1571">
            <v>9.9534149999999997</v>
          </cell>
          <cell r="E1571">
            <v>6.2404039999999998</v>
          </cell>
        </row>
        <row r="1572">
          <cell r="A1572">
            <v>42800</v>
          </cell>
          <cell r="B1572">
            <v>24</v>
          </cell>
          <cell r="C1572">
            <v>9.9582870000000003</v>
          </cell>
          <cell r="D1572">
            <v>9.9582870000000003</v>
          </cell>
          <cell r="E1572">
            <v>6.2831590000000004</v>
          </cell>
        </row>
        <row r="1573">
          <cell r="A1573">
            <v>42801</v>
          </cell>
          <cell r="B1573">
            <v>23</v>
          </cell>
          <cell r="C1573">
            <v>9.9600089999999994</v>
          </cell>
          <cell r="D1573">
            <v>9.9600089999999994</v>
          </cell>
          <cell r="E1573">
            <v>6.2845940000000002</v>
          </cell>
        </row>
        <row r="1574">
          <cell r="A1574">
            <v>42802</v>
          </cell>
          <cell r="B1574">
            <v>22</v>
          </cell>
          <cell r="C1574">
            <v>9.9616969999999991</v>
          </cell>
          <cell r="D1574">
            <v>9.9616969999999991</v>
          </cell>
          <cell r="E1574">
            <v>6.2918630000000002</v>
          </cell>
        </row>
        <row r="1575">
          <cell r="A1575">
            <v>42803</v>
          </cell>
          <cell r="B1575">
            <v>28</v>
          </cell>
          <cell r="C1575">
            <v>9.9500530000000005</v>
          </cell>
          <cell r="D1575">
            <v>9.9500530000000005</v>
          </cell>
          <cell r="E1575">
            <v>6.4539929999999996</v>
          </cell>
        </row>
        <row r="1576">
          <cell r="A1576">
            <v>42804</v>
          </cell>
          <cell r="B1576">
            <v>27</v>
          </cell>
          <cell r="C1576">
            <v>9.9530320000000003</v>
          </cell>
          <cell r="D1576">
            <v>9.9530320000000003</v>
          </cell>
          <cell r="E1576">
            <v>6.2919520000000002</v>
          </cell>
        </row>
        <row r="1577">
          <cell r="A1577">
            <v>42807</v>
          </cell>
          <cell r="B1577">
            <v>24</v>
          </cell>
          <cell r="C1577">
            <v>9.9581429999999997</v>
          </cell>
          <cell r="D1577">
            <v>9.9581429999999997</v>
          </cell>
          <cell r="E1577">
            <v>6.3049410000000004</v>
          </cell>
        </row>
        <row r="1578">
          <cell r="A1578">
            <v>42808</v>
          </cell>
          <cell r="B1578">
            <v>23</v>
          </cell>
          <cell r="C1578">
            <v>9.9597850000000001</v>
          </cell>
          <cell r="D1578">
            <v>9.9597850000000001</v>
          </cell>
          <cell r="E1578">
            <v>6.3199370000000004</v>
          </cell>
        </row>
        <row r="1579">
          <cell r="A1579">
            <v>42809</v>
          </cell>
          <cell r="B1579">
            <v>22</v>
          </cell>
          <cell r="C1579">
            <v>9.9617310000000003</v>
          </cell>
          <cell r="D1579">
            <v>9.9617310000000003</v>
          </cell>
          <cell r="E1579">
            <v>6.286257</v>
          </cell>
        </row>
        <row r="1580">
          <cell r="A1580">
            <v>42810</v>
          </cell>
          <cell r="B1580">
            <v>27</v>
          </cell>
          <cell r="C1580">
            <v>9.9534120000000001</v>
          </cell>
          <cell r="D1580">
            <v>9.9534120000000001</v>
          </cell>
          <cell r="E1580">
            <v>6.2408080000000004</v>
          </cell>
        </row>
        <row r="1581">
          <cell r="A1581">
            <v>42811</v>
          </cell>
          <cell r="B1581">
            <v>26</v>
          </cell>
          <cell r="C1581">
            <v>9.9551920000000003</v>
          </cell>
          <cell r="D1581">
            <v>9.9551920000000003</v>
          </cell>
          <cell r="E1581">
            <v>6.2321090000000003</v>
          </cell>
        </row>
        <row r="1582">
          <cell r="A1582">
            <v>42815</v>
          </cell>
          <cell r="B1582">
            <v>22</v>
          </cell>
          <cell r="C1582">
            <v>9.9616310000000006</v>
          </cell>
          <cell r="D1582">
            <v>9.9616310000000006</v>
          </cell>
          <cell r="E1582">
            <v>6.3027470000000001</v>
          </cell>
        </row>
        <row r="1583">
          <cell r="A1583">
            <v>42816</v>
          </cell>
          <cell r="B1583">
            <v>21</v>
          </cell>
          <cell r="C1583">
            <v>9.9630650000000003</v>
          </cell>
          <cell r="D1583">
            <v>9.9630650000000003</v>
          </cell>
          <cell r="E1583">
            <v>6.3551869999999999</v>
          </cell>
        </row>
        <row r="1584">
          <cell r="A1584">
            <v>42817</v>
          </cell>
          <cell r="B1584">
            <v>28</v>
          </cell>
          <cell r="C1584">
            <v>9.9510070000000006</v>
          </cell>
          <cell r="D1584">
            <v>9.9510070000000006</v>
          </cell>
          <cell r="E1584">
            <v>6.3301129999999999</v>
          </cell>
        </row>
        <row r="1585">
          <cell r="A1585">
            <v>42818</v>
          </cell>
          <cell r="B1585">
            <v>27</v>
          </cell>
          <cell r="C1585">
            <v>9.9527199999999993</v>
          </cell>
          <cell r="D1585">
            <v>9.9527199999999993</v>
          </cell>
          <cell r="E1585">
            <v>6.3339470000000002</v>
          </cell>
        </row>
        <row r="1586">
          <cell r="A1586">
            <v>42821</v>
          </cell>
          <cell r="B1586">
            <v>24</v>
          </cell>
          <cell r="C1586">
            <v>9.957497</v>
          </cell>
          <cell r="D1586">
            <v>9.957497</v>
          </cell>
          <cell r="E1586">
            <v>6.4026630000000004</v>
          </cell>
        </row>
        <row r="1587">
          <cell r="A1587">
            <v>42822</v>
          </cell>
          <cell r="B1587">
            <v>23</v>
          </cell>
          <cell r="C1587">
            <v>9.959327</v>
          </cell>
          <cell r="D1587">
            <v>9.959327</v>
          </cell>
          <cell r="E1587">
            <v>6.3922080000000001</v>
          </cell>
        </row>
        <row r="1588">
          <cell r="A1588">
            <v>42823</v>
          </cell>
          <cell r="B1588">
            <v>22</v>
          </cell>
          <cell r="C1588">
            <v>9.9612839999999991</v>
          </cell>
          <cell r="D1588">
            <v>9.9612839999999991</v>
          </cell>
          <cell r="E1588">
            <v>6.3599690000000004</v>
          </cell>
        </row>
        <row r="1589">
          <cell r="A1589">
            <v>42824</v>
          </cell>
          <cell r="B1589">
            <v>28</v>
          </cell>
          <cell r="C1589">
            <v>9.9502869999999994</v>
          </cell>
          <cell r="D1589">
            <v>9.9502869999999994</v>
          </cell>
          <cell r="E1589">
            <v>6.4236050000000002</v>
          </cell>
        </row>
        <row r="1590">
          <cell r="A1590">
            <v>42825</v>
          </cell>
          <cell r="B1590">
            <v>27</v>
          </cell>
          <cell r="C1590">
            <v>9.9518640000000005</v>
          </cell>
          <cell r="D1590">
            <v>9.9518640000000005</v>
          </cell>
          <cell r="E1590">
            <v>6.4491769999999997</v>
          </cell>
        </row>
        <row r="1591">
          <cell r="A1591">
            <v>42828</v>
          </cell>
          <cell r="B1591">
            <v>24</v>
          </cell>
          <cell r="C1591">
            <v>9.9569790000000005</v>
          </cell>
          <cell r="D1591">
            <v>9.9569790000000005</v>
          </cell>
          <cell r="E1591">
            <v>6.4810319999999999</v>
          </cell>
        </row>
        <row r="1592">
          <cell r="A1592">
            <v>42829</v>
          </cell>
          <cell r="B1592">
            <v>23</v>
          </cell>
          <cell r="C1592">
            <v>9.9588420000000006</v>
          </cell>
          <cell r="D1592">
            <v>9.9588420000000006</v>
          </cell>
          <cell r="E1592">
            <v>6.4687460000000003</v>
          </cell>
        </row>
        <row r="1593">
          <cell r="A1593">
            <v>42830</v>
          </cell>
          <cell r="B1593">
            <v>22</v>
          </cell>
          <cell r="C1593">
            <v>9.9607100000000006</v>
          </cell>
          <cell r="D1593">
            <v>9.9607100000000006</v>
          </cell>
          <cell r="E1593">
            <v>6.4546330000000003</v>
          </cell>
        </row>
        <row r="1594">
          <cell r="A1594">
            <v>42831</v>
          </cell>
          <cell r="B1594">
            <v>28</v>
          </cell>
          <cell r="C1594">
            <v>9.9498650000000008</v>
          </cell>
          <cell r="D1594">
            <v>9.9498650000000008</v>
          </cell>
          <cell r="E1594">
            <v>6.4784079999999999</v>
          </cell>
        </row>
        <row r="1595">
          <cell r="A1595">
            <v>42832</v>
          </cell>
          <cell r="B1595">
            <v>27</v>
          </cell>
          <cell r="C1595">
            <v>9.9518579999999996</v>
          </cell>
          <cell r="D1595">
            <v>9.9518579999999996</v>
          </cell>
          <cell r="E1595">
            <v>6.4499849999999999</v>
          </cell>
        </row>
        <row r="1596">
          <cell r="A1596">
            <v>42835</v>
          </cell>
          <cell r="B1596">
            <v>24</v>
          </cell>
          <cell r="C1596">
            <v>9.9569860000000006</v>
          </cell>
          <cell r="D1596">
            <v>9.9569860000000006</v>
          </cell>
          <cell r="E1596">
            <v>6.4799730000000002</v>
          </cell>
        </row>
        <row r="1597">
          <cell r="A1597">
            <v>42836</v>
          </cell>
          <cell r="B1597">
            <v>23</v>
          </cell>
          <cell r="C1597">
            <v>9.9585190000000008</v>
          </cell>
          <cell r="D1597">
            <v>9.9585190000000008</v>
          </cell>
          <cell r="E1597">
            <v>6.5197229999999999</v>
          </cell>
        </row>
        <row r="1598">
          <cell r="A1598">
            <v>42837</v>
          </cell>
          <cell r="B1598">
            <v>29</v>
          </cell>
          <cell r="C1598">
            <v>9.9479199999999999</v>
          </cell>
          <cell r="D1598">
            <v>9.9479199999999999</v>
          </cell>
          <cell r="E1598">
            <v>6.4989499999999998</v>
          </cell>
        </row>
        <row r="1599">
          <cell r="A1599">
            <v>42842</v>
          </cell>
          <cell r="B1599">
            <v>24</v>
          </cell>
          <cell r="C1599">
            <v>9.9569369999999999</v>
          </cell>
          <cell r="D1599">
            <v>9.9569369999999999</v>
          </cell>
          <cell r="E1599">
            <v>6.487387</v>
          </cell>
        </row>
        <row r="1600">
          <cell r="A1600">
            <v>42843</v>
          </cell>
          <cell r="B1600">
            <v>23</v>
          </cell>
          <cell r="C1600">
            <v>9.9590770000000006</v>
          </cell>
          <cell r="D1600">
            <v>9.9590770000000006</v>
          </cell>
          <cell r="E1600">
            <v>6.4316589999999998</v>
          </cell>
        </row>
        <row r="1601">
          <cell r="A1601">
            <v>42844</v>
          </cell>
          <cell r="B1601">
            <v>22</v>
          </cell>
          <cell r="C1601">
            <v>9.9606560000000002</v>
          </cell>
          <cell r="D1601">
            <v>9.9606560000000002</v>
          </cell>
          <cell r="E1601">
            <v>6.4635389999999999</v>
          </cell>
        </row>
        <row r="1602">
          <cell r="A1602">
            <v>42845</v>
          </cell>
          <cell r="B1602">
            <v>28</v>
          </cell>
          <cell r="C1602">
            <v>9.9499300000000002</v>
          </cell>
          <cell r="D1602">
            <v>9.9499300000000002</v>
          </cell>
          <cell r="E1602">
            <v>6.4699669999999996</v>
          </cell>
        </row>
        <row r="1603">
          <cell r="A1603">
            <v>42846</v>
          </cell>
          <cell r="B1603">
            <v>27</v>
          </cell>
          <cell r="C1603">
            <v>9.9520669999999996</v>
          </cell>
          <cell r="D1603">
            <v>9.9520669999999996</v>
          </cell>
          <cell r="E1603">
            <v>6.4218489999999999</v>
          </cell>
        </row>
        <row r="1604">
          <cell r="A1604">
            <v>42849</v>
          </cell>
          <cell r="B1604">
            <v>24</v>
          </cell>
          <cell r="C1604">
            <v>9.9571120000000004</v>
          </cell>
          <cell r="D1604">
            <v>9.9571120000000004</v>
          </cell>
          <cell r="E1604">
            <v>6.4609100000000002</v>
          </cell>
        </row>
        <row r="1605">
          <cell r="A1605">
            <v>42850</v>
          </cell>
          <cell r="B1605">
            <v>23</v>
          </cell>
          <cell r="C1605">
            <v>9.9586419999999993</v>
          </cell>
          <cell r="D1605">
            <v>9.9586419999999993</v>
          </cell>
          <cell r="E1605">
            <v>6.5003099999999998</v>
          </cell>
        </row>
        <row r="1606">
          <cell r="A1606">
            <v>42851</v>
          </cell>
          <cell r="B1606">
            <v>22</v>
          </cell>
          <cell r="C1606">
            <v>9.9605329999999999</v>
          </cell>
          <cell r="D1606">
            <v>9.9605329999999999</v>
          </cell>
          <cell r="E1606">
            <v>6.4838259999999996</v>
          </cell>
        </row>
        <row r="1607">
          <cell r="A1607">
            <v>42852</v>
          </cell>
          <cell r="B1607">
            <v>28</v>
          </cell>
          <cell r="C1607">
            <v>9.9494939999999996</v>
          </cell>
          <cell r="D1607">
            <v>9.9494939999999996</v>
          </cell>
          <cell r="E1607">
            <v>6.5265919999999999</v>
          </cell>
        </row>
        <row r="1608">
          <cell r="A1608">
            <v>42853</v>
          </cell>
          <cell r="B1608">
            <v>27</v>
          </cell>
          <cell r="C1608">
            <v>9.9513379999999998</v>
          </cell>
          <cell r="D1608">
            <v>9.9513379999999998</v>
          </cell>
          <cell r="E1608">
            <v>6.5199939999999996</v>
          </cell>
        </row>
        <row r="1609">
          <cell r="A1609">
            <v>42857</v>
          </cell>
          <cell r="B1609">
            <v>23</v>
          </cell>
          <cell r="C1609">
            <v>9.9587559999999993</v>
          </cell>
          <cell r="D1609">
            <v>9.9587559999999993</v>
          </cell>
          <cell r="E1609">
            <v>6.4823180000000002</v>
          </cell>
        </row>
        <row r="1610">
          <cell r="A1610">
            <v>42858</v>
          </cell>
          <cell r="B1610">
            <v>22</v>
          </cell>
          <cell r="C1610">
            <v>9.9604529999999993</v>
          </cell>
          <cell r="D1610">
            <v>9.9604529999999993</v>
          </cell>
          <cell r="E1610">
            <v>6.4970210000000002</v>
          </cell>
        </row>
        <row r="1611">
          <cell r="A1611">
            <v>42859</v>
          </cell>
          <cell r="B1611">
            <v>28</v>
          </cell>
          <cell r="C1611">
            <v>9.9513289999999994</v>
          </cell>
          <cell r="D1611">
            <v>9.9513289999999994</v>
          </cell>
          <cell r="E1611">
            <v>6.2883060000000004</v>
          </cell>
        </row>
        <row r="1612">
          <cell r="A1612">
            <v>42860</v>
          </cell>
          <cell r="B1612">
            <v>27</v>
          </cell>
          <cell r="C1612">
            <v>9.951295</v>
          </cell>
          <cell r="D1612">
            <v>9.951295</v>
          </cell>
          <cell r="E1612">
            <v>6.5257839999999998</v>
          </cell>
        </row>
        <row r="1613">
          <cell r="A1613">
            <v>42863</v>
          </cell>
          <cell r="B1613">
            <v>24</v>
          </cell>
          <cell r="C1613">
            <v>9.9566549999999996</v>
          </cell>
          <cell r="D1613">
            <v>9.9566549999999996</v>
          </cell>
          <cell r="E1613">
            <v>6.5300549999999999</v>
          </cell>
        </row>
        <row r="1614">
          <cell r="A1614">
            <v>42864</v>
          </cell>
          <cell r="B1614">
            <v>23</v>
          </cell>
          <cell r="C1614">
            <v>9.9587129999999995</v>
          </cell>
          <cell r="D1614">
            <v>9.9587129999999995</v>
          </cell>
          <cell r="E1614">
            <v>6.4891050000000003</v>
          </cell>
        </row>
        <row r="1615">
          <cell r="A1615">
            <v>42865</v>
          </cell>
          <cell r="B1615">
            <v>22</v>
          </cell>
          <cell r="C1615">
            <v>9.9604990000000004</v>
          </cell>
          <cell r="D1615">
            <v>9.9604990000000004</v>
          </cell>
          <cell r="E1615">
            <v>6.4894340000000001</v>
          </cell>
        </row>
        <row r="1616">
          <cell r="A1616">
            <v>42866</v>
          </cell>
          <cell r="B1616">
            <v>28</v>
          </cell>
          <cell r="C1616">
            <v>9.9496859999999998</v>
          </cell>
          <cell r="D1616">
            <v>9.9496859999999998</v>
          </cell>
          <cell r="E1616">
            <v>6.5016550000000004</v>
          </cell>
        </row>
        <row r="1617">
          <cell r="A1617">
            <v>42867</v>
          </cell>
          <cell r="B1617">
            <v>27</v>
          </cell>
          <cell r="C1617">
            <v>9.9513149999999992</v>
          </cell>
          <cell r="D1617">
            <v>9.9513149999999992</v>
          </cell>
          <cell r="E1617">
            <v>6.523091</v>
          </cell>
        </row>
        <row r="1618">
          <cell r="A1618">
            <v>42870</v>
          </cell>
          <cell r="B1618">
            <v>24</v>
          </cell>
          <cell r="C1618">
            <v>9.9564640000000004</v>
          </cell>
          <cell r="D1618">
            <v>9.9564640000000004</v>
          </cell>
          <cell r="E1618">
            <v>6.5589550000000001</v>
          </cell>
        </row>
        <row r="1619">
          <cell r="A1619">
            <v>42871</v>
          </cell>
          <cell r="B1619">
            <v>23</v>
          </cell>
          <cell r="C1619">
            <v>9.9582680000000003</v>
          </cell>
          <cell r="D1619">
            <v>9.9582680000000003</v>
          </cell>
          <cell r="E1619">
            <v>6.5593389999999996</v>
          </cell>
        </row>
        <row r="1620">
          <cell r="A1620">
            <v>42872</v>
          </cell>
          <cell r="B1620">
            <v>22</v>
          </cell>
          <cell r="C1620">
            <v>9.9601889999999997</v>
          </cell>
          <cell r="D1620">
            <v>9.9601889999999997</v>
          </cell>
          <cell r="E1620">
            <v>6.5405660000000001</v>
          </cell>
        </row>
        <row r="1621">
          <cell r="A1621">
            <v>42873</v>
          </cell>
          <cell r="B1621">
            <v>28</v>
          </cell>
          <cell r="C1621">
            <v>9.948143</v>
          </cell>
          <cell r="D1621">
            <v>9.948143</v>
          </cell>
          <cell r="E1621">
            <v>6.7020840000000002</v>
          </cell>
        </row>
        <row r="1622">
          <cell r="A1622">
            <v>42874</v>
          </cell>
          <cell r="B1622">
            <v>27</v>
          </cell>
          <cell r="C1622">
            <v>9.9495690000000003</v>
          </cell>
          <cell r="D1622">
            <v>9.9495690000000003</v>
          </cell>
          <cell r="E1622">
            <v>6.758216</v>
          </cell>
        </row>
        <row r="1623">
          <cell r="A1623">
            <v>42877</v>
          </cell>
          <cell r="B1623">
            <v>24</v>
          </cell>
          <cell r="C1623">
            <v>9.9551739999999995</v>
          </cell>
          <cell r="D1623">
            <v>9.9551739999999995</v>
          </cell>
          <cell r="E1623">
            <v>6.7541760000000002</v>
          </cell>
        </row>
        <row r="1624">
          <cell r="A1624">
            <v>42878</v>
          </cell>
          <cell r="B1624">
            <v>23</v>
          </cell>
          <cell r="C1624">
            <v>9.9574400000000001</v>
          </cell>
          <cell r="D1624">
            <v>9.9574400000000001</v>
          </cell>
          <cell r="E1624">
            <v>6.6900380000000004</v>
          </cell>
        </row>
        <row r="1625">
          <cell r="A1625">
            <v>42879</v>
          </cell>
          <cell r="B1625">
            <v>22</v>
          </cell>
          <cell r="C1625">
            <v>9.9592829999999992</v>
          </cell>
          <cell r="D1625">
            <v>9.9592829999999992</v>
          </cell>
          <cell r="E1625">
            <v>6.6900219999999999</v>
          </cell>
        </row>
        <row r="1626">
          <cell r="A1626">
            <v>42880</v>
          </cell>
          <cell r="B1626">
            <v>28</v>
          </cell>
          <cell r="C1626">
            <v>9.9481590000000004</v>
          </cell>
          <cell r="D1626">
            <v>9.9481590000000004</v>
          </cell>
          <cell r="E1626">
            <v>6.700005</v>
          </cell>
        </row>
        <row r="1627">
          <cell r="A1627">
            <v>42881</v>
          </cell>
          <cell r="B1627">
            <v>27</v>
          </cell>
          <cell r="C1627">
            <v>9.9499860000000009</v>
          </cell>
          <cell r="D1627">
            <v>9.9499860000000009</v>
          </cell>
          <cell r="E1627">
            <v>6.7020530000000003</v>
          </cell>
        </row>
        <row r="1628">
          <cell r="A1628">
            <v>42884</v>
          </cell>
          <cell r="B1628">
            <v>24</v>
          </cell>
          <cell r="C1628">
            <v>9.9551409999999994</v>
          </cell>
          <cell r="D1628">
            <v>9.9551409999999994</v>
          </cell>
          <cell r="E1628">
            <v>6.7591710000000003</v>
          </cell>
        </row>
        <row r="1629">
          <cell r="A1629">
            <v>42885</v>
          </cell>
          <cell r="B1629">
            <v>23</v>
          </cell>
          <cell r="C1629">
            <v>9.9573769999999993</v>
          </cell>
          <cell r="D1629">
            <v>9.9573769999999993</v>
          </cell>
          <cell r="E1629">
            <v>6.6999829999999996</v>
          </cell>
        </row>
        <row r="1630">
          <cell r="A1630">
            <v>42886</v>
          </cell>
          <cell r="B1630">
            <v>22</v>
          </cell>
          <cell r="C1630">
            <v>9.9593720000000001</v>
          </cell>
          <cell r="D1630">
            <v>9.9593720000000001</v>
          </cell>
          <cell r="E1630">
            <v>6.6753390000000001</v>
          </cell>
        </row>
        <row r="1631">
          <cell r="A1631">
            <v>42887</v>
          </cell>
          <cell r="B1631">
            <v>28</v>
          </cell>
          <cell r="C1631">
            <v>9.9477130000000002</v>
          </cell>
          <cell r="D1631">
            <v>9.9477130000000002</v>
          </cell>
          <cell r="E1631">
            <v>6.7579500000000001</v>
          </cell>
        </row>
        <row r="1632">
          <cell r="A1632">
            <v>42888</v>
          </cell>
          <cell r="B1632">
            <v>27</v>
          </cell>
          <cell r="C1632">
            <v>9.9496470000000006</v>
          </cell>
          <cell r="D1632">
            <v>9.9496470000000006</v>
          </cell>
          <cell r="E1632">
            <v>6.7477099999999997</v>
          </cell>
        </row>
        <row r="1633">
          <cell r="A1633">
            <v>42891</v>
          </cell>
          <cell r="B1633">
            <v>24</v>
          </cell>
          <cell r="C1633">
            <v>9.9552019999999999</v>
          </cell>
          <cell r="D1633">
            <v>9.9552019999999999</v>
          </cell>
          <cell r="E1633">
            <v>6.7499380000000002</v>
          </cell>
        </row>
        <row r="1634">
          <cell r="A1634">
            <v>42892</v>
          </cell>
          <cell r="B1634">
            <v>23</v>
          </cell>
          <cell r="C1634">
            <v>9.9571869999999993</v>
          </cell>
          <cell r="D1634">
            <v>9.9571869999999993</v>
          </cell>
          <cell r="E1634">
            <v>6.729978</v>
          </cell>
        </row>
        <row r="1635">
          <cell r="A1635">
            <v>42893</v>
          </cell>
          <cell r="B1635">
            <v>22</v>
          </cell>
          <cell r="C1635">
            <v>9.9591659999999997</v>
          </cell>
          <cell r="D1635">
            <v>9.9591659999999997</v>
          </cell>
          <cell r="E1635">
            <v>6.7093239999999996</v>
          </cell>
        </row>
        <row r="1636">
          <cell r="A1636">
            <v>42894</v>
          </cell>
          <cell r="B1636">
            <v>28</v>
          </cell>
          <cell r="C1636">
            <v>9.9477510000000002</v>
          </cell>
          <cell r="D1636">
            <v>9.9477510000000002</v>
          </cell>
          <cell r="E1636">
            <v>6.753012</v>
          </cell>
        </row>
        <row r="1637">
          <cell r="A1637">
            <v>42895</v>
          </cell>
          <cell r="B1637">
            <v>27</v>
          </cell>
          <cell r="C1637">
            <v>9.9496479999999998</v>
          </cell>
          <cell r="D1637">
            <v>9.9496479999999998</v>
          </cell>
          <cell r="E1637">
            <v>6.7475750000000003</v>
          </cell>
        </row>
        <row r="1638">
          <cell r="A1638">
            <v>42898</v>
          </cell>
          <cell r="B1638">
            <v>24</v>
          </cell>
          <cell r="C1638">
            <v>9.9549780000000005</v>
          </cell>
          <cell r="D1638">
            <v>9.9549780000000005</v>
          </cell>
          <cell r="E1638">
            <v>6.7838419999999999</v>
          </cell>
        </row>
        <row r="1639">
          <cell r="A1639">
            <v>42899</v>
          </cell>
          <cell r="B1639">
            <v>23</v>
          </cell>
          <cell r="C1639">
            <v>9.9569030000000005</v>
          </cell>
          <cell r="D1639">
            <v>9.9569030000000005</v>
          </cell>
          <cell r="E1639">
            <v>6.7748150000000003</v>
          </cell>
        </row>
        <row r="1640">
          <cell r="A1640">
            <v>42900</v>
          </cell>
          <cell r="B1640">
            <v>22</v>
          </cell>
          <cell r="C1640">
            <v>9.9584499999999991</v>
          </cell>
          <cell r="D1640">
            <v>9.9584499999999991</v>
          </cell>
          <cell r="E1640">
            <v>6.8274590000000002</v>
          </cell>
        </row>
        <row r="1641">
          <cell r="A1641">
            <v>42901</v>
          </cell>
          <cell r="B1641">
            <v>28</v>
          </cell>
          <cell r="C1641">
            <v>9.9472360000000002</v>
          </cell>
          <cell r="D1641">
            <v>9.9472360000000002</v>
          </cell>
          <cell r="E1641">
            <v>6.819928</v>
          </cell>
        </row>
        <row r="1642">
          <cell r="A1642">
            <v>42902</v>
          </cell>
          <cell r="B1642">
            <v>27</v>
          </cell>
          <cell r="C1642">
            <v>9.9490060000000007</v>
          </cell>
          <cell r="D1642">
            <v>9.9490060000000007</v>
          </cell>
          <cell r="E1642">
            <v>6.8340500000000004</v>
          </cell>
        </row>
        <row r="1643">
          <cell r="A1643">
            <v>42905</v>
          </cell>
          <cell r="B1643">
            <v>24</v>
          </cell>
          <cell r="C1643">
            <v>9.9545860000000008</v>
          </cell>
          <cell r="D1643">
            <v>9.9545860000000008</v>
          </cell>
          <cell r="E1643">
            <v>6.843178</v>
          </cell>
        </row>
        <row r="1644">
          <cell r="A1644">
            <v>42906</v>
          </cell>
          <cell r="B1644">
            <v>23</v>
          </cell>
          <cell r="C1644">
            <v>9.9564789999999999</v>
          </cell>
          <cell r="D1644">
            <v>9.9564789999999999</v>
          </cell>
          <cell r="E1644">
            <v>6.8417589999999997</v>
          </cell>
        </row>
        <row r="1645">
          <cell r="A1645">
            <v>42907</v>
          </cell>
          <cell r="B1645">
            <v>22</v>
          </cell>
          <cell r="C1645">
            <v>9.9580870000000008</v>
          </cell>
          <cell r="D1645">
            <v>9.9580870000000008</v>
          </cell>
          <cell r="E1645">
            <v>6.8873579999999999</v>
          </cell>
        </row>
        <row r="1646">
          <cell r="A1646">
            <v>42908</v>
          </cell>
          <cell r="B1646">
            <v>28</v>
          </cell>
          <cell r="C1646">
            <v>9.9465470000000007</v>
          </cell>
          <cell r="D1646">
            <v>9.9465470000000007</v>
          </cell>
          <cell r="E1646">
            <v>6.9094620000000004</v>
          </cell>
        </row>
        <row r="1647">
          <cell r="A1647">
            <v>42909</v>
          </cell>
          <cell r="B1647">
            <v>27</v>
          </cell>
          <cell r="C1647">
            <v>9.9484410000000008</v>
          </cell>
          <cell r="D1647">
            <v>9.9484410000000008</v>
          </cell>
          <cell r="E1647">
            <v>6.9101610000000004</v>
          </cell>
        </row>
        <row r="1648">
          <cell r="A1648">
            <v>42912</v>
          </cell>
          <cell r="B1648">
            <v>24</v>
          </cell>
          <cell r="C1648">
            <v>9.9537479999999992</v>
          </cell>
          <cell r="D1648">
            <v>9.9537479999999992</v>
          </cell>
          <cell r="E1648">
            <v>6.9700379999999997</v>
          </cell>
        </row>
        <row r="1649">
          <cell r="A1649">
            <v>42913</v>
          </cell>
          <cell r="B1649">
            <v>23</v>
          </cell>
          <cell r="C1649">
            <v>9.9557300000000009</v>
          </cell>
          <cell r="D1649">
            <v>9.9557300000000009</v>
          </cell>
          <cell r="E1649">
            <v>6.9600289999999996</v>
          </cell>
        </row>
        <row r="1650">
          <cell r="A1650">
            <v>42914</v>
          </cell>
          <cell r="B1650">
            <v>22</v>
          </cell>
          <cell r="C1650">
            <v>9.9576469999999997</v>
          </cell>
          <cell r="D1650">
            <v>9.9576469999999997</v>
          </cell>
          <cell r="E1650">
            <v>6.9599679999999999</v>
          </cell>
        </row>
        <row r="1651">
          <cell r="A1651">
            <v>42915</v>
          </cell>
          <cell r="B1651">
            <v>28</v>
          </cell>
          <cell r="C1651">
            <v>9.9460990000000002</v>
          </cell>
          <cell r="D1651">
            <v>9.9460990000000002</v>
          </cell>
          <cell r="E1651">
            <v>6.9676850000000004</v>
          </cell>
        </row>
        <row r="1652">
          <cell r="A1652">
            <v>42916</v>
          </cell>
          <cell r="B1652">
            <v>27</v>
          </cell>
          <cell r="C1652">
            <v>9.9479469999999992</v>
          </cell>
          <cell r="D1652">
            <v>9.9479469999999992</v>
          </cell>
          <cell r="E1652">
            <v>6.9767159999999997</v>
          </cell>
        </row>
        <row r="1653">
          <cell r="A1653">
            <v>42919</v>
          </cell>
          <cell r="B1653">
            <v>24</v>
          </cell>
          <cell r="C1653">
            <v>9.9536069999999999</v>
          </cell>
          <cell r="D1653">
            <v>9.9536069999999999</v>
          </cell>
          <cell r="E1653">
            <v>6.9913850000000002</v>
          </cell>
        </row>
        <row r="1654">
          <cell r="A1654">
            <v>42920</v>
          </cell>
          <cell r="B1654">
            <v>23</v>
          </cell>
          <cell r="C1654">
            <v>9.9557099999999998</v>
          </cell>
          <cell r="D1654">
            <v>9.9557099999999998</v>
          </cell>
          <cell r="E1654">
            <v>6.9631879999999997</v>
          </cell>
        </row>
        <row r="1655">
          <cell r="A1655">
            <v>42921</v>
          </cell>
          <cell r="B1655">
            <v>22</v>
          </cell>
          <cell r="C1655">
            <v>9.9574370000000005</v>
          </cell>
          <cell r="D1655">
            <v>9.9574370000000005</v>
          </cell>
          <cell r="E1655">
            <v>6.9946260000000002</v>
          </cell>
        </row>
        <row r="1656">
          <cell r="A1656">
            <v>42922</v>
          </cell>
          <cell r="B1656">
            <v>28</v>
          </cell>
          <cell r="C1656">
            <v>9.9458409999999997</v>
          </cell>
          <cell r="D1656">
            <v>9.9458409999999997</v>
          </cell>
          <cell r="E1656">
            <v>7.0012179999999997</v>
          </cell>
        </row>
        <row r="1657">
          <cell r="A1657">
            <v>42923</v>
          </cell>
          <cell r="B1657">
            <v>27</v>
          </cell>
          <cell r="C1657">
            <v>9.9483470000000001</v>
          </cell>
          <cell r="D1657">
            <v>9.9483470000000001</v>
          </cell>
          <cell r="E1657">
            <v>6.9228249999999996</v>
          </cell>
        </row>
        <row r="1658">
          <cell r="A1658">
            <v>42926</v>
          </cell>
          <cell r="B1658">
            <v>24</v>
          </cell>
          <cell r="C1658">
            <v>9.9539270000000002</v>
          </cell>
          <cell r="D1658">
            <v>9.9539270000000002</v>
          </cell>
          <cell r="E1658">
            <v>6.9429379999999998</v>
          </cell>
        </row>
        <row r="1659">
          <cell r="A1659">
            <v>42927</v>
          </cell>
          <cell r="B1659">
            <v>23</v>
          </cell>
          <cell r="C1659">
            <v>9.9556349999999991</v>
          </cell>
          <cell r="D1659">
            <v>9.9556349999999991</v>
          </cell>
          <cell r="E1659">
            <v>6.9750319999999997</v>
          </cell>
        </row>
        <row r="1660">
          <cell r="A1660">
            <v>42928</v>
          </cell>
          <cell r="B1660">
            <v>22</v>
          </cell>
          <cell r="C1660">
            <v>9.9576379999999993</v>
          </cell>
          <cell r="D1660">
            <v>9.9576379999999993</v>
          </cell>
          <cell r="E1660">
            <v>6.9614539999999998</v>
          </cell>
        </row>
        <row r="1661">
          <cell r="A1661">
            <v>42929</v>
          </cell>
          <cell r="B1661">
            <v>28</v>
          </cell>
          <cell r="C1661">
            <v>9.945926</v>
          </cell>
          <cell r="D1661">
            <v>9.945926</v>
          </cell>
          <cell r="E1661">
            <v>6.99017</v>
          </cell>
        </row>
        <row r="1662">
          <cell r="A1662">
            <v>42930</v>
          </cell>
          <cell r="B1662">
            <v>27</v>
          </cell>
          <cell r="C1662">
            <v>9.9476060000000004</v>
          </cell>
          <cell r="D1662">
            <v>9.9476060000000004</v>
          </cell>
          <cell r="E1662">
            <v>7.0226610000000003</v>
          </cell>
        </row>
        <row r="1663">
          <cell r="A1663">
            <v>42933</v>
          </cell>
          <cell r="B1663">
            <v>24</v>
          </cell>
          <cell r="C1663">
            <v>9.9534549999999999</v>
          </cell>
          <cell r="D1663">
            <v>9.9534549999999999</v>
          </cell>
          <cell r="E1663">
            <v>7.0143990000000001</v>
          </cell>
        </row>
        <row r="1664">
          <cell r="A1664">
            <v>42934</v>
          </cell>
          <cell r="B1664">
            <v>23</v>
          </cell>
          <cell r="C1664">
            <v>9.9554770000000001</v>
          </cell>
          <cell r="D1664">
            <v>9.9554770000000001</v>
          </cell>
          <cell r="E1664">
            <v>6.9999830000000003</v>
          </cell>
        </row>
        <row r="1665">
          <cell r="A1665">
            <v>42935</v>
          </cell>
          <cell r="B1665">
            <v>22</v>
          </cell>
          <cell r="C1665">
            <v>9.9573459999999994</v>
          </cell>
          <cell r="D1665">
            <v>9.9573459999999994</v>
          </cell>
          <cell r="E1665">
            <v>7.0096439999999998</v>
          </cell>
        </row>
        <row r="1666">
          <cell r="A1666">
            <v>42936</v>
          </cell>
          <cell r="B1666">
            <v>28</v>
          </cell>
          <cell r="C1666">
            <v>9.9460920000000002</v>
          </cell>
          <cell r="D1666">
            <v>9.9460920000000002</v>
          </cell>
          <cell r="E1666">
            <v>6.9685949999999997</v>
          </cell>
        </row>
        <row r="1667">
          <cell r="A1667">
            <v>42937</v>
          </cell>
          <cell r="B1667">
            <v>27</v>
          </cell>
          <cell r="C1667">
            <v>9.9479970000000009</v>
          </cell>
          <cell r="D1667">
            <v>9.9479970000000009</v>
          </cell>
          <cell r="E1667">
            <v>6.9699790000000004</v>
          </cell>
        </row>
        <row r="1668">
          <cell r="A1668">
            <v>42940</v>
          </cell>
          <cell r="B1668">
            <v>24</v>
          </cell>
          <cell r="C1668">
            <v>9.9536829999999998</v>
          </cell>
          <cell r="D1668">
            <v>9.9536829999999998</v>
          </cell>
          <cell r="E1668">
            <v>6.9798790000000004</v>
          </cell>
        </row>
        <row r="1669">
          <cell r="A1669">
            <v>42941</v>
          </cell>
          <cell r="B1669">
            <v>23</v>
          </cell>
          <cell r="C1669">
            <v>9.9555550000000004</v>
          </cell>
          <cell r="D1669">
            <v>9.9555550000000004</v>
          </cell>
          <cell r="E1669">
            <v>6.9876649999999998</v>
          </cell>
        </row>
        <row r="1670">
          <cell r="A1670">
            <v>42942</v>
          </cell>
          <cell r="B1670">
            <v>22</v>
          </cell>
          <cell r="C1670">
            <v>9.9575099999999992</v>
          </cell>
          <cell r="D1670">
            <v>9.9575099999999992</v>
          </cell>
          <cell r="E1670">
            <v>6.9825780000000002</v>
          </cell>
        </row>
        <row r="1671">
          <cell r="A1671">
            <v>42943</v>
          </cell>
          <cell r="B1671">
            <v>28</v>
          </cell>
          <cell r="C1671">
            <v>9.9459440000000008</v>
          </cell>
          <cell r="D1671">
            <v>9.9459440000000008</v>
          </cell>
          <cell r="E1671">
            <v>6.9878309999999999</v>
          </cell>
        </row>
        <row r="1672">
          <cell r="A1672">
            <v>42944</v>
          </cell>
          <cell r="B1672">
            <v>27</v>
          </cell>
          <cell r="C1672">
            <v>9.947749</v>
          </cell>
          <cell r="D1672">
            <v>9.947749</v>
          </cell>
          <cell r="E1672">
            <v>7.003393</v>
          </cell>
        </row>
        <row r="1673">
          <cell r="A1673">
            <v>42947</v>
          </cell>
          <cell r="B1673">
            <v>24</v>
          </cell>
          <cell r="C1673">
            <v>9.9536160000000002</v>
          </cell>
          <cell r="D1673">
            <v>9.9536160000000002</v>
          </cell>
          <cell r="E1673">
            <v>6.9900229999999999</v>
          </cell>
        </row>
        <row r="1674">
          <cell r="A1674">
            <v>42948</v>
          </cell>
          <cell r="B1674">
            <v>23</v>
          </cell>
          <cell r="C1674">
            <v>9.9555740000000004</v>
          </cell>
          <cell r="D1674">
            <v>9.9555740000000004</v>
          </cell>
          <cell r="E1674">
            <v>6.9846649999999997</v>
          </cell>
        </row>
        <row r="1675">
          <cell r="A1675">
            <v>42949</v>
          </cell>
          <cell r="B1675">
            <v>22</v>
          </cell>
          <cell r="C1675">
            <v>9.9574649999999991</v>
          </cell>
          <cell r="D1675">
            <v>9.9574649999999991</v>
          </cell>
          <cell r="E1675">
            <v>6.990005</v>
          </cell>
        </row>
        <row r="1676">
          <cell r="A1676">
            <v>42950</v>
          </cell>
          <cell r="B1676">
            <v>28</v>
          </cell>
          <cell r="C1676">
            <v>9.9458739999999999</v>
          </cell>
          <cell r="D1676">
            <v>9.9458739999999999</v>
          </cell>
          <cell r="E1676">
            <v>6.9969289999999997</v>
          </cell>
        </row>
        <row r="1677">
          <cell r="A1677">
            <v>42951</v>
          </cell>
          <cell r="B1677">
            <v>27</v>
          </cell>
          <cell r="C1677">
            <v>9.9477659999999997</v>
          </cell>
          <cell r="D1677">
            <v>9.9477659999999997</v>
          </cell>
          <cell r="E1677">
            <v>7.0011029999999996</v>
          </cell>
        </row>
        <row r="1678">
          <cell r="A1678">
            <v>42954</v>
          </cell>
          <cell r="B1678">
            <v>24</v>
          </cell>
          <cell r="C1678">
            <v>9.9535560000000007</v>
          </cell>
          <cell r="D1678">
            <v>9.9535560000000007</v>
          </cell>
          <cell r="E1678">
            <v>6.9991070000000004</v>
          </cell>
        </row>
        <row r="1679">
          <cell r="A1679">
            <v>42955</v>
          </cell>
          <cell r="B1679">
            <v>23</v>
          </cell>
          <cell r="C1679">
            <v>9.955705</v>
          </cell>
          <cell r="D1679">
            <v>9.955705</v>
          </cell>
          <cell r="E1679">
            <v>6.9639769999999999</v>
          </cell>
        </row>
        <row r="1680">
          <cell r="A1680">
            <v>42956</v>
          </cell>
          <cell r="B1680">
            <v>22</v>
          </cell>
          <cell r="C1680">
            <v>9.9577069999999992</v>
          </cell>
          <cell r="D1680">
            <v>9.9577069999999992</v>
          </cell>
          <cell r="E1680">
            <v>6.9500669999999998</v>
          </cell>
        </row>
        <row r="1681">
          <cell r="A1681">
            <v>42957</v>
          </cell>
          <cell r="B1681">
            <v>28</v>
          </cell>
          <cell r="C1681">
            <v>9.9464830000000006</v>
          </cell>
          <cell r="D1681">
            <v>9.9464830000000006</v>
          </cell>
          <cell r="E1681">
            <v>6.9177790000000003</v>
          </cell>
        </row>
        <row r="1682">
          <cell r="A1682">
            <v>42958</v>
          </cell>
          <cell r="B1682">
            <v>27</v>
          </cell>
          <cell r="C1682">
            <v>9.9480710000000006</v>
          </cell>
          <cell r="D1682">
            <v>9.9480710000000006</v>
          </cell>
          <cell r="E1682">
            <v>6.9600090000000003</v>
          </cell>
        </row>
        <row r="1683">
          <cell r="A1683">
            <v>42961</v>
          </cell>
          <cell r="B1683">
            <v>24</v>
          </cell>
          <cell r="C1683">
            <v>9.9540959999999998</v>
          </cell>
          <cell r="D1683">
            <v>9.9540959999999998</v>
          </cell>
          <cell r="E1683">
            <v>6.9173530000000003</v>
          </cell>
        </row>
        <row r="1684">
          <cell r="A1684">
            <v>42962</v>
          </cell>
          <cell r="B1684">
            <v>23</v>
          </cell>
          <cell r="C1684">
            <v>9.9560309999999994</v>
          </cell>
          <cell r="D1684">
            <v>9.9560309999999994</v>
          </cell>
          <cell r="E1684">
            <v>6.9124980000000003</v>
          </cell>
        </row>
        <row r="1685">
          <cell r="A1685">
            <v>42963</v>
          </cell>
          <cell r="B1685">
            <v>22</v>
          </cell>
          <cell r="C1685">
            <v>9.9580099999999998</v>
          </cell>
          <cell r="D1685">
            <v>9.9580099999999998</v>
          </cell>
          <cell r="E1685">
            <v>6.9000640000000004</v>
          </cell>
        </row>
        <row r="1686">
          <cell r="A1686">
            <v>42964</v>
          </cell>
          <cell r="B1686">
            <v>28</v>
          </cell>
          <cell r="C1686">
            <v>9.9465850000000007</v>
          </cell>
          <cell r="D1686">
            <v>9.9465850000000007</v>
          </cell>
          <cell r="E1686">
            <v>6.9045230000000002</v>
          </cell>
        </row>
        <row r="1687">
          <cell r="A1687">
            <v>42965</v>
          </cell>
          <cell r="B1687">
            <v>27</v>
          </cell>
          <cell r="C1687">
            <v>9.9484569999999994</v>
          </cell>
          <cell r="D1687">
            <v>9.9484569999999994</v>
          </cell>
          <cell r="E1687">
            <v>6.9080060000000003</v>
          </cell>
        </row>
        <row r="1688">
          <cell r="A1688">
            <v>42968</v>
          </cell>
          <cell r="B1688">
            <v>24</v>
          </cell>
          <cell r="C1688">
            <v>9.9539840000000002</v>
          </cell>
          <cell r="D1688">
            <v>9.9539840000000002</v>
          </cell>
          <cell r="E1688">
            <v>6.9343089999999998</v>
          </cell>
        </row>
        <row r="1689">
          <cell r="A1689">
            <v>42969</v>
          </cell>
          <cell r="B1689">
            <v>23</v>
          </cell>
          <cell r="C1689">
            <v>9.9561799999999998</v>
          </cell>
          <cell r="D1689">
            <v>9.9561799999999998</v>
          </cell>
          <cell r="E1689">
            <v>6.8889699999999996</v>
          </cell>
        </row>
        <row r="1690">
          <cell r="A1690">
            <v>42970</v>
          </cell>
          <cell r="B1690">
            <v>22</v>
          </cell>
          <cell r="C1690">
            <v>9.9579310000000003</v>
          </cell>
          <cell r="D1690">
            <v>9.9579310000000003</v>
          </cell>
          <cell r="E1690">
            <v>6.9131010000000002</v>
          </cell>
        </row>
        <row r="1691">
          <cell r="A1691">
            <v>42971</v>
          </cell>
          <cell r="B1691">
            <v>28</v>
          </cell>
          <cell r="C1691">
            <v>9.9464930000000003</v>
          </cell>
          <cell r="D1691">
            <v>9.9464930000000003</v>
          </cell>
          <cell r="E1691">
            <v>6.9164789999999998</v>
          </cell>
        </row>
        <row r="1692">
          <cell r="A1692">
            <v>42972</v>
          </cell>
          <cell r="B1692">
            <v>27</v>
          </cell>
          <cell r="C1692">
            <v>9.948461</v>
          </cell>
          <cell r="D1692">
            <v>9.948461</v>
          </cell>
          <cell r="E1692">
            <v>6.9074669999999996</v>
          </cell>
        </row>
        <row r="1693">
          <cell r="A1693">
            <v>42975</v>
          </cell>
          <cell r="B1693">
            <v>24</v>
          </cell>
          <cell r="C1693">
            <v>9.9541160000000009</v>
          </cell>
          <cell r="D1693">
            <v>9.9541160000000009</v>
          </cell>
          <cell r="E1693">
            <v>6.914326</v>
          </cell>
        </row>
        <row r="1694">
          <cell r="A1694">
            <v>42976</v>
          </cell>
          <cell r="B1694">
            <v>23</v>
          </cell>
          <cell r="C1694">
            <v>9.9560150000000007</v>
          </cell>
          <cell r="D1694">
            <v>9.9560150000000007</v>
          </cell>
          <cell r="E1694">
            <v>6.9150239999999998</v>
          </cell>
        </row>
        <row r="1695">
          <cell r="A1695">
            <v>42977</v>
          </cell>
          <cell r="B1695">
            <v>22</v>
          </cell>
          <cell r="C1695">
            <v>9.9577419999999996</v>
          </cell>
          <cell r="D1695">
            <v>9.9577419999999996</v>
          </cell>
          <cell r="E1695">
            <v>6.9442909999999998</v>
          </cell>
        </row>
        <row r="1696">
          <cell r="A1696">
            <v>42978</v>
          </cell>
          <cell r="B1696">
            <v>28</v>
          </cell>
          <cell r="C1696">
            <v>9.9463690000000007</v>
          </cell>
          <cell r="D1696">
            <v>9.9463690000000007</v>
          </cell>
          <cell r="E1696">
            <v>6.9325939999999999</v>
          </cell>
        </row>
        <row r="1697">
          <cell r="A1697">
            <v>42979</v>
          </cell>
          <cell r="B1697">
            <v>27</v>
          </cell>
          <cell r="C1697">
            <v>9.9477429999999991</v>
          </cell>
          <cell r="D1697">
            <v>9.9477429999999991</v>
          </cell>
          <cell r="E1697">
            <v>7.0042020000000003</v>
          </cell>
        </row>
        <row r="1698">
          <cell r="A1698">
            <v>42982</v>
          </cell>
          <cell r="B1698">
            <v>24</v>
          </cell>
          <cell r="C1698">
            <v>9.9535250000000008</v>
          </cell>
          <cell r="D1698">
            <v>9.9535250000000008</v>
          </cell>
          <cell r="E1698">
            <v>7.0038</v>
          </cell>
        </row>
        <row r="1699">
          <cell r="A1699">
            <v>42983</v>
          </cell>
          <cell r="B1699">
            <v>23</v>
          </cell>
          <cell r="C1699">
            <v>9.9556039999999992</v>
          </cell>
          <cell r="D1699">
            <v>9.9556039999999992</v>
          </cell>
          <cell r="E1699">
            <v>6.979927</v>
          </cell>
        </row>
        <row r="1700">
          <cell r="A1700">
            <v>42984</v>
          </cell>
          <cell r="B1700">
            <v>22</v>
          </cell>
          <cell r="C1700">
            <v>9.9556039999999992</v>
          </cell>
          <cell r="D1700">
            <v>9.9556039999999992</v>
          </cell>
          <cell r="E1700">
            <v>7.2971969999999997</v>
          </cell>
        </row>
        <row r="1701">
          <cell r="A1701">
            <v>42985</v>
          </cell>
          <cell r="B1701">
            <v>28</v>
          </cell>
          <cell r="C1701">
            <v>9.9458330000000004</v>
          </cell>
          <cell r="D1701">
            <v>9.9458330000000004</v>
          </cell>
          <cell r="E1701">
            <v>7.0022580000000003</v>
          </cell>
        </row>
        <row r="1702">
          <cell r="A1702">
            <v>42986</v>
          </cell>
          <cell r="B1702">
            <v>27</v>
          </cell>
          <cell r="C1702">
            <v>9.9477519999999995</v>
          </cell>
          <cell r="D1702">
            <v>9.9477519999999995</v>
          </cell>
          <cell r="E1702">
            <v>7.0029890000000004</v>
          </cell>
        </row>
        <row r="1703">
          <cell r="A1703">
            <v>42989</v>
          </cell>
          <cell r="B1703">
            <v>24</v>
          </cell>
          <cell r="C1703">
            <v>9.9534660000000006</v>
          </cell>
          <cell r="D1703">
            <v>9.9534660000000006</v>
          </cell>
          <cell r="E1703">
            <v>7.0127329999999999</v>
          </cell>
        </row>
        <row r="1704">
          <cell r="A1704">
            <v>42990</v>
          </cell>
          <cell r="B1704">
            <v>23</v>
          </cell>
          <cell r="C1704">
            <v>9.9557690000000001</v>
          </cell>
          <cell r="D1704">
            <v>9.9557690000000001</v>
          </cell>
          <cell r="E1704">
            <v>6.9538710000000004</v>
          </cell>
        </row>
        <row r="1705">
          <cell r="A1705">
            <v>42991</v>
          </cell>
          <cell r="B1705">
            <v>22</v>
          </cell>
          <cell r="C1705">
            <v>9.9573579999999993</v>
          </cell>
          <cell r="D1705">
            <v>9.9573579999999993</v>
          </cell>
          <cell r="E1705">
            <v>7.0076640000000001</v>
          </cell>
        </row>
        <row r="1706">
          <cell r="A1706">
            <v>42992</v>
          </cell>
          <cell r="B1706">
            <v>28</v>
          </cell>
          <cell r="C1706">
            <v>9.9458269999999995</v>
          </cell>
          <cell r="D1706">
            <v>9.9458269999999995</v>
          </cell>
          <cell r="E1706">
            <v>7.0030380000000001</v>
          </cell>
        </row>
        <row r="1707">
          <cell r="A1707">
            <v>42993</v>
          </cell>
          <cell r="B1707">
            <v>27</v>
          </cell>
          <cell r="C1707">
            <v>9.9476960000000005</v>
          </cell>
          <cell r="D1707">
            <v>9.9476960000000005</v>
          </cell>
          <cell r="E1707">
            <v>7.010535</v>
          </cell>
        </row>
        <row r="1708">
          <cell r="A1708">
            <v>42996</v>
          </cell>
          <cell r="B1708">
            <v>24</v>
          </cell>
          <cell r="C1708">
            <v>9.9535630000000008</v>
          </cell>
          <cell r="D1708">
            <v>9.9535630000000008</v>
          </cell>
          <cell r="E1708">
            <v>6.9980469999999997</v>
          </cell>
        </row>
        <row r="1709">
          <cell r="A1709">
            <v>42997</v>
          </cell>
          <cell r="B1709">
            <v>23</v>
          </cell>
          <cell r="C1709">
            <v>9.9556489999999993</v>
          </cell>
          <cell r="D1709">
            <v>9.9556489999999993</v>
          </cell>
          <cell r="E1709">
            <v>6.9728209999999997</v>
          </cell>
        </row>
        <row r="1710">
          <cell r="A1710">
            <v>42998</v>
          </cell>
          <cell r="B1710">
            <v>22</v>
          </cell>
          <cell r="C1710">
            <v>9.9575340000000008</v>
          </cell>
          <cell r="D1710">
            <v>9.9575340000000008</v>
          </cell>
          <cell r="E1710">
            <v>6.9786169999999998</v>
          </cell>
        </row>
        <row r="1711">
          <cell r="A1711">
            <v>42999</v>
          </cell>
          <cell r="B1711">
            <v>28</v>
          </cell>
          <cell r="C1711">
            <v>9.9460040000000003</v>
          </cell>
          <cell r="D1711">
            <v>9.9460040000000003</v>
          </cell>
          <cell r="E1711">
            <v>6.9800319999999996</v>
          </cell>
        </row>
        <row r="1712">
          <cell r="A1712">
            <v>43000</v>
          </cell>
          <cell r="B1712">
            <v>27</v>
          </cell>
          <cell r="C1712">
            <v>9.9480760000000004</v>
          </cell>
          <cell r="D1712">
            <v>9.9480760000000004</v>
          </cell>
          <cell r="E1712">
            <v>6.9593360000000004</v>
          </cell>
        </row>
        <row r="1713">
          <cell r="A1713">
            <v>43003</v>
          </cell>
          <cell r="B1713">
            <v>24</v>
          </cell>
          <cell r="C1713">
            <v>9.9536210000000001</v>
          </cell>
          <cell r="D1713">
            <v>9.9536210000000001</v>
          </cell>
          <cell r="E1713">
            <v>6.9892659999999998</v>
          </cell>
        </row>
        <row r="1714">
          <cell r="A1714">
            <v>43004</v>
          </cell>
          <cell r="B1714">
            <v>23</v>
          </cell>
          <cell r="C1714">
            <v>9.9555969999999991</v>
          </cell>
          <cell r="D1714">
            <v>9.9555969999999991</v>
          </cell>
          <cell r="E1714">
            <v>6.981033</v>
          </cell>
        </row>
        <row r="1715">
          <cell r="A1715">
            <v>43005</v>
          </cell>
          <cell r="B1715">
            <v>22</v>
          </cell>
          <cell r="C1715">
            <v>9.9573370000000008</v>
          </cell>
          <cell r="D1715">
            <v>9.9573370000000008</v>
          </cell>
          <cell r="E1715">
            <v>7.0111299999999996</v>
          </cell>
        </row>
        <row r="1716">
          <cell r="A1716">
            <v>43006</v>
          </cell>
          <cell r="B1716">
            <v>28</v>
          </cell>
          <cell r="C1716">
            <v>9.9457869999999993</v>
          </cell>
          <cell r="D1716">
            <v>9.9457869999999993</v>
          </cell>
          <cell r="E1716">
            <v>7.0082370000000003</v>
          </cell>
        </row>
        <row r="1717">
          <cell r="A1717">
            <v>43007</v>
          </cell>
          <cell r="B1717">
            <v>27</v>
          </cell>
          <cell r="C1717">
            <v>9.9477049999999991</v>
          </cell>
          <cell r="D1717">
            <v>9.9477049999999991</v>
          </cell>
          <cell r="E1717">
            <v>7.0093220000000001</v>
          </cell>
        </row>
        <row r="1718">
          <cell r="A1718">
            <v>43010</v>
          </cell>
          <cell r="B1718">
            <v>24</v>
          </cell>
          <cell r="C1718">
            <v>9.9535520000000002</v>
          </cell>
          <cell r="D1718">
            <v>9.9535520000000002</v>
          </cell>
          <cell r="E1718">
            <v>6.9997119999999997</v>
          </cell>
        </row>
        <row r="1719">
          <cell r="A1719">
            <v>43011</v>
          </cell>
          <cell r="B1719">
            <v>23</v>
          </cell>
          <cell r="C1719">
            <v>9.955387</v>
          </cell>
          <cell r="D1719">
            <v>9.955387</v>
          </cell>
          <cell r="E1719">
            <v>7.0141970000000002</v>
          </cell>
        </row>
        <row r="1720">
          <cell r="A1720">
            <v>43012</v>
          </cell>
          <cell r="B1720">
            <v>22</v>
          </cell>
          <cell r="C1720">
            <v>9.9573970000000003</v>
          </cell>
          <cell r="D1720">
            <v>9.9573970000000003</v>
          </cell>
          <cell r="E1720">
            <v>7.0012270000000001</v>
          </cell>
        </row>
        <row r="1721">
          <cell r="A1721">
            <v>43013</v>
          </cell>
          <cell r="B1721">
            <v>27</v>
          </cell>
          <cell r="C1721">
            <v>9.9475599999999993</v>
          </cell>
          <cell r="D1721">
            <v>9.9475599999999993</v>
          </cell>
          <cell r="E1721">
            <v>7.0288589999999997</v>
          </cell>
        </row>
        <row r="1722">
          <cell r="A1722">
            <v>43014</v>
          </cell>
          <cell r="B1722">
            <v>26</v>
          </cell>
          <cell r="C1722">
            <v>9.9494749999999996</v>
          </cell>
          <cell r="D1722">
            <v>9.9494749999999996</v>
          </cell>
          <cell r="E1722">
            <v>7.0312950000000001</v>
          </cell>
        </row>
        <row r="1723">
          <cell r="A1723">
            <v>43017</v>
          </cell>
          <cell r="B1723">
            <v>23</v>
          </cell>
          <cell r="C1723">
            <v>9.9552870000000002</v>
          </cell>
          <cell r="D1723">
            <v>9.9552870000000002</v>
          </cell>
          <cell r="E1723">
            <v>7.0299899999999997</v>
          </cell>
        </row>
        <row r="1724">
          <cell r="A1724">
            <v>43018</v>
          </cell>
          <cell r="B1724">
            <v>22</v>
          </cell>
          <cell r="C1724">
            <v>9.9572269999999996</v>
          </cell>
          <cell r="D1724">
            <v>9.9572269999999996</v>
          </cell>
          <cell r="E1724">
            <v>7.0292849999999998</v>
          </cell>
        </row>
        <row r="1725">
          <cell r="A1725">
            <v>43019</v>
          </cell>
          <cell r="B1725">
            <v>21</v>
          </cell>
          <cell r="C1725">
            <v>9.9591589999999997</v>
          </cell>
          <cell r="D1725">
            <v>9.9591589999999997</v>
          </cell>
          <cell r="E1725">
            <v>7.0300260000000003</v>
          </cell>
        </row>
        <row r="1726">
          <cell r="A1726">
            <v>43020</v>
          </cell>
          <cell r="B1726">
            <v>28</v>
          </cell>
          <cell r="C1726">
            <v>9.9455849999999995</v>
          </cell>
          <cell r="D1726">
            <v>9.9455849999999995</v>
          </cell>
          <cell r="E1726">
            <v>7.0344920000000002</v>
          </cell>
        </row>
        <row r="1727">
          <cell r="A1727">
            <v>43021</v>
          </cell>
          <cell r="B1727">
            <v>27</v>
          </cell>
          <cell r="C1727">
            <v>9.9475789999999993</v>
          </cell>
          <cell r="D1727">
            <v>9.9475789999999993</v>
          </cell>
          <cell r="E1727">
            <v>7.0262989999999999</v>
          </cell>
        </row>
        <row r="1728">
          <cell r="A1728">
            <v>43024</v>
          </cell>
          <cell r="B1728">
            <v>24</v>
          </cell>
          <cell r="C1728">
            <v>9.9533450000000006</v>
          </cell>
          <cell r="D1728">
            <v>9.9533450000000006</v>
          </cell>
          <cell r="E1728">
            <v>7.031053</v>
          </cell>
        </row>
        <row r="1729">
          <cell r="A1729">
            <v>43025</v>
          </cell>
          <cell r="B1729">
            <v>23</v>
          </cell>
          <cell r="C1729">
            <v>9.9552820000000004</v>
          </cell>
          <cell r="D1729">
            <v>9.9552820000000004</v>
          </cell>
          <cell r="E1729">
            <v>7.0307789999999999</v>
          </cell>
        </row>
        <row r="1730">
          <cell r="A1730">
            <v>43026</v>
          </cell>
          <cell r="B1730">
            <v>22</v>
          </cell>
          <cell r="C1730">
            <v>9.9571909999999999</v>
          </cell>
          <cell r="D1730">
            <v>9.9571909999999999</v>
          </cell>
          <cell r="E1730">
            <v>7.0352259999999998</v>
          </cell>
        </row>
        <row r="1731">
          <cell r="A1731">
            <v>43027</v>
          </cell>
          <cell r="B1731">
            <v>28</v>
          </cell>
          <cell r="C1731">
            <v>9.9460239999999995</v>
          </cell>
          <cell r="D1731">
            <v>9.9460239999999995</v>
          </cell>
          <cell r="E1731">
            <v>6.9774330000000004</v>
          </cell>
        </row>
        <row r="1732">
          <cell r="A1732">
            <v>43028</v>
          </cell>
          <cell r="B1732">
            <v>27</v>
          </cell>
          <cell r="C1732">
            <v>9.9476189999999995</v>
          </cell>
          <cell r="D1732">
            <v>9.9476189999999995</v>
          </cell>
          <cell r="E1732">
            <v>7.0209099999999998</v>
          </cell>
        </row>
        <row r="1733">
          <cell r="A1733">
            <v>43031</v>
          </cell>
          <cell r="B1733">
            <v>24</v>
          </cell>
          <cell r="C1733">
            <v>9.9535929999999997</v>
          </cell>
          <cell r="D1733">
            <v>9.9535929999999997</v>
          </cell>
          <cell r="E1733">
            <v>6.9935049999999999</v>
          </cell>
        </row>
        <row r="1734">
          <cell r="A1734">
            <v>43032</v>
          </cell>
          <cell r="B1734">
            <v>23</v>
          </cell>
          <cell r="C1734">
            <v>9.9552809999999994</v>
          </cell>
          <cell r="D1734">
            <v>9.9552809999999994</v>
          </cell>
          <cell r="E1734">
            <v>7.0309369999999998</v>
          </cell>
        </row>
        <row r="1735">
          <cell r="A1735">
            <v>43033</v>
          </cell>
          <cell r="B1735">
            <v>22</v>
          </cell>
          <cell r="C1735">
            <v>9.9572109999999991</v>
          </cell>
          <cell r="D1735">
            <v>9.9572109999999991</v>
          </cell>
          <cell r="E1735">
            <v>7.0319250000000002</v>
          </cell>
        </row>
        <row r="1736">
          <cell r="A1736">
            <v>43034</v>
          </cell>
          <cell r="B1736">
            <v>28</v>
          </cell>
          <cell r="C1736">
            <v>9.9456919999999993</v>
          </cell>
          <cell r="D1736">
            <v>9.9456919999999993</v>
          </cell>
          <cell r="E1736">
            <v>7.0205849999999996</v>
          </cell>
        </row>
        <row r="1737">
          <cell r="A1737">
            <v>43035</v>
          </cell>
          <cell r="B1737">
            <v>27</v>
          </cell>
          <cell r="C1737">
            <v>9.9476259999999996</v>
          </cell>
          <cell r="D1737">
            <v>9.9476259999999996</v>
          </cell>
          <cell r="E1737">
            <v>7.0199660000000002</v>
          </cell>
        </row>
        <row r="1738">
          <cell r="A1738">
            <v>43038</v>
          </cell>
          <cell r="B1738">
            <v>24</v>
          </cell>
          <cell r="C1738">
            <v>9.9534889999999994</v>
          </cell>
          <cell r="D1738">
            <v>9.9534889999999994</v>
          </cell>
          <cell r="E1738">
            <v>7.0092509999999999</v>
          </cell>
        </row>
        <row r="1739">
          <cell r="A1739">
            <v>43039</v>
          </cell>
          <cell r="B1739">
            <v>23</v>
          </cell>
          <cell r="C1739">
            <v>9.9554489999999998</v>
          </cell>
          <cell r="D1739">
            <v>9.9554489999999998</v>
          </cell>
          <cell r="E1739">
            <v>7.0044050000000002</v>
          </cell>
        </row>
        <row r="1740">
          <cell r="A1740">
            <v>43040</v>
          </cell>
          <cell r="B1740">
            <v>29</v>
          </cell>
          <cell r="C1740">
            <v>9.9437300000000004</v>
          </cell>
          <cell r="D1740">
            <v>9.9437300000000004</v>
          </cell>
          <cell r="E1740">
            <v>7.0247700000000002</v>
          </cell>
        </row>
        <row r="1741">
          <cell r="A1741">
            <v>43042</v>
          </cell>
          <cell r="B1741">
            <v>27</v>
          </cell>
          <cell r="C1741">
            <v>9.9475800000000003</v>
          </cell>
          <cell r="D1741">
            <v>9.9475800000000003</v>
          </cell>
          <cell r="E1741">
            <v>7.0261639999999996</v>
          </cell>
        </row>
        <row r="1742">
          <cell r="A1742">
            <v>43045</v>
          </cell>
          <cell r="B1742">
            <v>24</v>
          </cell>
          <cell r="C1742">
            <v>9.9532919999999994</v>
          </cell>
          <cell r="D1742">
            <v>9.9532919999999994</v>
          </cell>
          <cell r="E1742">
            <v>7.0390779999999999</v>
          </cell>
        </row>
        <row r="1743">
          <cell r="A1743">
            <v>43046</v>
          </cell>
          <cell r="B1743">
            <v>23</v>
          </cell>
          <cell r="C1743">
            <v>9.9550970000000003</v>
          </cell>
          <cell r="D1743">
            <v>9.9550970000000003</v>
          </cell>
          <cell r="E1743">
            <v>7.0599970000000001</v>
          </cell>
        </row>
        <row r="1744">
          <cell r="A1744">
            <v>43047</v>
          </cell>
          <cell r="B1744">
            <v>22</v>
          </cell>
          <cell r="C1744">
            <v>9.9570290000000004</v>
          </cell>
          <cell r="D1744">
            <v>9.9570290000000004</v>
          </cell>
          <cell r="E1744">
            <v>7.0619639999999997</v>
          </cell>
        </row>
        <row r="1745">
          <cell r="A1745">
            <v>43048</v>
          </cell>
          <cell r="B1745">
            <v>28</v>
          </cell>
          <cell r="C1745">
            <v>9.9456959999999999</v>
          </cell>
          <cell r="D1745">
            <v>9.9456959999999999</v>
          </cell>
          <cell r="E1745">
            <v>7.0200649999999998</v>
          </cell>
        </row>
        <row r="1746">
          <cell r="A1746">
            <v>43049</v>
          </cell>
          <cell r="B1746">
            <v>27</v>
          </cell>
          <cell r="C1746">
            <v>9.947476</v>
          </cell>
          <cell r="D1746">
            <v>9.947476</v>
          </cell>
          <cell r="E1746">
            <v>7.040178</v>
          </cell>
        </row>
        <row r="1747">
          <cell r="A1747">
            <v>43052</v>
          </cell>
          <cell r="B1747">
            <v>24</v>
          </cell>
          <cell r="C1747">
            <v>9.9532620000000005</v>
          </cell>
          <cell r="D1747">
            <v>9.9532620000000005</v>
          </cell>
          <cell r="E1747">
            <v>7.0436199999999998</v>
          </cell>
        </row>
        <row r="1748">
          <cell r="A1748">
            <v>43053</v>
          </cell>
          <cell r="B1748">
            <v>23</v>
          </cell>
          <cell r="C1748">
            <v>9.9554729999999996</v>
          </cell>
          <cell r="D1748">
            <v>9.9554729999999996</v>
          </cell>
          <cell r="E1748">
            <v>7.0006149999999998</v>
          </cell>
        </row>
        <row r="1749">
          <cell r="A1749">
            <v>43054</v>
          </cell>
          <cell r="B1749">
            <v>22</v>
          </cell>
          <cell r="C1749">
            <v>9.9573110000000007</v>
          </cell>
          <cell r="D1749">
            <v>9.9573110000000007</v>
          </cell>
          <cell r="E1749">
            <v>7.0154209999999999</v>
          </cell>
        </row>
        <row r="1750">
          <cell r="A1750">
            <v>43055</v>
          </cell>
          <cell r="B1750">
            <v>28</v>
          </cell>
          <cell r="C1750">
            <v>9.9457830000000005</v>
          </cell>
          <cell r="D1750">
            <v>9.9457830000000005</v>
          </cell>
          <cell r="E1750">
            <v>7.0087570000000001</v>
          </cell>
        </row>
        <row r="1751">
          <cell r="A1751">
            <v>43056</v>
          </cell>
          <cell r="B1751">
            <v>27</v>
          </cell>
          <cell r="C1751">
            <v>9.9477740000000008</v>
          </cell>
          <cell r="D1751">
            <v>9.9477740000000008</v>
          </cell>
          <cell r="E1751">
            <v>7.0000249999999999</v>
          </cell>
        </row>
        <row r="1752">
          <cell r="A1752">
            <v>43060</v>
          </cell>
          <cell r="B1752">
            <v>23</v>
          </cell>
          <cell r="C1752">
            <v>9.955489</v>
          </cell>
          <cell r="D1752">
            <v>9.955489</v>
          </cell>
          <cell r="E1752">
            <v>6.9980880000000001</v>
          </cell>
        </row>
        <row r="1753">
          <cell r="A1753">
            <v>43061</v>
          </cell>
          <cell r="B1753">
            <v>22</v>
          </cell>
          <cell r="C1753">
            <v>9.9575220000000009</v>
          </cell>
          <cell r="D1753">
            <v>9.9575220000000009</v>
          </cell>
          <cell r="E1753">
            <v>6.9805979999999996</v>
          </cell>
        </row>
        <row r="1754">
          <cell r="A1754">
            <v>43062</v>
          </cell>
          <cell r="B1754">
            <v>28</v>
          </cell>
          <cell r="C1754">
            <v>9.9454670000000007</v>
          </cell>
          <cell r="D1754">
            <v>9.9454670000000007</v>
          </cell>
          <cell r="E1754">
            <v>7.0498310000000002</v>
          </cell>
        </row>
        <row r="1755">
          <cell r="A1755">
            <v>43063</v>
          </cell>
          <cell r="B1755">
            <v>27</v>
          </cell>
          <cell r="C1755">
            <v>9.9476119999999995</v>
          </cell>
          <cell r="D1755">
            <v>9.9476119999999995</v>
          </cell>
          <cell r="E1755">
            <v>7.0218530000000001</v>
          </cell>
        </row>
        <row r="1756">
          <cell r="A1756">
            <v>43066</v>
          </cell>
          <cell r="B1756">
            <v>24</v>
          </cell>
          <cell r="C1756">
            <v>9.9536730000000002</v>
          </cell>
          <cell r="D1756">
            <v>9.9536730000000002</v>
          </cell>
          <cell r="E1756">
            <v>6.9813929999999997</v>
          </cell>
        </row>
        <row r="1757">
          <cell r="A1757">
            <v>43067</v>
          </cell>
          <cell r="B1757">
            <v>23</v>
          </cell>
          <cell r="C1757">
            <v>9.9554100000000005</v>
          </cell>
          <cell r="D1757">
            <v>9.9554100000000005</v>
          </cell>
          <cell r="E1757">
            <v>7.0105639999999996</v>
          </cell>
        </row>
        <row r="1758">
          <cell r="A1758">
            <v>43068</v>
          </cell>
          <cell r="B1758">
            <v>22</v>
          </cell>
          <cell r="C1758">
            <v>9.9573879999999999</v>
          </cell>
          <cell r="D1758">
            <v>9.9573879999999999</v>
          </cell>
          <cell r="E1758">
            <v>7.002713</v>
          </cell>
        </row>
        <row r="1759">
          <cell r="A1759">
            <v>43069</v>
          </cell>
          <cell r="B1759">
            <v>28</v>
          </cell>
          <cell r="C1759">
            <v>9.9460689999999996</v>
          </cell>
          <cell r="D1759">
            <v>9.9460689999999996</v>
          </cell>
          <cell r="E1759">
            <v>6.971584</v>
          </cell>
        </row>
        <row r="1760">
          <cell r="A1760">
            <v>43070</v>
          </cell>
          <cell r="B1760">
            <v>27</v>
          </cell>
          <cell r="C1760">
            <v>9.9479430000000004</v>
          </cell>
          <cell r="D1760">
            <v>9.9479430000000004</v>
          </cell>
          <cell r="E1760">
            <v>6.9772550000000004</v>
          </cell>
        </row>
        <row r="1761">
          <cell r="A1761">
            <v>43073</v>
          </cell>
          <cell r="B1761">
            <v>24</v>
          </cell>
          <cell r="C1761">
            <v>9.9535479999999996</v>
          </cell>
          <cell r="D1761">
            <v>9.9535479999999996</v>
          </cell>
          <cell r="E1761">
            <v>7.000318</v>
          </cell>
        </row>
        <row r="1762">
          <cell r="A1762">
            <v>43074</v>
          </cell>
          <cell r="B1762">
            <v>23</v>
          </cell>
          <cell r="C1762">
            <v>9.9553860000000007</v>
          </cell>
          <cell r="D1762">
            <v>9.9553860000000007</v>
          </cell>
          <cell r="E1762">
            <v>7.0143550000000001</v>
          </cell>
        </row>
        <row r="1763">
          <cell r="A1763">
            <v>43075</v>
          </cell>
          <cell r="B1763">
            <v>22</v>
          </cell>
          <cell r="C1763">
            <v>9.9570209999999992</v>
          </cell>
          <cell r="D1763">
            <v>9.9570209999999992</v>
          </cell>
          <cell r="E1763">
            <v>7.0632849999999996</v>
          </cell>
        </row>
        <row r="1764">
          <cell r="A1764">
            <v>43076</v>
          </cell>
          <cell r="B1764">
            <v>28</v>
          </cell>
          <cell r="C1764">
            <v>9.9453289999999992</v>
          </cell>
          <cell r="D1764">
            <v>9.9453289999999992</v>
          </cell>
          <cell r="E1764">
            <v>7.0677690000000002</v>
          </cell>
        </row>
        <row r="1765">
          <cell r="A1765">
            <v>43077</v>
          </cell>
          <cell r="B1765">
            <v>27</v>
          </cell>
          <cell r="C1765">
            <v>9.9476560000000003</v>
          </cell>
          <cell r="D1765">
            <v>9.9476560000000003</v>
          </cell>
          <cell r="E1765">
            <v>7.015924</v>
          </cell>
        </row>
        <row r="1766">
          <cell r="A1766">
            <v>43080</v>
          </cell>
          <cell r="B1766">
            <v>24</v>
          </cell>
          <cell r="C1766">
            <v>9.9521739999999994</v>
          </cell>
          <cell r="D1766">
            <v>9.9521739999999994</v>
          </cell>
          <cell r="E1766">
            <v>7.2083750000000002</v>
          </cell>
        </row>
        <row r="1767">
          <cell r="A1767">
            <v>43082</v>
          </cell>
          <cell r="B1767">
            <v>22</v>
          </cell>
          <cell r="C1767">
            <v>9.9560999999999993</v>
          </cell>
          <cell r="D1767">
            <v>9.9560999999999993</v>
          </cell>
          <cell r="E1767">
            <v>7.2153119999999999</v>
          </cell>
        </row>
        <row r="1768">
          <cell r="A1768">
            <v>43083</v>
          </cell>
          <cell r="B1768">
            <v>28</v>
          </cell>
          <cell r="C1768">
            <v>9.9441740000000003</v>
          </cell>
          <cell r="D1768">
            <v>9.9441740000000003</v>
          </cell>
          <cell r="E1768">
            <v>7.2179229999999999</v>
          </cell>
        </row>
        <row r="1769">
          <cell r="A1769">
            <v>43084</v>
          </cell>
          <cell r="B1769">
            <v>27</v>
          </cell>
          <cell r="C1769">
            <v>9.9459219999999995</v>
          </cell>
          <cell r="D1769">
            <v>9.9459219999999995</v>
          </cell>
          <cell r="E1769">
            <v>7.2496039999999997</v>
          </cell>
        </row>
        <row r="1770">
          <cell r="A1770">
            <v>43087</v>
          </cell>
          <cell r="B1770">
            <v>24</v>
          </cell>
          <cell r="C1770">
            <v>9.9518819999999995</v>
          </cell>
          <cell r="D1770">
            <v>9.9518819999999995</v>
          </cell>
          <cell r="E1770">
            <v>7.2525979999999999</v>
          </cell>
        </row>
        <row r="1771">
          <cell r="A1771">
            <v>43088</v>
          </cell>
          <cell r="B1771">
            <v>23</v>
          </cell>
          <cell r="C1771">
            <v>9.9541470000000007</v>
          </cell>
          <cell r="D1771">
            <v>9.9541470000000007</v>
          </cell>
          <cell r="E1771">
            <v>7.2100520000000001</v>
          </cell>
        </row>
        <row r="1772">
          <cell r="A1772">
            <v>43089</v>
          </cell>
          <cell r="B1772">
            <v>22</v>
          </cell>
          <cell r="C1772">
            <v>9.9561329999999995</v>
          </cell>
          <cell r="D1772">
            <v>9.9561329999999995</v>
          </cell>
          <cell r="E1772">
            <v>7.2098639999999996</v>
          </cell>
        </row>
        <row r="1773">
          <cell r="A1773">
            <v>43090</v>
          </cell>
          <cell r="B1773">
            <v>28</v>
          </cell>
          <cell r="C1773">
            <v>9.9440240000000006</v>
          </cell>
          <cell r="D1773">
            <v>9.9440240000000006</v>
          </cell>
          <cell r="E1773">
            <v>7.2374270000000003</v>
          </cell>
        </row>
        <row r="1774">
          <cell r="A1774">
            <v>43091</v>
          </cell>
          <cell r="B1774">
            <v>27</v>
          </cell>
          <cell r="C1774">
            <v>9.9462899999999994</v>
          </cell>
          <cell r="D1774">
            <v>9.9462899999999994</v>
          </cell>
          <cell r="E1774">
            <v>7.200005</v>
          </cell>
        </row>
        <row r="1775">
          <cell r="A1775">
            <v>43095</v>
          </cell>
          <cell r="B1775">
            <v>23</v>
          </cell>
          <cell r="C1775">
            <v>9.9542110000000008</v>
          </cell>
          <cell r="D1775">
            <v>9.9542110000000008</v>
          </cell>
          <cell r="E1775">
            <v>7.1999420000000001</v>
          </cell>
        </row>
        <row r="1776">
          <cell r="A1776">
            <v>43096</v>
          </cell>
          <cell r="B1776">
            <v>22</v>
          </cell>
          <cell r="C1776">
            <v>9.9563740000000003</v>
          </cell>
          <cell r="D1776">
            <v>9.9563740000000003</v>
          </cell>
          <cell r="E1776">
            <v>7.1700799999999996</v>
          </cell>
        </row>
        <row r="1777">
          <cell r="A1777">
            <v>43097</v>
          </cell>
          <cell r="B1777">
            <v>28</v>
          </cell>
          <cell r="C1777">
            <v>9.9441419999999994</v>
          </cell>
          <cell r="D1777">
            <v>9.9441419999999994</v>
          </cell>
          <cell r="E1777">
            <v>7.2220839999999997</v>
          </cell>
        </row>
        <row r="1778">
          <cell r="A1778">
            <v>43098</v>
          </cell>
          <cell r="B1778">
            <v>27</v>
          </cell>
          <cell r="C1778">
            <v>9.9461560000000002</v>
          </cell>
          <cell r="D1778">
            <v>9.9461560000000002</v>
          </cell>
          <cell r="E1778">
            <v>7.2180650000000002</v>
          </cell>
        </row>
        <row r="1779">
          <cell r="A1779">
            <v>43102</v>
          </cell>
          <cell r="B1779">
            <v>23</v>
          </cell>
          <cell r="C1779">
            <v>9.9544180000000004</v>
          </cell>
          <cell r="D1779">
            <v>9.9544180000000004</v>
          </cell>
          <cell r="E1779">
            <v>7.1672440000000002</v>
          </cell>
        </row>
        <row r="1780">
          <cell r="A1780">
            <v>43103</v>
          </cell>
          <cell r="B1780">
            <v>22</v>
          </cell>
          <cell r="C1780">
            <v>9.9568329999999996</v>
          </cell>
          <cell r="D1780">
            <v>9.9568329999999996</v>
          </cell>
          <cell r="E1780">
            <v>7.0943149999999999</v>
          </cell>
        </row>
        <row r="1781">
          <cell r="A1781">
            <v>43104</v>
          </cell>
          <cell r="B1781">
            <v>28</v>
          </cell>
          <cell r="C1781">
            <v>9.9440039999999996</v>
          </cell>
          <cell r="D1781">
            <v>9.9440039999999996</v>
          </cell>
          <cell r="E1781">
            <v>7.2400270000000004</v>
          </cell>
        </row>
        <row r="1782">
          <cell r="A1782">
            <v>43105</v>
          </cell>
          <cell r="B1782">
            <v>27</v>
          </cell>
          <cell r="C1782">
            <v>9.9464070000000007</v>
          </cell>
          <cell r="D1782">
            <v>9.9464070000000007</v>
          </cell>
          <cell r="E1782">
            <v>7.1842360000000003</v>
          </cell>
        </row>
        <row r="1783">
          <cell r="A1783">
            <v>43108</v>
          </cell>
          <cell r="B1783">
            <v>24</v>
          </cell>
          <cell r="C1783">
            <v>9.9517249999999997</v>
          </cell>
          <cell r="D1783">
            <v>9.9517249999999997</v>
          </cell>
          <cell r="E1783">
            <v>7.2763770000000001</v>
          </cell>
        </row>
        <row r="1784">
          <cell r="A1784">
            <v>43109</v>
          </cell>
          <cell r="B1784">
            <v>23</v>
          </cell>
          <cell r="C1784">
            <v>9.9539069999999992</v>
          </cell>
          <cell r="D1784">
            <v>9.9539069999999992</v>
          </cell>
          <cell r="E1784">
            <v>7.2479649999999998</v>
          </cell>
        </row>
        <row r="1785">
          <cell r="A1785">
            <v>43110</v>
          </cell>
          <cell r="B1785">
            <v>22</v>
          </cell>
          <cell r="C1785">
            <v>9.9558099999999996</v>
          </cell>
          <cell r="D1785">
            <v>9.9558099999999996</v>
          </cell>
          <cell r="E1785">
            <v>7.2631870000000003</v>
          </cell>
        </row>
        <row r="1786">
          <cell r="A1786">
            <v>43111</v>
          </cell>
          <cell r="B1786">
            <v>28</v>
          </cell>
          <cell r="C1786">
            <v>9.9439729999999997</v>
          </cell>
          <cell r="D1786">
            <v>9.9439729999999997</v>
          </cell>
          <cell r="E1786">
            <v>7.2440579999999999</v>
          </cell>
        </row>
        <row r="1787">
          <cell r="A1787">
            <v>43112</v>
          </cell>
          <cell r="B1787">
            <v>27</v>
          </cell>
          <cell r="C1787">
            <v>9.9458629999999992</v>
          </cell>
          <cell r="D1787">
            <v>9.9458629999999992</v>
          </cell>
          <cell r="E1787">
            <v>7.2575570000000003</v>
          </cell>
        </row>
        <row r="1788">
          <cell r="A1788">
            <v>43115</v>
          </cell>
          <cell r="B1788">
            <v>24</v>
          </cell>
          <cell r="C1788">
            <v>9.9519369999999991</v>
          </cell>
          <cell r="D1788">
            <v>9.9519369999999991</v>
          </cell>
          <cell r="E1788">
            <v>7.2442679999999999</v>
          </cell>
        </row>
        <row r="1789">
          <cell r="A1789">
            <v>43116</v>
          </cell>
          <cell r="B1789">
            <v>23</v>
          </cell>
          <cell r="C1789">
            <v>9.9542110000000008</v>
          </cell>
          <cell r="D1789">
            <v>9.9542110000000008</v>
          </cell>
          <cell r="E1789">
            <v>7.1999420000000001</v>
          </cell>
        </row>
        <row r="1790">
          <cell r="A1790">
            <v>43117</v>
          </cell>
          <cell r="B1790">
            <v>22</v>
          </cell>
          <cell r="C1790">
            <v>9.9558459999999993</v>
          </cell>
          <cell r="D1790">
            <v>9.9558459999999993</v>
          </cell>
          <cell r="E1790">
            <v>7.257244</v>
          </cell>
        </row>
        <row r="1791">
          <cell r="A1791">
            <v>43118</v>
          </cell>
          <cell r="B1791">
            <v>28</v>
          </cell>
          <cell r="C1791">
            <v>9.9437090000000001</v>
          </cell>
          <cell r="D1791">
            <v>9.9437090000000001</v>
          </cell>
          <cell r="E1791">
            <v>7.2783850000000001</v>
          </cell>
        </row>
        <row r="1792">
          <cell r="A1792">
            <v>43119</v>
          </cell>
          <cell r="B1792">
            <v>27</v>
          </cell>
          <cell r="C1792">
            <v>9.9459839999999993</v>
          </cell>
          <cell r="D1792">
            <v>9.9459839999999993</v>
          </cell>
          <cell r="E1792">
            <v>7.2412479999999997</v>
          </cell>
        </row>
        <row r="1793">
          <cell r="A1793">
            <v>43122</v>
          </cell>
          <cell r="B1793">
            <v>24</v>
          </cell>
          <cell r="C1793">
            <v>9.9519629999999992</v>
          </cell>
          <cell r="D1793">
            <v>9.9519629999999992</v>
          </cell>
          <cell r="E1793">
            <v>7.2403300000000002</v>
          </cell>
        </row>
        <row r="1794">
          <cell r="A1794">
            <v>43123</v>
          </cell>
          <cell r="B1794">
            <v>23</v>
          </cell>
          <cell r="C1794">
            <v>9.9540209999999991</v>
          </cell>
          <cell r="D1794">
            <v>9.9540209999999991</v>
          </cell>
          <cell r="E1794">
            <v>7.2299559999999996</v>
          </cell>
        </row>
        <row r="1795">
          <cell r="A1795">
            <v>43124</v>
          </cell>
          <cell r="B1795">
            <v>22</v>
          </cell>
          <cell r="C1795">
            <v>9.9559700000000007</v>
          </cell>
          <cell r="D1795">
            <v>9.9559700000000007</v>
          </cell>
          <cell r="E1795">
            <v>7.2367730000000003</v>
          </cell>
        </row>
        <row r="1796">
          <cell r="A1796">
            <v>43125</v>
          </cell>
          <cell r="B1796">
            <v>28</v>
          </cell>
          <cell r="C1796">
            <v>9.9439309999999992</v>
          </cell>
          <cell r="D1796">
            <v>9.9439309999999992</v>
          </cell>
          <cell r="E1796">
            <v>7.2495190000000003</v>
          </cell>
        </row>
        <row r="1797">
          <cell r="A1797">
            <v>43126</v>
          </cell>
          <cell r="B1797">
            <v>27</v>
          </cell>
          <cell r="C1797">
            <v>9.9459499999999998</v>
          </cell>
          <cell r="D1797">
            <v>9.9459499999999998</v>
          </cell>
          <cell r="E1797">
            <v>7.2458299999999998</v>
          </cell>
        </row>
        <row r="1798">
          <cell r="A1798">
            <v>43129</v>
          </cell>
          <cell r="B1798">
            <v>24</v>
          </cell>
          <cell r="C1798">
            <v>9.9519690000000001</v>
          </cell>
          <cell r="D1798">
            <v>9.9519690000000001</v>
          </cell>
          <cell r="E1798">
            <v>7.2394220000000002</v>
          </cell>
        </row>
        <row r="1799">
          <cell r="A1799">
            <v>43130</v>
          </cell>
          <cell r="B1799">
            <v>23</v>
          </cell>
          <cell r="C1799">
            <v>9.9539749999999998</v>
          </cell>
          <cell r="D1799">
            <v>9.9539749999999998</v>
          </cell>
          <cell r="E1799">
            <v>7.237222</v>
          </cell>
        </row>
        <row r="1800">
          <cell r="A1800">
            <v>43131</v>
          </cell>
          <cell r="B1800">
            <v>22</v>
          </cell>
          <cell r="C1800">
            <v>9.9556710000000006</v>
          </cell>
          <cell r="D1800">
            <v>9.9556710000000006</v>
          </cell>
          <cell r="E1800">
            <v>7.2861349999999998</v>
          </cell>
        </row>
        <row r="1801">
          <cell r="A1801">
            <v>43132</v>
          </cell>
          <cell r="B1801">
            <v>28</v>
          </cell>
          <cell r="C1801">
            <v>9.9439430000000009</v>
          </cell>
          <cell r="D1801">
            <v>9.9439430000000009</v>
          </cell>
          <cell r="E1801">
            <v>7.2479579999999997</v>
          </cell>
        </row>
        <row r="1802">
          <cell r="A1802">
            <v>43133</v>
          </cell>
          <cell r="B1802">
            <v>27</v>
          </cell>
          <cell r="C1802">
            <v>9.9458599999999997</v>
          </cell>
          <cell r="D1802">
            <v>9.9458599999999997</v>
          </cell>
          <cell r="E1802">
            <v>7.2579609999999999</v>
          </cell>
        </row>
        <row r="1803">
          <cell r="A1803">
            <v>43137</v>
          </cell>
          <cell r="B1803">
            <v>23</v>
          </cell>
          <cell r="C1803">
            <v>9.9535140000000002</v>
          </cell>
          <cell r="D1803">
            <v>9.9535140000000002</v>
          </cell>
          <cell r="E1803">
            <v>7.3100509999999996</v>
          </cell>
        </row>
        <row r="1804">
          <cell r="A1804">
            <v>43138</v>
          </cell>
          <cell r="B1804">
            <v>22</v>
          </cell>
          <cell r="C1804">
            <v>9.9555959999999999</v>
          </cell>
          <cell r="D1804">
            <v>9.9555959999999999</v>
          </cell>
          <cell r="E1804">
            <v>7.2985170000000004</v>
          </cell>
        </row>
        <row r="1805">
          <cell r="A1805">
            <v>43139</v>
          </cell>
          <cell r="B1805">
            <v>28</v>
          </cell>
          <cell r="C1805">
            <v>9.9419280000000008</v>
          </cell>
          <cell r="D1805">
            <v>9.9419280000000008</v>
          </cell>
          <cell r="E1805">
            <v>7.5100119999999997</v>
          </cell>
        </row>
        <row r="1806">
          <cell r="A1806">
            <v>43140</v>
          </cell>
          <cell r="B1806">
            <v>27</v>
          </cell>
          <cell r="C1806">
            <v>9.9437719999999992</v>
          </cell>
          <cell r="D1806">
            <v>9.9437719999999992</v>
          </cell>
          <cell r="E1806">
            <v>7.5394600000000001</v>
          </cell>
        </row>
        <row r="1807">
          <cell r="A1807">
            <v>43143</v>
          </cell>
          <cell r="B1807">
            <v>24</v>
          </cell>
          <cell r="C1807">
            <v>9.9500109999999999</v>
          </cell>
          <cell r="D1807">
            <v>9.9500109999999999</v>
          </cell>
          <cell r="E1807">
            <v>7.536022</v>
          </cell>
        </row>
        <row r="1808">
          <cell r="A1808">
            <v>43144</v>
          </cell>
          <cell r="B1808">
            <v>23</v>
          </cell>
          <cell r="C1808">
            <v>9.9522770000000005</v>
          </cell>
          <cell r="D1808">
            <v>9.9522770000000005</v>
          </cell>
          <cell r="E1808">
            <v>7.5055050000000003</v>
          </cell>
        </row>
        <row r="1809">
          <cell r="A1809">
            <v>43145</v>
          </cell>
          <cell r="B1809">
            <v>22</v>
          </cell>
          <cell r="C1809">
            <v>9.9540489999999995</v>
          </cell>
          <cell r="D1809">
            <v>9.9540489999999995</v>
          </cell>
          <cell r="E1809">
            <v>7.553966</v>
          </cell>
        </row>
        <row r="1810">
          <cell r="A1810">
            <v>43146</v>
          </cell>
          <cell r="B1810">
            <v>28</v>
          </cell>
          <cell r="C1810">
            <v>9.9418369999999996</v>
          </cell>
          <cell r="D1810">
            <v>9.9418369999999996</v>
          </cell>
          <cell r="E1810">
            <v>7.5218489999999996</v>
          </cell>
        </row>
        <row r="1811">
          <cell r="A1811">
            <v>43147</v>
          </cell>
          <cell r="B1811">
            <v>27</v>
          </cell>
          <cell r="C1811">
            <v>9.9440650000000002</v>
          </cell>
          <cell r="D1811">
            <v>9.9440650000000002</v>
          </cell>
          <cell r="E1811">
            <v>7.4999510000000003</v>
          </cell>
        </row>
        <row r="1812">
          <cell r="A1812">
            <v>43150</v>
          </cell>
          <cell r="B1812">
            <v>24</v>
          </cell>
          <cell r="C1812">
            <v>9.9502489999999995</v>
          </cell>
          <cell r="D1812">
            <v>9.9502489999999995</v>
          </cell>
          <cell r="E1812">
            <v>7.4999630000000002</v>
          </cell>
        </row>
        <row r="1813">
          <cell r="A1813">
            <v>43151</v>
          </cell>
          <cell r="B1813">
            <v>23</v>
          </cell>
          <cell r="C1813">
            <v>9.9523670000000006</v>
          </cell>
          <cell r="D1813">
            <v>9.9523670000000006</v>
          </cell>
          <cell r="E1813">
            <v>7.4912830000000001</v>
          </cell>
        </row>
        <row r="1814">
          <cell r="A1814">
            <v>43152</v>
          </cell>
          <cell r="B1814">
            <v>22</v>
          </cell>
          <cell r="C1814">
            <v>9.9544820000000005</v>
          </cell>
          <cell r="D1814">
            <v>9.9544820000000005</v>
          </cell>
          <cell r="E1814">
            <v>7.4824590000000004</v>
          </cell>
        </row>
        <row r="1815">
          <cell r="A1815">
            <v>43153</v>
          </cell>
          <cell r="B1815">
            <v>28</v>
          </cell>
          <cell r="C1815">
            <v>9.9421339999999994</v>
          </cell>
          <cell r="D1815">
            <v>9.9421339999999994</v>
          </cell>
          <cell r="E1815">
            <v>7.4832169999999998</v>
          </cell>
        </row>
        <row r="1816">
          <cell r="A1816">
            <v>43154</v>
          </cell>
          <cell r="B1816">
            <v>27</v>
          </cell>
          <cell r="C1816">
            <v>9.9442869999999992</v>
          </cell>
          <cell r="D1816">
            <v>9.9442869999999992</v>
          </cell>
          <cell r="E1816">
            <v>7.4700179999999996</v>
          </cell>
        </row>
        <row r="1817">
          <cell r="A1817">
            <v>43157</v>
          </cell>
          <cell r="B1817">
            <v>24</v>
          </cell>
          <cell r="C1817">
            <v>9.9504560000000009</v>
          </cell>
          <cell r="D1817">
            <v>9.9504560000000009</v>
          </cell>
          <cell r="E1817">
            <v>7.4686019999999997</v>
          </cell>
        </row>
        <row r="1818">
          <cell r="A1818">
            <v>43158</v>
          </cell>
          <cell r="B1818">
            <v>23</v>
          </cell>
          <cell r="C1818">
            <v>9.9527590000000004</v>
          </cell>
          <cell r="D1818">
            <v>9.9527590000000004</v>
          </cell>
          <cell r="E1818">
            <v>7.4293399999999998</v>
          </cell>
        </row>
        <row r="1819">
          <cell r="A1819">
            <v>43159</v>
          </cell>
          <cell r="B1819">
            <v>22</v>
          </cell>
          <cell r="C1819">
            <v>9.954701</v>
          </cell>
          <cell r="D1819">
            <v>9.954701</v>
          </cell>
          <cell r="E1819">
            <v>7.4462950000000001</v>
          </cell>
        </row>
        <row r="1820">
          <cell r="A1820">
            <v>43160</v>
          </cell>
          <cell r="B1820">
            <v>27</v>
          </cell>
          <cell r="C1820">
            <v>9.944286</v>
          </cell>
          <cell r="D1820">
            <v>9.944286</v>
          </cell>
          <cell r="E1820">
            <v>7.4701529999999998</v>
          </cell>
        </row>
        <row r="1821">
          <cell r="A1821">
            <v>43161</v>
          </cell>
          <cell r="B1821">
            <v>26</v>
          </cell>
          <cell r="C1821">
            <v>9.9463059999999999</v>
          </cell>
          <cell r="D1821">
            <v>9.9463059999999999</v>
          </cell>
          <cell r="E1821">
            <v>7.4746880000000004</v>
          </cell>
        </row>
        <row r="1822">
          <cell r="A1822">
            <v>43164</v>
          </cell>
          <cell r="B1822">
            <v>23</v>
          </cell>
          <cell r="C1822">
            <v>9.9525649999999999</v>
          </cell>
          <cell r="D1822">
            <v>9.9525649999999999</v>
          </cell>
          <cell r="E1822">
            <v>7.4599950000000002</v>
          </cell>
        </row>
        <row r="1823">
          <cell r="A1823">
            <v>43165</v>
          </cell>
          <cell r="B1823">
            <v>22</v>
          </cell>
          <cell r="C1823">
            <v>9.9544049999999995</v>
          </cell>
          <cell r="D1823">
            <v>9.9544049999999995</v>
          </cell>
          <cell r="E1823">
            <v>7.4951739999999996</v>
          </cell>
        </row>
        <row r="1824">
          <cell r="A1824">
            <v>43166</v>
          </cell>
          <cell r="B1824">
            <v>21</v>
          </cell>
          <cell r="C1824">
            <v>9.9564389999999996</v>
          </cell>
          <cell r="D1824">
            <v>9.9564389999999996</v>
          </cell>
          <cell r="E1824">
            <v>7.5002719999999998</v>
          </cell>
        </row>
        <row r="1825">
          <cell r="A1825">
            <v>43167</v>
          </cell>
          <cell r="B1825">
            <v>28</v>
          </cell>
          <cell r="C1825">
            <v>9.9417729999999995</v>
          </cell>
          <cell r="D1825">
            <v>9.9417729999999995</v>
          </cell>
          <cell r="E1825">
            <v>7.5301749999999998</v>
          </cell>
        </row>
        <row r="1826">
          <cell r="A1826">
            <v>43168</v>
          </cell>
          <cell r="B1826">
            <v>27</v>
          </cell>
          <cell r="C1826">
            <v>9.9437300000000004</v>
          </cell>
          <cell r="D1826">
            <v>9.9437300000000004</v>
          </cell>
          <cell r="E1826">
            <v>7.5451230000000002</v>
          </cell>
        </row>
        <row r="1827">
          <cell r="A1827">
            <v>43171</v>
          </cell>
          <cell r="B1827">
            <v>24</v>
          </cell>
          <cell r="C1827">
            <v>9.9499469999999999</v>
          </cell>
          <cell r="D1827">
            <v>9.9499469999999999</v>
          </cell>
          <cell r="E1827">
            <v>7.5457190000000001</v>
          </cell>
        </row>
        <row r="1828">
          <cell r="A1828">
            <v>43172</v>
          </cell>
          <cell r="B1828">
            <v>23</v>
          </cell>
          <cell r="C1828">
            <v>9.9527450000000002</v>
          </cell>
          <cell r="D1828">
            <v>9.9527450000000002</v>
          </cell>
          <cell r="E1828">
            <v>7.4315530000000001</v>
          </cell>
        </row>
        <row r="1829">
          <cell r="A1829">
            <v>43173</v>
          </cell>
          <cell r="B1829">
            <v>22</v>
          </cell>
          <cell r="C1829">
            <v>9.9549629999999993</v>
          </cell>
          <cell r="D1829">
            <v>9.9549629999999993</v>
          </cell>
          <cell r="E1829">
            <v>7.4030319999999996</v>
          </cell>
        </row>
        <row r="1830">
          <cell r="A1830">
            <v>43174</v>
          </cell>
          <cell r="B1830">
            <v>28</v>
          </cell>
          <cell r="C1830">
            <v>9.9423340000000007</v>
          </cell>
          <cell r="D1830">
            <v>9.9423340000000007</v>
          </cell>
          <cell r="E1830">
            <v>7.4572029999999998</v>
          </cell>
        </row>
        <row r="1831">
          <cell r="A1831">
            <v>43175</v>
          </cell>
          <cell r="B1831">
            <v>27</v>
          </cell>
          <cell r="C1831">
            <v>9.9444510000000008</v>
          </cell>
          <cell r="D1831">
            <v>9.9444510000000008</v>
          </cell>
          <cell r="E1831">
            <v>7.4479059999999997</v>
          </cell>
        </row>
        <row r="1832">
          <cell r="A1832">
            <v>43179</v>
          </cell>
          <cell r="B1832">
            <v>23</v>
          </cell>
          <cell r="C1832">
            <v>9.9531550000000006</v>
          </cell>
          <cell r="D1832">
            <v>9.9531550000000006</v>
          </cell>
          <cell r="E1832">
            <v>7.366771</v>
          </cell>
        </row>
        <row r="1833">
          <cell r="A1833">
            <v>43180</v>
          </cell>
          <cell r="B1833">
            <v>22</v>
          </cell>
          <cell r="C1833">
            <v>9.95533</v>
          </cell>
          <cell r="D1833">
            <v>9.95533</v>
          </cell>
          <cell r="E1833">
            <v>7.342435</v>
          </cell>
        </row>
        <row r="1834">
          <cell r="A1834">
            <v>43181</v>
          </cell>
          <cell r="B1834">
            <v>28</v>
          </cell>
          <cell r="C1834">
            <v>9.9425720000000002</v>
          </cell>
          <cell r="D1834">
            <v>9.9425720000000002</v>
          </cell>
          <cell r="E1834">
            <v>7.426247</v>
          </cell>
        </row>
        <row r="1835">
          <cell r="A1835">
            <v>43182</v>
          </cell>
          <cell r="B1835">
            <v>27</v>
          </cell>
          <cell r="C1835">
            <v>9.9447039999999998</v>
          </cell>
          <cell r="D1835">
            <v>9.9447039999999998</v>
          </cell>
          <cell r="E1835">
            <v>7.4137950000000004</v>
          </cell>
        </row>
        <row r="1836">
          <cell r="A1836">
            <v>43185</v>
          </cell>
          <cell r="B1836">
            <v>24</v>
          </cell>
          <cell r="C1836">
            <v>9.9509129999999999</v>
          </cell>
          <cell r="D1836">
            <v>9.9509129999999999</v>
          </cell>
          <cell r="E1836">
            <v>7.3993710000000004</v>
          </cell>
        </row>
        <row r="1837">
          <cell r="A1837">
            <v>43186</v>
          </cell>
          <cell r="B1837">
            <v>23</v>
          </cell>
          <cell r="C1837">
            <v>9.9525860000000002</v>
          </cell>
          <cell r="D1837">
            <v>9.9525860000000002</v>
          </cell>
          <cell r="E1837">
            <v>7.456677</v>
          </cell>
        </row>
        <row r="1838">
          <cell r="A1838">
            <v>43187</v>
          </cell>
          <cell r="B1838">
            <v>29</v>
          </cell>
          <cell r="C1838">
            <v>9.9404240000000001</v>
          </cell>
          <cell r="D1838">
            <v>9.9404240000000001</v>
          </cell>
          <cell r="E1838">
            <v>7.4399660000000001</v>
          </cell>
        </row>
      </sheetData>
      <sheetData sheetId="8" refreshError="1">
        <row r="10">
          <cell r="D10">
            <v>7.4746880000000002E-2</v>
          </cell>
        </row>
      </sheetData>
      <sheetData sheetId="9" refreshError="1"/>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741"/>
  <sheetViews>
    <sheetView topLeftCell="A1706" workbookViewId="0">
      <selection activeCell="A2" sqref="A2:A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137.39999399999999</v>
      </c>
      <c r="C2" s="12">
        <v>137.63999899999999</v>
      </c>
      <c r="D2" s="12">
        <v>135.300003</v>
      </c>
      <c r="E2" s="12">
        <v>137.63999899999999</v>
      </c>
      <c r="F2" s="12">
        <v>114.582695</v>
      </c>
      <c r="G2" s="12">
        <v>251910</v>
      </c>
    </row>
    <row r="3" spans="1:7" x14ac:dyDescent="0.25">
      <c r="A3" s="13">
        <v>41002</v>
      </c>
      <c r="B3" s="12">
        <v>132.929993</v>
      </c>
      <c r="C3" s="12">
        <v>138</v>
      </c>
      <c r="D3" s="12">
        <v>132.929993</v>
      </c>
      <c r="E3" s="12">
        <v>137.39999399999999</v>
      </c>
      <c r="F3" s="12">
        <v>114.382912</v>
      </c>
      <c r="G3" s="12">
        <v>212227</v>
      </c>
    </row>
    <row r="4" spans="1:7" x14ac:dyDescent="0.25">
      <c r="A4" s="13">
        <v>41003</v>
      </c>
      <c r="B4" s="12">
        <v>137.85000600000001</v>
      </c>
      <c r="C4" s="12">
        <v>138</v>
      </c>
      <c r="D4" s="12">
        <v>136.679993</v>
      </c>
      <c r="E4" s="12">
        <v>136.91999799999999</v>
      </c>
      <c r="F4" s="12">
        <v>113.98333700000001</v>
      </c>
      <c r="G4" s="12">
        <v>151718</v>
      </c>
    </row>
    <row r="5" spans="1:7" x14ac:dyDescent="0.25">
      <c r="A5" s="13">
        <v>41008</v>
      </c>
      <c r="B5" s="12">
        <v>136.820007</v>
      </c>
      <c r="C5" s="12">
        <v>137.88000500000001</v>
      </c>
      <c r="D5" s="12">
        <v>136.740005</v>
      </c>
      <c r="E5" s="12">
        <v>137.85000600000001</v>
      </c>
      <c r="F5" s="12">
        <v>114.75753</v>
      </c>
      <c r="G5" s="12">
        <v>84189</v>
      </c>
    </row>
    <row r="6" spans="1:7" x14ac:dyDescent="0.25">
      <c r="A6" s="13">
        <v>41009</v>
      </c>
      <c r="B6" s="12">
        <v>138</v>
      </c>
      <c r="C6" s="12">
        <v>138.36000100000001</v>
      </c>
      <c r="D6" s="12">
        <v>133.44000199999999</v>
      </c>
      <c r="E6" s="12">
        <v>134.179993</v>
      </c>
      <c r="F6" s="12">
        <v>111.702309</v>
      </c>
      <c r="G6" s="12">
        <v>197310</v>
      </c>
    </row>
    <row r="7" spans="1:7" x14ac:dyDescent="0.25">
      <c r="A7" s="13">
        <v>41010</v>
      </c>
      <c r="B7" s="12">
        <v>134.35000600000001</v>
      </c>
      <c r="C7" s="12">
        <v>135.929993</v>
      </c>
      <c r="D7" s="12">
        <v>134.13000500000001</v>
      </c>
      <c r="E7" s="12">
        <v>135.83999600000001</v>
      </c>
      <c r="F7" s="12">
        <v>113.08425099999999</v>
      </c>
      <c r="G7" s="12">
        <v>110128</v>
      </c>
    </row>
    <row r="8" spans="1:7" x14ac:dyDescent="0.25">
      <c r="A8" s="13">
        <v>41011</v>
      </c>
      <c r="B8" s="12">
        <v>135.5</v>
      </c>
      <c r="C8" s="12">
        <v>136.029999</v>
      </c>
      <c r="D8" s="12">
        <v>134.5</v>
      </c>
      <c r="E8" s="12">
        <v>135.070007</v>
      </c>
      <c r="F8" s="12">
        <v>112.44323</v>
      </c>
      <c r="G8" s="12">
        <v>188262</v>
      </c>
    </row>
    <row r="9" spans="1:7" x14ac:dyDescent="0.25">
      <c r="A9" s="13">
        <v>41012</v>
      </c>
      <c r="B9" s="12">
        <v>134.820007</v>
      </c>
      <c r="C9" s="12">
        <v>138.33000200000001</v>
      </c>
      <c r="D9" s="12">
        <v>134.25</v>
      </c>
      <c r="E9" s="12">
        <v>137.33999600000001</v>
      </c>
      <c r="F9" s="12">
        <v>114.332954</v>
      </c>
      <c r="G9" s="12">
        <v>388724</v>
      </c>
    </row>
    <row r="10" spans="1:7" x14ac:dyDescent="0.25">
      <c r="A10" s="13">
        <v>41015</v>
      </c>
      <c r="B10" s="12">
        <v>137.66000399999999</v>
      </c>
      <c r="C10" s="12">
        <v>138.44000199999999</v>
      </c>
      <c r="D10" s="12">
        <v>137</v>
      </c>
      <c r="E10" s="12">
        <v>137.429993</v>
      </c>
      <c r="F10" s="12">
        <v>114.40788999999999</v>
      </c>
      <c r="G10" s="12">
        <v>109469</v>
      </c>
    </row>
    <row r="11" spans="1:7" x14ac:dyDescent="0.25">
      <c r="A11" s="13">
        <v>41016</v>
      </c>
      <c r="B11" s="12">
        <v>137.38000500000001</v>
      </c>
      <c r="C11" s="12">
        <v>138.550003</v>
      </c>
      <c r="D11" s="12">
        <v>137</v>
      </c>
      <c r="E11" s="12">
        <v>137.020004</v>
      </c>
      <c r="F11" s="12">
        <v>114.06656599999999</v>
      </c>
      <c r="G11" s="12">
        <v>127225</v>
      </c>
    </row>
    <row r="12" spans="1:7" x14ac:dyDescent="0.25">
      <c r="A12" s="13">
        <v>41017</v>
      </c>
      <c r="B12" s="12">
        <v>137.58999600000001</v>
      </c>
      <c r="C12" s="12">
        <v>137.58999600000001</v>
      </c>
      <c r="D12" s="12">
        <v>136.16999799999999</v>
      </c>
      <c r="E12" s="12">
        <v>137.41000399999999</v>
      </c>
      <c r="F12" s="12">
        <v>114.39123499999999</v>
      </c>
      <c r="G12" s="12">
        <v>90726</v>
      </c>
    </row>
    <row r="13" spans="1:7" x14ac:dyDescent="0.25">
      <c r="A13" s="13">
        <v>41018</v>
      </c>
      <c r="B13" s="12">
        <v>137.279999</v>
      </c>
      <c r="C13" s="12">
        <v>138.69000199999999</v>
      </c>
      <c r="D13" s="12">
        <v>137.16000399999999</v>
      </c>
      <c r="E13" s="12">
        <v>138.679993</v>
      </c>
      <c r="F13" s="12">
        <v>115.448471</v>
      </c>
      <c r="G13" s="12">
        <v>154050</v>
      </c>
    </row>
    <row r="14" spans="1:7" x14ac:dyDescent="0.25">
      <c r="A14" s="13">
        <v>41019</v>
      </c>
      <c r="B14" s="12">
        <v>137.770004</v>
      </c>
      <c r="C14" s="12">
        <v>140.60000600000001</v>
      </c>
      <c r="D14" s="12">
        <v>137.029999</v>
      </c>
      <c r="E14" s="12">
        <v>139.71000699999999</v>
      </c>
      <c r="F14" s="12">
        <v>116.305954</v>
      </c>
      <c r="G14" s="12">
        <v>228994</v>
      </c>
    </row>
    <row r="15" spans="1:7" x14ac:dyDescent="0.25">
      <c r="A15" s="13">
        <v>41022</v>
      </c>
      <c r="B15" s="12">
        <v>139.78999300000001</v>
      </c>
      <c r="C15" s="12">
        <v>139.78999300000001</v>
      </c>
      <c r="D15" s="12">
        <v>136.85000600000001</v>
      </c>
      <c r="E15" s="12">
        <v>137.86999499999999</v>
      </c>
      <c r="F15" s="12">
        <v>114.77417800000001</v>
      </c>
      <c r="G15" s="12">
        <v>317749</v>
      </c>
    </row>
    <row r="16" spans="1:7" x14ac:dyDescent="0.25">
      <c r="A16" s="13">
        <v>41023</v>
      </c>
      <c r="B16" s="12">
        <v>137.63999899999999</v>
      </c>
      <c r="C16" s="12">
        <v>139.69000199999999</v>
      </c>
      <c r="D16" s="12">
        <v>136.83000200000001</v>
      </c>
      <c r="E16" s="12">
        <v>138.11000100000001</v>
      </c>
      <c r="F16" s="12">
        <v>114.97397599999999</v>
      </c>
      <c r="G16" s="12">
        <v>426913</v>
      </c>
    </row>
    <row r="17" spans="1:7" x14ac:dyDescent="0.25">
      <c r="A17" s="13">
        <v>41024</v>
      </c>
      <c r="B17" s="12">
        <v>137.759995</v>
      </c>
      <c r="C17" s="12">
        <v>141.13999899999999</v>
      </c>
      <c r="D17" s="12">
        <v>137.759995</v>
      </c>
      <c r="E17" s="12">
        <v>140.75</v>
      </c>
      <c r="F17" s="12">
        <v>117.171722</v>
      </c>
      <c r="G17" s="12">
        <v>227109</v>
      </c>
    </row>
    <row r="18" spans="1:7" x14ac:dyDescent="0.25">
      <c r="A18" s="13">
        <v>41025</v>
      </c>
      <c r="B18" s="12">
        <v>141.11999499999999</v>
      </c>
      <c r="C18" s="12">
        <v>141.11999499999999</v>
      </c>
      <c r="D18" s="12">
        <v>139.13000500000001</v>
      </c>
      <c r="E18" s="12">
        <v>140.13000500000001</v>
      </c>
      <c r="F18" s="12">
        <v>116.655579</v>
      </c>
      <c r="G18" s="12">
        <v>187704</v>
      </c>
    </row>
    <row r="19" spans="1:7" x14ac:dyDescent="0.25">
      <c r="A19" s="13">
        <v>41026</v>
      </c>
      <c r="B19" s="12">
        <v>139.86999499999999</v>
      </c>
      <c r="C19" s="12">
        <v>139.88999899999999</v>
      </c>
      <c r="D19" s="12">
        <v>138.020004</v>
      </c>
      <c r="E19" s="12">
        <v>138.03999300000001</v>
      </c>
      <c r="F19" s="12">
        <v>114.915695</v>
      </c>
      <c r="G19" s="12">
        <v>148376</v>
      </c>
    </row>
    <row r="20" spans="1:7" x14ac:dyDescent="0.25">
      <c r="A20" s="13">
        <v>41029</v>
      </c>
      <c r="B20" s="12">
        <v>138.240005</v>
      </c>
      <c r="C20" s="12">
        <v>138.679993</v>
      </c>
      <c r="D20" s="12">
        <v>136.5</v>
      </c>
      <c r="E20" s="12">
        <v>138.259995</v>
      </c>
      <c r="F20" s="12">
        <v>115.09882399999999</v>
      </c>
      <c r="G20" s="12">
        <v>297758</v>
      </c>
    </row>
    <row r="21" spans="1:7" x14ac:dyDescent="0.25">
      <c r="A21" s="13">
        <v>41031</v>
      </c>
      <c r="B21" s="12">
        <v>137.28999300000001</v>
      </c>
      <c r="C21" s="12">
        <v>140.30999800000001</v>
      </c>
      <c r="D21" s="12">
        <v>137.28999300000001</v>
      </c>
      <c r="E21" s="12">
        <v>139.529999</v>
      </c>
      <c r="F21" s="12">
        <v>116.15612</v>
      </c>
      <c r="G21" s="12">
        <v>231624</v>
      </c>
    </row>
    <row r="22" spans="1:7" x14ac:dyDescent="0.25">
      <c r="A22" s="13">
        <v>41032</v>
      </c>
      <c r="B22" s="12">
        <v>140</v>
      </c>
      <c r="C22" s="12">
        <v>140</v>
      </c>
      <c r="D22" s="12">
        <v>138.449997</v>
      </c>
      <c r="E22" s="12">
        <v>138.53999300000001</v>
      </c>
      <c r="F22" s="12">
        <v>115.33193199999999</v>
      </c>
      <c r="G22" s="12">
        <v>171240</v>
      </c>
    </row>
    <row r="23" spans="1:7" x14ac:dyDescent="0.25">
      <c r="A23" s="13">
        <v>41033</v>
      </c>
      <c r="B23" s="12">
        <v>138.929993</v>
      </c>
      <c r="C23" s="12">
        <v>139.949997</v>
      </c>
      <c r="D23" s="12">
        <v>138.929993</v>
      </c>
      <c r="E23" s="12">
        <v>139.300003</v>
      </c>
      <c r="F23" s="12">
        <v>115.964645</v>
      </c>
      <c r="G23" s="12">
        <v>217855</v>
      </c>
    </row>
    <row r="24" spans="1:7" x14ac:dyDescent="0.25">
      <c r="A24" s="13">
        <v>41036</v>
      </c>
      <c r="B24" s="12">
        <v>139.11000100000001</v>
      </c>
      <c r="C24" s="12">
        <v>142.13999899999999</v>
      </c>
      <c r="D24" s="12">
        <v>139.11000100000001</v>
      </c>
      <c r="E24" s="12">
        <v>141.66000399999999</v>
      </c>
      <c r="F24" s="12">
        <v>117.929276</v>
      </c>
      <c r="G24" s="12">
        <v>394778</v>
      </c>
    </row>
    <row r="25" spans="1:7" x14ac:dyDescent="0.25">
      <c r="A25" s="13">
        <v>41037</v>
      </c>
      <c r="B25" s="12">
        <v>141.779999</v>
      </c>
      <c r="C25" s="12">
        <v>144.60000600000001</v>
      </c>
      <c r="D25" s="12">
        <v>141.14999399999999</v>
      </c>
      <c r="E25" s="12">
        <v>144.60000600000001</v>
      </c>
      <c r="F25" s="12">
        <v>120.376785</v>
      </c>
      <c r="G25" s="12">
        <v>281478</v>
      </c>
    </row>
    <row r="26" spans="1:7" x14ac:dyDescent="0.25">
      <c r="A26" s="13">
        <v>41038</v>
      </c>
      <c r="B26" s="12">
        <v>144.39999399999999</v>
      </c>
      <c r="C26" s="12">
        <v>146.699997</v>
      </c>
      <c r="D26" s="12">
        <v>144.240005</v>
      </c>
      <c r="E26" s="12">
        <v>146.529999</v>
      </c>
      <c r="F26" s="12">
        <v>121.983482</v>
      </c>
      <c r="G26" s="12">
        <v>311458</v>
      </c>
    </row>
    <row r="27" spans="1:7" x14ac:dyDescent="0.25">
      <c r="A27" s="13">
        <v>41039</v>
      </c>
      <c r="B27" s="12">
        <v>146.44000199999999</v>
      </c>
      <c r="C27" s="12">
        <v>147.41999799999999</v>
      </c>
      <c r="D27" s="12">
        <v>146</v>
      </c>
      <c r="E27" s="12">
        <v>146.86000100000001</v>
      </c>
      <c r="F27" s="12">
        <v>122.258163</v>
      </c>
      <c r="G27" s="12">
        <v>169553</v>
      </c>
    </row>
    <row r="28" spans="1:7" x14ac:dyDescent="0.25">
      <c r="A28" s="13">
        <v>41040</v>
      </c>
      <c r="B28" s="12">
        <v>147.13000500000001</v>
      </c>
      <c r="C28" s="12">
        <v>147.53999300000001</v>
      </c>
      <c r="D28" s="12">
        <v>146.19000199999999</v>
      </c>
      <c r="E28" s="12">
        <v>146.5</v>
      </c>
      <c r="F28" s="12">
        <v>121.958511</v>
      </c>
      <c r="G28" s="12">
        <v>102686</v>
      </c>
    </row>
    <row r="29" spans="1:7" x14ac:dyDescent="0.25">
      <c r="A29" s="13">
        <v>41043</v>
      </c>
      <c r="B29" s="12">
        <v>146.520004</v>
      </c>
      <c r="C29" s="12">
        <v>147.60000600000001</v>
      </c>
      <c r="D29" s="12">
        <v>144.71000699999999</v>
      </c>
      <c r="E29" s="12">
        <v>145.14999399999999</v>
      </c>
      <c r="F29" s="12">
        <v>120.834641</v>
      </c>
      <c r="G29" s="12">
        <v>105957</v>
      </c>
    </row>
    <row r="30" spans="1:7" x14ac:dyDescent="0.25">
      <c r="A30" s="13">
        <v>41044</v>
      </c>
      <c r="B30" s="12">
        <v>145.61999499999999</v>
      </c>
      <c r="C30" s="12">
        <v>147.05999800000001</v>
      </c>
      <c r="D30" s="12">
        <v>144.520004</v>
      </c>
      <c r="E30" s="12">
        <v>145.16999799999999</v>
      </c>
      <c r="F30" s="12">
        <v>120.85129499999999</v>
      </c>
      <c r="G30" s="12">
        <v>362473</v>
      </c>
    </row>
    <row r="31" spans="1:7" x14ac:dyDescent="0.25">
      <c r="A31" s="13">
        <v>41045</v>
      </c>
      <c r="B31" s="12">
        <v>150</v>
      </c>
      <c r="C31" s="12">
        <v>155.89999399999999</v>
      </c>
      <c r="D31" s="12">
        <v>150</v>
      </c>
      <c r="E31" s="12">
        <v>154.050003</v>
      </c>
      <c r="F31" s="12">
        <v>128.24371300000001</v>
      </c>
      <c r="G31" s="12">
        <v>1761075</v>
      </c>
    </row>
    <row r="32" spans="1:7" x14ac:dyDescent="0.25">
      <c r="A32" s="13">
        <v>41046</v>
      </c>
      <c r="B32" s="12">
        <v>149.5</v>
      </c>
      <c r="C32" s="12">
        <v>155.5</v>
      </c>
      <c r="D32" s="12">
        <v>147.979996</v>
      </c>
      <c r="E32" s="12">
        <v>150.80999800000001</v>
      </c>
      <c r="F32" s="12">
        <v>125.546486</v>
      </c>
      <c r="G32" s="12">
        <v>789167</v>
      </c>
    </row>
    <row r="33" spans="1:7" x14ac:dyDescent="0.25">
      <c r="A33" s="13">
        <v>41047</v>
      </c>
      <c r="B33" s="12">
        <v>149.78999300000001</v>
      </c>
      <c r="C33" s="12">
        <v>151.28999300000001</v>
      </c>
      <c r="D33" s="12">
        <v>148</v>
      </c>
      <c r="E33" s="12">
        <v>151</v>
      </c>
      <c r="F33" s="12">
        <v>125.704651</v>
      </c>
      <c r="G33" s="12">
        <v>556320</v>
      </c>
    </row>
    <row r="34" spans="1:7" x14ac:dyDescent="0.25">
      <c r="A34" s="13">
        <v>41050</v>
      </c>
      <c r="B34" s="12">
        <v>150.64999399999999</v>
      </c>
      <c r="C34" s="12">
        <v>151.740005</v>
      </c>
      <c r="D34" s="12">
        <v>149</v>
      </c>
      <c r="E34" s="12">
        <v>151</v>
      </c>
      <c r="F34" s="12">
        <v>125.704651</v>
      </c>
      <c r="G34" s="12">
        <v>289808</v>
      </c>
    </row>
    <row r="35" spans="1:7" x14ac:dyDescent="0.25">
      <c r="A35" s="13">
        <v>41051</v>
      </c>
      <c r="B35" s="12">
        <v>150.91999799999999</v>
      </c>
      <c r="C35" s="12">
        <v>152.75</v>
      </c>
      <c r="D35" s="12">
        <v>150.5</v>
      </c>
      <c r="E35" s="12">
        <v>151.759995</v>
      </c>
      <c r="F35" s="12">
        <v>126.33730300000001</v>
      </c>
      <c r="G35" s="12">
        <v>368277</v>
      </c>
    </row>
    <row r="36" spans="1:7" x14ac:dyDescent="0.25">
      <c r="A36" s="13">
        <v>41052</v>
      </c>
      <c r="B36" s="12">
        <v>151.86000100000001</v>
      </c>
      <c r="C36" s="12">
        <v>153.91000399999999</v>
      </c>
      <c r="D36" s="12">
        <v>149.11000100000001</v>
      </c>
      <c r="E36" s="12">
        <v>153.5</v>
      </c>
      <c r="F36" s="12">
        <v>127.785873</v>
      </c>
      <c r="G36" s="12">
        <v>657415</v>
      </c>
    </row>
    <row r="37" spans="1:7" x14ac:dyDescent="0.25">
      <c r="A37" s="13">
        <v>41053</v>
      </c>
      <c r="B37" s="12">
        <v>153</v>
      </c>
      <c r="C37" s="12">
        <v>155.66999799999999</v>
      </c>
      <c r="D37" s="12">
        <v>152.36999499999999</v>
      </c>
      <c r="E37" s="12">
        <v>155.35000600000001</v>
      </c>
      <c r="F37" s="12">
        <v>129.32591199999999</v>
      </c>
      <c r="G37" s="12">
        <v>384050</v>
      </c>
    </row>
    <row r="38" spans="1:7" x14ac:dyDescent="0.25">
      <c r="A38" s="13">
        <v>41054</v>
      </c>
      <c r="B38" s="12">
        <v>154.13000500000001</v>
      </c>
      <c r="C38" s="12">
        <v>155.83999600000001</v>
      </c>
      <c r="D38" s="12">
        <v>151</v>
      </c>
      <c r="E38" s="12">
        <v>154</v>
      </c>
      <c r="F38" s="12">
        <v>130.52955600000001</v>
      </c>
      <c r="G38" s="12">
        <v>596668</v>
      </c>
    </row>
    <row r="39" spans="1:7" x14ac:dyDescent="0.25">
      <c r="A39" s="13">
        <v>41057</v>
      </c>
      <c r="B39" s="12">
        <v>154.240005</v>
      </c>
      <c r="C39" s="12">
        <v>162.990005</v>
      </c>
      <c r="D39" s="12">
        <v>154.240005</v>
      </c>
      <c r="E39" s="12">
        <v>160</v>
      </c>
      <c r="F39" s="12">
        <v>135.61509699999999</v>
      </c>
      <c r="G39" s="12">
        <v>302679</v>
      </c>
    </row>
    <row r="40" spans="1:7" x14ac:dyDescent="0.25">
      <c r="A40" s="13">
        <v>41058</v>
      </c>
      <c r="B40" s="12">
        <v>159.63000500000001</v>
      </c>
      <c r="C40" s="12">
        <v>160.259995</v>
      </c>
      <c r="D40" s="12">
        <v>156</v>
      </c>
      <c r="E40" s="12">
        <v>158.94000199999999</v>
      </c>
      <c r="F40" s="12">
        <v>134.71662900000001</v>
      </c>
      <c r="G40" s="12">
        <v>840653</v>
      </c>
    </row>
    <row r="41" spans="1:7" x14ac:dyDescent="0.25">
      <c r="A41" s="13">
        <v>41059</v>
      </c>
      <c r="B41" s="12">
        <v>160</v>
      </c>
      <c r="C41" s="12">
        <v>161.66000399999999</v>
      </c>
      <c r="D41" s="12">
        <v>157.990005</v>
      </c>
      <c r="E41" s="12">
        <v>159.89999399999999</v>
      </c>
      <c r="F41" s="12">
        <v>135.53035</v>
      </c>
      <c r="G41" s="12">
        <v>1330848</v>
      </c>
    </row>
    <row r="42" spans="1:7" x14ac:dyDescent="0.25">
      <c r="A42" s="13">
        <v>41060</v>
      </c>
      <c r="B42" s="12">
        <v>160.009995</v>
      </c>
      <c r="C42" s="12">
        <v>166.979996</v>
      </c>
      <c r="D42" s="12">
        <v>159.83000200000001</v>
      </c>
      <c r="E42" s="12">
        <v>166.25</v>
      </c>
      <c r="F42" s="12">
        <v>140.91253699999999</v>
      </c>
      <c r="G42" s="12">
        <v>15122808</v>
      </c>
    </row>
    <row r="43" spans="1:7" x14ac:dyDescent="0.25">
      <c r="A43" s="13">
        <v>41061</v>
      </c>
      <c r="B43" s="12">
        <v>166.08000200000001</v>
      </c>
      <c r="C43" s="12">
        <v>168.55999800000001</v>
      </c>
      <c r="D43" s="12">
        <v>164.300003</v>
      </c>
      <c r="E43" s="12">
        <v>167.19000199999999</v>
      </c>
      <c r="F43" s="12">
        <v>141.709305</v>
      </c>
      <c r="G43" s="12">
        <v>3433272</v>
      </c>
    </row>
    <row r="44" spans="1:7" x14ac:dyDescent="0.25">
      <c r="A44" s="13">
        <v>41064</v>
      </c>
      <c r="B44" s="12">
        <v>166.38000500000001</v>
      </c>
      <c r="C44" s="12">
        <v>170.779999</v>
      </c>
      <c r="D44" s="12">
        <v>164.86000100000001</v>
      </c>
      <c r="E44" s="12">
        <v>170.050003</v>
      </c>
      <c r="F44" s="12">
        <v>144.133408</v>
      </c>
      <c r="G44" s="12">
        <v>1885141</v>
      </c>
    </row>
    <row r="45" spans="1:7" x14ac:dyDescent="0.25">
      <c r="A45" s="13">
        <v>41065</v>
      </c>
      <c r="B45" s="12">
        <v>169.050003</v>
      </c>
      <c r="C45" s="12">
        <v>170.64999399999999</v>
      </c>
      <c r="D45" s="12">
        <v>167.10000600000001</v>
      </c>
      <c r="E45" s="12">
        <v>167.550003</v>
      </c>
      <c r="F45" s="12">
        <v>142.01445000000001</v>
      </c>
      <c r="G45" s="12">
        <v>1192226</v>
      </c>
    </row>
    <row r="46" spans="1:7" x14ac:dyDescent="0.25">
      <c r="A46" s="13">
        <v>41066</v>
      </c>
      <c r="B46" s="12">
        <v>166.38000500000001</v>
      </c>
      <c r="C46" s="12">
        <v>167.66999799999999</v>
      </c>
      <c r="D46" s="12">
        <v>163.78999300000001</v>
      </c>
      <c r="E46" s="12">
        <v>166.050003</v>
      </c>
      <c r="F46" s="12">
        <v>140.74305699999999</v>
      </c>
      <c r="G46" s="12">
        <v>743055</v>
      </c>
    </row>
    <row r="47" spans="1:7" x14ac:dyDescent="0.25">
      <c r="A47" s="13">
        <v>41067</v>
      </c>
      <c r="B47" s="12">
        <v>168.19000199999999</v>
      </c>
      <c r="C47" s="12">
        <v>168.19000199999999</v>
      </c>
      <c r="D47" s="12">
        <v>165.009995</v>
      </c>
      <c r="E47" s="12">
        <v>166.300003</v>
      </c>
      <c r="F47" s="12">
        <v>140.954971</v>
      </c>
      <c r="G47" s="12">
        <v>503079</v>
      </c>
    </row>
    <row r="48" spans="1:7" x14ac:dyDescent="0.25">
      <c r="A48" s="13">
        <v>41068</v>
      </c>
      <c r="B48" s="12">
        <v>169.5</v>
      </c>
      <c r="C48" s="12">
        <v>169.5</v>
      </c>
      <c r="D48" s="12">
        <v>164</v>
      </c>
      <c r="E48" s="12">
        <v>166.30999800000001</v>
      </c>
      <c r="F48" s="12">
        <v>140.96343999999999</v>
      </c>
      <c r="G48" s="12">
        <v>571518</v>
      </c>
    </row>
    <row r="49" spans="1:7" x14ac:dyDescent="0.25">
      <c r="A49" s="13">
        <v>41071</v>
      </c>
      <c r="B49" s="12">
        <v>165</v>
      </c>
      <c r="C49" s="12">
        <v>167.10000600000001</v>
      </c>
      <c r="D49" s="12">
        <v>164.949997</v>
      </c>
      <c r="E49" s="12">
        <v>166</v>
      </c>
      <c r="F49" s="12">
        <v>140.70066800000001</v>
      </c>
      <c r="G49" s="12">
        <v>916806</v>
      </c>
    </row>
    <row r="50" spans="1:7" x14ac:dyDescent="0.25">
      <c r="A50" s="13">
        <v>41072</v>
      </c>
      <c r="B50" s="12">
        <v>166.020004</v>
      </c>
      <c r="C50" s="12">
        <v>166.020004</v>
      </c>
      <c r="D50" s="12">
        <v>164.699997</v>
      </c>
      <c r="E50" s="12">
        <v>165.60000600000001</v>
      </c>
      <c r="F50" s="12">
        <v>140.36166399999999</v>
      </c>
      <c r="G50" s="12">
        <v>827846</v>
      </c>
    </row>
    <row r="51" spans="1:7" x14ac:dyDescent="0.25">
      <c r="A51" s="13">
        <v>41073</v>
      </c>
      <c r="B51" s="12">
        <v>165.800003</v>
      </c>
      <c r="C51" s="12">
        <v>167.91000399999999</v>
      </c>
      <c r="D51" s="12">
        <v>165.800003</v>
      </c>
      <c r="E51" s="12">
        <v>167.80999800000001</v>
      </c>
      <c r="F51" s="12">
        <v>142.23481799999999</v>
      </c>
      <c r="G51" s="12">
        <v>551009</v>
      </c>
    </row>
    <row r="52" spans="1:7" x14ac:dyDescent="0.25">
      <c r="A52" s="13">
        <v>41074</v>
      </c>
      <c r="B52" s="12">
        <v>168.5</v>
      </c>
      <c r="C52" s="12">
        <v>171.009995</v>
      </c>
      <c r="D52" s="12">
        <v>167.80999800000001</v>
      </c>
      <c r="E52" s="12">
        <v>170.36999499999999</v>
      </c>
      <c r="F52" s="12">
        <v>144.40463299999999</v>
      </c>
      <c r="G52" s="12">
        <v>1154053</v>
      </c>
    </row>
    <row r="53" spans="1:7" x14ac:dyDescent="0.25">
      <c r="A53" s="13">
        <v>41075</v>
      </c>
      <c r="B53" s="12">
        <v>172</v>
      </c>
      <c r="C53" s="12">
        <v>172</v>
      </c>
      <c r="D53" s="12">
        <v>169</v>
      </c>
      <c r="E53" s="12">
        <v>169.320007</v>
      </c>
      <c r="F53" s="12">
        <v>143.51470900000001</v>
      </c>
      <c r="G53" s="12">
        <v>3108682</v>
      </c>
    </row>
    <row r="54" spans="1:7" x14ac:dyDescent="0.25">
      <c r="A54" s="13">
        <v>41078</v>
      </c>
      <c r="B54" s="12">
        <v>169.71000699999999</v>
      </c>
      <c r="C54" s="12">
        <v>171.679993</v>
      </c>
      <c r="D54" s="12">
        <v>169.71000699999999</v>
      </c>
      <c r="E54" s="12">
        <v>170.529999</v>
      </c>
      <c r="F54" s="12">
        <v>144.540268</v>
      </c>
      <c r="G54" s="12">
        <v>899388</v>
      </c>
    </row>
    <row r="55" spans="1:7" x14ac:dyDescent="0.25">
      <c r="A55" s="13">
        <v>41079</v>
      </c>
      <c r="B55" s="12">
        <v>171</v>
      </c>
      <c r="C55" s="12">
        <v>171.270004</v>
      </c>
      <c r="D55" s="12">
        <v>169.80999800000001</v>
      </c>
      <c r="E55" s="12">
        <v>170.78999300000001</v>
      </c>
      <c r="F55" s="12">
        <v>144.760651</v>
      </c>
      <c r="G55" s="12">
        <v>624464</v>
      </c>
    </row>
    <row r="56" spans="1:7" x14ac:dyDescent="0.25">
      <c r="A56" s="13">
        <v>41080</v>
      </c>
      <c r="B56" s="12">
        <v>170.5</v>
      </c>
      <c r="C56" s="12">
        <v>171.699997</v>
      </c>
      <c r="D56" s="12">
        <v>169.80999800000001</v>
      </c>
      <c r="E56" s="12">
        <v>170.85000600000001</v>
      </c>
      <c r="F56" s="12">
        <v>144.81149300000001</v>
      </c>
      <c r="G56" s="12">
        <v>511098</v>
      </c>
    </row>
    <row r="57" spans="1:7" x14ac:dyDescent="0.25">
      <c r="A57" s="13">
        <v>41081</v>
      </c>
      <c r="B57" s="12">
        <v>172</v>
      </c>
      <c r="C57" s="12">
        <v>172</v>
      </c>
      <c r="D57" s="12">
        <v>169.740005</v>
      </c>
      <c r="E57" s="12">
        <v>171.479996</v>
      </c>
      <c r="F57" s="12">
        <v>145.345474</v>
      </c>
      <c r="G57" s="12">
        <v>412405</v>
      </c>
    </row>
    <row r="58" spans="1:7" x14ac:dyDescent="0.25">
      <c r="A58" s="13">
        <v>41082</v>
      </c>
      <c r="B58" s="12">
        <v>172</v>
      </c>
      <c r="C58" s="12">
        <v>172.5</v>
      </c>
      <c r="D58" s="12">
        <v>169.80999800000001</v>
      </c>
      <c r="E58" s="12">
        <v>170.16000399999999</v>
      </c>
      <c r="F58" s="12">
        <v>144.226685</v>
      </c>
      <c r="G58" s="12">
        <v>272735</v>
      </c>
    </row>
    <row r="59" spans="1:7" x14ac:dyDescent="0.25">
      <c r="A59" s="13">
        <v>41085</v>
      </c>
      <c r="B59" s="12">
        <v>169.949997</v>
      </c>
      <c r="C59" s="12">
        <v>177.35000600000001</v>
      </c>
      <c r="D59" s="12">
        <v>167.5</v>
      </c>
      <c r="E59" s="12">
        <v>173.61000100000001</v>
      </c>
      <c r="F59" s="12">
        <v>147.150879</v>
      </c>
      <c r="G59" s="12">
        <v>195262</v>
      </c>
    </row>
    <row r="60" spans="1:7" x14ac:dyDescent="0.25">
      <c r="A60" s="13">
        <v>41086</v>
      </c>
      <c r="B60" s="12">
        <v>173.66000399999999</v>
      </c>
      <c r="C60" s="12">
        <v>174.5</v>
      </c>
      <c r="D60" s="12">
        <v>172.5</v>
      </c>
      <c r="E60" s="12">
        <v>172.5</v>
      </c>
      <c r="F60" s="12">
        <v>146.210037</v>
      </c>
      <c r="G60" s="12">
        <v>224854</v>
      </c>
    </row>
    <row r="61" spans="1:7" x14ac:dyDescent="0.25">
      <c r="A61" s="13">
        <v>41087</v>
      </c>
      <c r="B61" s="12">
        <v>172.66999799999999</v>
      </c>
      <c r="C61" s="12">
        <v>175.470001</v>
      </c>
      <c r="D61" s="12">
        <v>169.44000199999999</v>
      </c>
      <c r="E61" s="12">
        <v>170.03999300000001</v>
      </c>
      <c r="F61" s="12">
        <v>144.12493900000001</v>
      </c>
      <c r="G61" s="12">
        <v>526039</v>
      </c>
    </row>
    <row r="62" spans="1:7" x14ac:dyDescent="0.25">
      <c r="A62" s="13">
        <v>41088</v>
      </c>
      <c r="B62" s="12">
        <v>170.470001</v>
      </c>
      <c r="C62" s="12">
        <v>171.30999800000001</v>
      </c>
      <c r="D62" s="12">
        <v>169</v>
      </c>
      <c r="E62" s="12">
        <v>171.10000600000001</v>
      </c>
      <c r="F62" s="12">
        <v>145.023392</v>
      </c>
      <c r="G62" s="12">
        <v>196578</v>
      </c>
    </row>
    <row r="63" spans="1:7" x14ac:dyDescent="0.25">
      <c r="A63" s="13">
        <v>41089</v>
      </c>
      <c r="B63" s="12">
        <v>172</v>
      </c>
      <c r="C63" s="12">
        <v>178.58000200000001</v>
      </c>
      <c r="D63" s="12">
        <v>166.979996</v>
      </c>
      <c r="E63" s="12">
        <v>174.699997</v>
      </c>
      <c r="F63" s="12">
        <v>148.07472200000001</v>
      </c>
      <c r="G63" s="12">
        <v>571291</v>
      </c>
    </row>
    <row r="64" spans="1:7" x14ac:dyDescent="0.25">
      <c r="A64" s="13">
        <v>41093</v>
      </c>
      <c r="B64" s="12">
        <v>174</v>
      </c>
      <c r="C64" s="12">
        <v>185.5</v>
      </c>
      <c r="D64" s="12">
        <v>174</v>
      </c>
      <c r="E64" s="12">
        <v>185</v>
      </c>
      <c r="F64" s="12">
        <v>156.80496199999999</v>
      </c>
      <c r="G64" s="12">
        <v>413208</v>
      </c>
    </row>
    <row r="65" spans="1:7" x14ac:dyDescent="0.25">
      <c r="A65" s="13">
        <v>41094</v>
      </c>
      <c r="B65" s="12">
        <v>185</v>
      </c>
      <c r="C65" s="12">
        <v>191.990005</v>
      </c>
      <c r="D65" s="12">
        <v>183.779999</v>
      </c>
      <c r="E65" s="12">
        <v>184.5</v>
      </c>
      <c r="F65" s="12">
        <v>156.38114899999999</v>
      </c>
      <c r="G65" s="12">
        <v>132399</v>
      </c>
    </row>
    <row r="66" spans="1:7" x14ac:dyDescent="0.25">
      <c r="A66" s="13">
        <v>41095</v>
      </c>
      <c r="B66" s="12">
        <v>180.550003</v>
      </c>
      <c r="C66" s="12">
        <v>187</v>
      </c>
      <c r="D66" s="12">
        <v>177.449997</v>
      </c>
      <c r="E66" s="12">
        <v>177.83999600000001</v>
      </c>
      <c r="F66" s="12">
        <v>150.73616000000001</v>
      </c>
      <c r="G66" s="12">
        <v>783471</v>
      </c>
    </row>
    <row r="67" spans="1:7" x14ac:dyDescent="0.25">
      <c r="A67" s="13">
        <v>41096</v>
      </c>
      <c r="B67" s="12">
        <v>178.550003</v>
      </c>
      <c r="C67" s="12">
        <v>179.199997</v>
      </c>
      <c r="D67" s="12">
        <v>176.08999600000001</v>
      </c>
      <c r="E67" s="12">
        <v>176.78999300000001</v>
      </c>
      <c r="F67" s="12">
        <v>149.846191</v>
      </c>
      <c r="G67" s="12">
        <v>215600</v>
      </c>
    </row>
    <row r="68" spans="1:7" x14ac:dyDescent="0.25">
      <c r="A68" s="13">
        <v>41099</v>
      </c>
      <c r="B68" s="12">
        <v>176.10000600000001</v>
      </c>
      <c r="C68" s="12">
        <v>178.429993</v>
      </c>
      <c r="D68" s="12">
        <v>175.16999799999999</v>
      </c>
      <c r="E68" s="12">
        <v>176.85000600000001</v>
      </c>
      <c r="F68" s="12">
        <v>149.89707899999999</v>
      </c>
      <c r="G68" s="12">
        <v>281479</v>
      </c>
    </row>
    <row r="69" spans="1:7" x14ac:dyDescent="0.25">
      <c r="A69" s="13">
        <v>41100</v>
      </c>
      <c r="B69" s="12">
        <v>177</v>
      </c>
      <c r="C69" s="12">
        <v>178.61999499999999</v>
      </c>
      <c r="D69" s="12">
        <v>176.28999300000001</v>
      </c>
      <c r="E69" s="12">
        <v>178.35000600000001</v>
      </c>
      <c r="F69" s="12">
        <v>151.16847200000001</v>
      </c>
      <c r="G69" s="12">
        <v>439009</v>
      </c>
    </row>
    <row r="70" spans="1:7" x14ac:dyDescent="0.25">
      <c r="A70" s="13">
        <v>41101</v>
      </c>
      <c r="B70" s="12">
        <v>174.89999399999999</v>
      </c>
      <c r="C70" s="12">
        <v>174.89999399999999</v>
      </c>
      <c r="D70" s="12">
        <v>162.30999800000001</v>
      </c>
      <c r="E70" s="12">
        <v>163.320007</v>
      </c>
      <c r="F70" s="12">
        <v>138.42910800000001</v>
      </c>
      <c r="G70" s="12">
        <v>5389755</v>
      </c>
    </row>
    <row r="71" spans="1:7" x14ac:dyDescent="0.25">
      <c r="A71" s="13">
        <v>41102</v>
      </c>
      <c r="B71" s="12">
        <v>164</v>
      </c>
      <c r="C71" s="12">
        <v>167.5</v>
      </c>
      <c r="D71" s="12">
        <v>161.5</v>
      </c>
      <c r="E71" s="12">
        <v>166</v>
      </c>
      <c r="F71" s="12">
        <v>140.70066800000001</v>
      </c>
      <c r="G71" s="12">
        <v>1188188</v>
      </c>
    </row>
    <row r="72" spans="1:7" x14ac:dyDescent="0.25">
      <c r="A72" s="13">
        <v>41103</v>
      </c>
      <c r="B72" s="12">
        <v>167.990005</v>
      </c>
      <c r="C72" s="12">
        <v>167.990005</v>
      </c>
      <c r="D72" s="12">
        <v>163.5</v>
      </c>
      <c r="E72" s="12">
        <v>165.94000199999999</v>
      </c>
      <c r="F72" s="12">
        <v>140.649811</v>
      </c>
      <c r="G72" s="12">
        <v>477963</v>
      </c>
    </row>
    <row r="73" spans="1:7" x14ac:dyDescent="0.25">
      <c r="A73" s="13">
        <v>41106</v>
      </c>
      <c r="B73" s="12">
        <v>164.009995</v>
      </c>
      <c r="C73" s="12">
        <v>164.85000600000001</v>
      </c>
      <c r="D73" s="12">
        <v>162.050003</v>
      </c>
      <c r="E73" s="12">
        <v>162.44000199999999</v>
      </c>
      <c r="F73" s="12">
        <v>137.683243</v>
      </c>
      <c r="G73" s="12">
        <v>1288430</v>
      </c>
    </row>
    <row r="74" spans="1:7" x14ac:dyDescent="0.25">
      <c r="A74" s="13">
        <v>41107</v>
      </c>
      <c r="B74" s="12">
        <v>163.5</v>
      </c>
      <c r="C74" s="12">
        <v>164</v>
      </c>
      <c r="D74" s="12">
        <v>162.050003</v>
      </c>
      <c r="E74" s="12">
        <v>162.570007</v>
      </c>
      <c r="F74" s="12">
        <v>137.79341099999999</v>
      </c>
      <c r="G74" s="12">
        <v>1268657</v>
      </c>
    </row>
    <row r="75" spans="1:7" x14ac:dyDescent="0.25">
      <c r="A75" s="13">
        <v>41108</v>
      </c>
      <c r="B75" s="12">
        <v>163.13999899999999</v>
      </c>
      <c r="C75" s="12">
        <v>163.16000399999999</v>
      </c>
      <c r="D75" s="12">
        <v>162.009995</v>
      </c>
      <c r="E75" s="12">
        <v>162.83999600000001</v>
      </c>
      <c r="F75" s="12">
        <v>138.02226300000001</v>
      </c>
      <c r="G75" s="12">
        <v>735092</v>
      </c>
    </row>
    <row r="76" spans="1:7" x14ac:dyDescent="0.25">
      <c r="A76" s="13">
        <v>41109</v>
      </c>
      <c r="B76" s="12">
        <v>163.75</v>
      </c>
      <c r="C76" s="12">
        <v>163.89999399999999</v>
      </c>
      <c r="D76" s="12">
        <v>162.020004</v>
      </c>
      <c r="E76" s="12">
        <v>162.63000500000001</v>
      </c>
      <c r="F76" s="12">
        <v>137.844269</v>
      </c>
      <c r="G76" s="12">
        <v>365364</v>
      </c>
    </row>
    <row r="77" spans="1:7" x14ac:dyDescent="0.25">
      <c r="A77" s="13">
        <v>41110</v>
      </c>
      <c r="B77" s="12">
        <v>164.89999399999999</v>
      </c>
      <c r="C77" s="12">
        <v>165.699997</v>
      </c>
      <c r="D77" s="12">
        <v>162.10000600000001</v>
      </c>
      <c r="E77" s="12">
        <v>164.550003</v>
      </c>
      <c r="F77" s="12">
        <v>139.471664</v>
      </c>
      <c r="G77" s="12">
        <v>338835</v>
      </c>
    </row>
    <row r="78" spans="1:7" x14ac:dyDescent="0.25">
      <c r="A78" s="13">
        <v>41113</v>
      </c>
      <c r="B78" s="12">
        <v>164.509995</v>
      </c>
      <c r="C78" s="12">
        <v>165.86999499999999</v>
      </c>
      <c r="D78" s="12">
        <v>163.5</v>
      </c>
      <c r="E78" s="12">
        <v>165.66000399999999</v>
      </c>
      <c r="F78" s="12">
        <v>140.412476</v>
      </c>
      <c r="G78" s="12">
        <v>253708</v>
      </c>
    </row>
    <row r="79" spans="1:7" x14ac:dyDescent="0.25">
      <c r="A79" s="13">
        <v>41114</v>
      </c>
      <c r="B79" s="12">
        <v>165.44000199999999</v>
      </c>
      <c r="C79" s="12">
        <v>165.5</v>
      </c>
      <c r="D79" s="12">
        <v>164</v>
      </c>
      <c r="E79" s="12">
        <v>164.929993</v>
      </c>
      <c r="F79" s="12">
        <v>139.793747</v>
      </c>
      <c r="G79" s="12">
        <v>464315</v>
      </c>
    </row>
    <row r="80" spans="1:7" x14ac:dyDescent="0.25">
      <c r="A80" s="13">
        <v>41115</v>
      </c>
      <c r="B80" s="12">
        <v>163.11000100000001</v>
      </c>
      <c r="C80" s="12">
        <v>163.11000100000001</v>
      </c>
      <c r="D80" s="12">
        <v>151</v>
      </c>
      <c r="E80" s="12">
        <v>153.240005</v>
      </c>
      <c r="F80" s="12">
        <v>129.88537600000001</v>
      </c>
      <c r="G80" s="12">
        <v>1762418</v>
      </c>
    </row>
    <row r="81" spans="1:7" x14ac:dyDescent="0.25">
      <c r="A81" s="13">
        <v>41116</v>
      </c>
      <c r="B81" s="12">
        <v>153.509995</v>
      </c>
      <c r="C81" s="12">
        <v>154.53999300000001</v>
      </c>
      <c r="D81" s="12">
        <v>152.070007</v>
      </c>
      <c r="E81" s="12">
        <v>152.58999600000001</v>
      </c>
      <c r="F81" s="12">
        <v>129.33441199999999</v>
      </c>
      <c r="G81" s="12">
        <v>732697</v>
      </c>
    </row>
    <row r="82" spans="1:7" x14ac:dyDescent="0.25">
      <c r="A82" s="13">
        <v>41117</v>
      </c>
      <c r="B82" s="12">
        <v>152.479996</v>
      </c>
      <c r="C82" s="12">
        <v>153.979996</v>
      </c>
      <c r="D82" s="12">
        <v>150</v>
      </c>
      <c r="E82" s="12">
        <v>151.050003</v>
      </c>
      <c r="F82" s="12">
        <v>128.029099</v>
      </c>
      <c r="G82" s="12">
        <v>732976</v>
      </c>
    </row>
    <row r="83" spans="1:7" x14ac:dyDescent="0.25">
      <c r="A83" s="13">
        <v>41120</v>
      </c>
      <c r="B83" s="12">
        <v>151.39999399999999</v>
      </c>
      <c r="C83" s="12">
        <v>153.10000600000001</v>
      </c>
      <c r="D83" s="12">
        <v>148.61999499999999</v>
      </c>
      <c r="E83" s="12">
        <v>151.83999600000001</v>
      </c>
      <c r="F83" s="12">
        <v>128.698746</v>
      </c>
      <c r="G83" s="12">
        <v>553460</v>
      </c>
    </row>
    <row r="84" spans="1:7" x14ac:dyDescent="0.25">
      <c r="A84" s="13">
        <v>41121</v>
      </c>
      <c r="B84" s="12">
        <v>152</v>
      </c>
      <c r="C84" s="12">
        <v>153.10000600000001</v>
      </c>
      <c r="D84" s="12">
        <v>145.5</v>
      </c>
      <c r="E84" s="12">
        <v>148.16999799999999</v>
      </c>
      <c r="F84" s="12">
        <v>125.588058</v>
      </c>
      <c r="G84" s="12">
        <v>1321643</v>
      </c>
    </row>
    <row r="85" spans="1:7" x14ac:dyDescent="0.25">
      <c r="A85" s="13">
        <v>41122</v>
      </c>
      <c r="B85" s="12">
        <v>149.5</v>
      </c>
      <c r="C85" s="12">
        <v>152.570007</v>
      </c>
      <c r="D85" s="12">
        <v>148.91999799999999</v>
      </c>
      <c r="E85" s="12">
        <v>152.13000500000001</v>
      </c>
      <c r="F85" s="12">
        <v>128.94451900000001</v>
      </c>
      <c r="G85" s="12">
        <v>571114</v>
      </c>
    </row>
    <row r="86" spans="1:7" x14ac:dyDescent="0.25">
      <c r="A86" s="13">
        <v>41123</v>
      </c>
      <c r="B86" s="12">
        <v>152.13000500000001</v>
      </c>
      <c r="C86" s="12">
        <v>154.46000699999999</v>
      </c>
      <c r="D86" s="12">
        <v>151.38000500000001</v>
      </c>
      <c r="E86" s="12">
        <v>153.729996</v>
      </c>
      <c r="F86" s="12">
        <v>130.30069</v>
      </c>
      <c r="G86" s="12">
        <v>784741</v>
      </c>
    </row>
    <row r="87" spans="1:7" x14ac:dyDescent="0.25">
      <c r="A87" s="13">
        <v>41124</v>
      </c>
      <c r="B87" s="12">
        <v>154.550003</v>
      </c>
      <c r="C87" s="12">
        <v>154.550003</v>
      </c>
      <c r="D87" s="12">
        <v>151.21000699999999</v>
      </c>
      <c r="E87" s="12">
        <v>151.520004</v>
      </c>
      <c r="F87" s="12">
        <v>128.42752100000001</v>
      </c>
      <c r="G87" s="12">
        <v>390491</v>
      </c>
    </row>
    <row r="88" spans="1:7" x14ac:dyDescent="0.25">
      <c r="A88" s="13">
        <v>41127</v>
      </c>
      <c r="B88" s="12">
        <v>150</v>
      </c>
      <c r="C88" s="12">
        <v>151.800003</v>
      </c>
      <c r="D88" s="12">
        <v>149.36000100000001</v>
      </c>
      <c r="E88" s="12">
        <v>149.61999499999999</v>
      </c>
      <c r="F88" s="12">
        <v>126.817055</v>
      </c>
      <c r="G88" s="12">
        <v>514666</v>
      </c>
    </row>
    <row r="89" spans="1:7" x14ac:dyDescent="0.25">
      <c r="A89" s="13">
        <v>41128</v>
      </c>
      <c r="B89" s="12">
        <v>149.60000600000001</v>
      </c>
      <c r="C89" s="12">
        <v>149.69000199999999</v>
      </c>
      <c r="D89" s="12">
        <v>148</v>
      </c>
      <c r="E89" s="12">
        <v>149</v>
      </c>
      <c r="F89" s="12">
        <v>126.291573</v>
      </c>
      <c r="G89" s="12">
        <v>428537</v>
      </c>
    </row>
    <row r="90" spans="1:7" x14ac:dyDescent="0.25">
      <c r="A90" s="13">
        <v>41129</v>
      </c>
      <c r="B90" s="12">
        <v>149.16000399999999</v>
      </c>
      <c r="C90" s="12">
        <v>150</v>
      </c>
      <c r="D90" s="12">
        <v>147.89999399999999</v>
      </c>
      <c r="E90" s="12">
        <v>148.490005</v>
      </c>
      <c r="F90" s="12">
        <v>125.859291</v>
      </c>
      <c r="G90" s="12">
        <v>339387</v>
      </c>
    </row>
    <row r="91" spans="1:7" x14ac:dyDescent="0.25">
      <c r="A91" s="13">
        <v>41130</v>
      </c>
      <c r="B91" s="12">
        <v>150</v>
      </c>
      <c r="C91" s="12">
        <v>153.199997</v>
      </c>
      <c r="D91" s="12">
        <v>149.020004</v>
      </c>
      <c r="E91" s="12">
        <v>153.020004</v>
      </c>
      <c r="F91" s="12">
        <v>129.698883</v>
      </c>
      <c r="G91" s="12">
        <v>756277</v>
      </c>
    </row>
    <row r="92" spans="1:7" x14ac:dyDescent="0.25">
      <c r="A92" s="13">
        <v>41131</v>
      </c>
      <c r="B92" s="12">
        <v>153.60000600000001</v>
      </c>
      <c r="C92" s="12">
        <v>154</v>
      </c>
      <c r="D92" s="12">
        <v>152.05999800000001</v>
      </c>
      <c r="E92" s="12">
        <v>152.41999799999999</v>
      </c>
      <c r="F92" s="12">
        <v>129.190369</v>
      </c>
      <c r="G92" s="12">
        <v>566519</v>
      </c>
    </row>
    <row r="93" spans="1:7" x14ac:dyDescent="0.25">
      <c r="A93" s="13">
        <v>41134</v>
      </c>
      <c r="B93" s="12">
        <v>152.800003</v>
      </c>
      <c r="C93" s="12">
        <v>153.479996</v>
      </c>
      <c r="D93" s="12">
        <v>150.33000200000001</v>
      </c>
      <c r="E93" s="12">
        <v>150.66000399999999</v>
      </c>
      <c r="F93" s="12">
        <v>127.69853999999999</v>
      </c>
      <c r="G93" s="12">
        <v>258496</v>
      </c>
    </row>
    <row r="94" spans="1:7" x14ac:dyDescent="0.25">
      <c r="A94" s="13">
        <v>41135</v>
      </c>
      <c r="B94" s="12">
        <v>150.009995</v>
      </c>
      <c r="C94" s="12">
        <v>152.300003</v>
      </c>
      <c r="D94" s="12">
        <v>150.009995</v>
      </c>
      <c r="E94" s="12">
        <v>151.41000399999999</v>
      </c>
      <c r="F94" s="12">
        <v>128.33429000000001</v>
      </c>
      <c r="G94" s="12">
        <v>495938</v>
      </c>
    </row>
    <row r="95" spans="1:7" x14ac:dyDescent="0.25">
      <c r="A95" s="13">
        <v>41136</v>
      </c>
      <c r="B95" s="12">
        <v>151.78999300000001</v>
      </c>
      <c r="C95" s="12">
        <v>152.300003</v>
      </c>
      <c r="D95" s="12">
        <v>151</v>
      </c>
      <c r="E95" s="12">
        <v>151.970001</v>
      </c>
      <c r="F95" s="12">
        <v>128.808899</v>
      </c>
      <c r="G95" s="12">
        <v>568198</v>
      </c>
    </row>
    <row r="96" spans="1:7" x14ac:dyDescent="0.25">
      <c r="A96" s="13">
        <v>41137</v>
      </c>
      <c r="B96" s="12">
        <v>159.55999800000001</v>
      </c>
      <c r="C96" s="12">
        <v>162.03999300000001</v>
      </c>
      <c r="D96" s="12">
        <v>157.38000500000001</v>
      </c>
      <c r="E96" s="12">
        <v>160.58000200000001</v>
      </c>
      <c r="F96" s="12">
        <v>136.10670500000001</v>
      </c>
      <c r="G96" s="12">
        <v>3454002</v>
      </c>
    </row>
    <row r="97" spans="1:7" x14ac:dyDescent="0.25">
      <c r="A97" s="13">
        <v>41138</v>
      </c>
      <c r="B97" s="12">
        <v>160</v>
      </c>
      <c r="C97" s="12">
        <v>161.5</v>
      </c>
      <c r="D97" s="12">
        <v>160</v>
      </c>
      <c r="E97" s="12">
        <v>160.270004</v>
      </c>
      <c r="F97" s="12">
        <v>135.843964</v>
      </c>
      <c r="G97" s="12">
        <v>2002377</v>
      </c>
    </row>
    <row r="98" spans="1:7" x14ac:dyDescent="0.25">
      <c r="A98" s="13">
        <v>41141</v>
      </c>
      <c r="B98" s="12">
        <v>160.270004</v>
      </c>
      <c r="C98" s="12">
        <v>160.270004</v>
      </c>
      <c r="D98" s="12">
        <v>158.08999600000001</v>
      </c>
      <c r="E98" s="12">
        <v>158.80999800000001</v>
      </c>
      <c r="F98" s="12">
        <v>134.60649100000001</v>
      </c>
      <c r="G98" s="12">
        <v>831382</v>
      </c>
    </row>
    <row r="99" spans="1:7" x14ac:dyDescent="0.25">
      <c r="A99" s="13">
        <v>41142</v>
      </c>
      <c r="B99" s="12">
        <v>158.71000699999999</v>
      </c>
      <c r="C99" s="12">
        <v>159.88000500000001</v>
      </c>
      <c r="D99" s="12">
        <v>156.05999800000001</v>
      </c>
      <c r="E99" s="12">
        <v>156.58000200000001</v>
      </c>
      <c r="F99" s="12">
        <v>132.71632399999999</v>
      </c>
      <c r="G99" s="12">
        <v>883277</v>
      </c>
    </row>
    <row r="100" spans="1:7" x14ac:dyDescent="0.25">
      <c r="A100" s="13">
        <v>41143</v>
      </c>
      <c r="B100" s="12">
        <v>156.979996</v>
      </c>
      <c r="C100" s="12">
        <v>156.979996</v>
      </c>
      <c r="D100" s="12">
        <v>153.25</v>
      </c>
      <c r="E100" s="12">
        <v>154.520004</v>
      </c>
      <c r="F100" s="12">
        <v>130.97027600000001</v>
      </c>
      <c r="G100" s="12">
        <v>643276</v>
      </c>
    </row>
    <row r="101" spans="1:7" x14ac:dyDescent="0.25">
      <c r="A101" s="13">
        <v>41144</v>
      </c>
      <c r="B101" s="12">
        <v>154.10000600000001</v>
      </c>
      <c r="C101" s="12">
        <v>155.820007</v>
      </c>
      <c r="D101" s="12">
        <v>153.5</v>
      </c>
      <c r="E101" s="12">
        <v>155.39999399999999</v>
      </c>
      <c r="F101" s="12">
        <v>131.71615600000001</v>
      </c>
      <c r="G101" s="12">
        <v>799013</v>
      </c>
    </row>
    <row r="102" spans="1:7" x14ac:dyDescent="0.25">
      <c r="A102" s="13">
        <v>41145</v>
      </c>
      <c r="B102" s="12">
        <v>156.46000699999999</v>
      </c>
      <c r="C102" s="12">
        <v>159.699997</v>
      </c>
      <c r="D102" s="12">
        <v>155.39999399999999</v>
      </c>
      <c r="E102" s="12">
        <v>159.38000500000001</v>
      </c>
      <c r="F102" s="12">
        <v>135.08959999999999</v>
      </c>
      <c r="G102" s="12">
        <v>758604</v>
      </c>
    </row>
    <row r="103" spans="1:7" x14ac:dyDescent="0.25">
      <c r="A103" s="13">
        <v>41148</v>
      </c>
      <c r="B103" s="12">
        <v>159.479996</v>
      </c>
      <c r="C103" s="12">
        <v>159.990005</v>
      </c>
      <c r="D103" s="12">
        <v>158.28999300000001</v>
      </c>
      <c r="E103" s="12">
        <v>159.33000200000001</v>
      </c>
      <c r="F103" s="12">
        <v>135.04719499999999</v>
      </c>
      <c r="G103" s="12">
        <v>529275</v>
      </c>
    </row>
    <row r="104" spans="1:7" x14ac:dyDescent="0.25">
      <c r="A104" s="13">
        <v>41149</v>
      </c>
      <c r="B104" s="12">
        <v>159.33000200000001</v>
      </c>
      <c r="C104" s="12">
        <v>160</v>
      </c>
      <c r="D104" s="12">
        <v>159</v>
      </c>
      <c r="E104" s="12">
        <v>159.61000100000001</v>
      </c>
      <c r="F104" s="12">
        <v>135.28454600000001</v>
      </c>
      <c r="G104" s="12">
        <v>851358</v>
      </c>
    </row>
    <row r="105" spans="1:7" x14ac:dyDescent="0.25">
      <c r="A105" s="13">
        <v>41150</v>
      </c>
      <c r="B105" s="12">
        <v>159.800003</v>
      </c>
      <c r="C105" s="12">
        <v>160.55999800000001</v>
      </c>
      <c r="D105" s="12">
        <v>159.300003</v>
      </c>
      <c r="E105" s="12">
        <v>160.28999300000001</v>
      </c>
      <c r="F105" s="12">
        <v>135.86090100000001</v>
      </c>
      <c r="G105" s="12">
        <v>1207190</v>
      </c>
    </row>
    <row r="106" spans="1:7" x14ac:dyDescent="0.25">
      <c r="A106" s="13">
        <v>41151</v>
      </c>
      <c r="B106" s="12">
        <v>160.19000199999999</v>
      </c>
      <c r="C106" s="12">
        <v>160.46000699999999</v>
      </c>
      <c r="D106" s="12">
        <v>158.779999</v>
      </c>
      <c r="E106" s="12">
        <v>159.779999</v>
      </c>
      <c r="F106" s="12">
        <v>135.428665</v>
      </c>
      <c r="G106" s="12">
        <v>1040018</v>
      </c>
    </row>
    <row r="107" spans="1:7" x14ac:dyDescent="0.25">
      <c r="A107" s="13">
        <v>41152</v>
      </c>
      <c r="B107" s="12">
        <v>160.570007</v>
      </c>
      <c r="C107" s="12">
        <v>161.699997</v>
      </c>
      <c r="D107" s="12">
        <v>156.83000200000001</v>
      </c>
      <c r="E107" s="12">
        <v>160.91000399999999</v>
      </c>
      <c r="F107" s="12">
        <v>136.38642899999999</v>
      </c>
      <c r="G107" s="12">
        <v>30885239</v>
      </c>
    </row>
    <row r="108" spans="1:7" x14ac:dyDescent="0.25">
      <c r="A108" s="13">
        <v>41155</v>
      </c>
      <c r="B108" s="12">
        <v>160.60000600000001</v>
      </c>
      <c r="C108" s="12">
        <v>161</v>
      </c>
      <c r="D108" s="12">
        <v>159</v>
      </c>
      <c r="E108" s="12">
        <v>160.800003</v>
      </c>
      <c r="F108" s="12">
        <v>136.29319799999999</v>
      </c>
      <c r="G108" s="12">
        <v>686759</v>
      </c>
    </row>
    <row r="109" spans="1:7" x14ac:dyDescent="0.25">
      <c r="A109" s="13">
        <v>41156</v>
      </c>
      <c r="B109" s="12">
        <v>159.58999600000001</v>
      </c>
      <c r="C109" s="12">
        <v>161</v>
      </c>
      <c r="D109" s="12">
        <v>159</v>
      </c>
      <c r="E109" s="12">
        <v>160.91000399999999</v>
      </c>
      <c r="F109" s="12">
        <v>136.38642899999999</v>
      </c>
      <c r="G109" s="12">
        <v>601584</v>
      </c>
    </row>
    <row r="110" spans="1:7" x14ac:dyDescent="0.25">
      <c r="A110" s="13">
        <v>41157</v>
      </c>
      <c r="B110" s="12">
        <v>160.91000399999999</v>
      </c>
      <c r="C110" s="12">
        <v>161.279999</v>
      </c>
      <c r="D110" s="12">
        <v>159.10000600000001</v>
      </c>
      <c r="E110" s="12">
        <v>159.60000600000001</v>
      </c>
      <c r="F110" s="12">
        <v>135.276062</v>
      </c>
      <c r="G110" s="12">
        <v>184989</v>
      </c>
    </row>
    <row r="111" spans="1:7" x14ac:dyDescent="0.25">
      <c r="A111" s="13">
        <v>41158</v>
      </c>
      <c r="B111" s="12">
        <v>160.479996</v>
      </c>
      <c r="C111" s="12">
        <v>162.55999800000001</v>
      </c>
      <c r="D111" s="12">
        <v>159</v>
      </c>
      <c r="E111" s="12">
        <v>162.28999300000001</v>
      </c>
      <c r="F111" s="12">
        <v>137.55607599999999</v>
      </c>
      <c r="G111" s="12">
        <v>942296</v>
      </c>
    </row>
    <row r="112" spans="1:7" x14ac:dyDescent="0.25">
      <c r="A112" s="13">
        <v>41159</v>
      </c>
      <c r="B112" s="12">
        <v>161.66999799999999</v>
      </c>
      <c r="C112" s="12">
        <v>162.89999399999999</v>
      </c>
      <c r="D112" s="12">
        <v>161.10000600000001</v>
      </c>
      <c r="E112" s="12">
        <v>162</v>
      </c>
      <c r="F112" s="12">
        <v>137.31025700000001</v>
      </c>
      <c r="G112" s="12">
        <v>941913</v>
      </c>
    </row>
    <row r="113" spans="1:7" x14ac:dyDescent="0.25">
      <c r="A113" s="13">
        <v>41162</v>
      </c>
      <c r="B113" s="12">
        <v>161.89999399999999</v>
      </c>
      <c r="C113" s="12">
        <v>162</v>
      </c>
      <c r="D113" s="12">
        <v>160</v>
      </c>
      <c r="E113" s="12">
        <v>161.75</v>
      </c>
      <c r="F113" s="12">
        <v>137.098389</v>
      </c>
      <c r="G113" s="12">
        <v>894245</v>
      </c>
    </row>
    <row r="114" spans="1:7" x14ac:dyDescent="0.25">
      <c r="A114" s="13">
        <v>41163</v>
      </c>
      <c r="B114" s="12">
        <v>160.86999499999999</v>
      </c>
      <c r="C114" s="12">
        <v>163.94000199999999</v>
      </c>
      <c r="D114" s="12">
        <v>160.58999600000001</v>
      </c>
      <c r="E114" s="12">
        <v>162.800003</v>
      </c>
      <c r="F114" s="12">
        <v>137.988373</v>
      </c>
      <c r="G114" s="12">
        <v>1095716</v>
      </c>
    </row>
    <row r="115" spans="1:7" x14ac:dyDescent="0.25">
      <c r="A115" s="13">
        <v>41164</v>
      </c>
      <c r="B115" s="12">
        <v>163.259995</v>
      </c>
      <c r="C115" s="12">
        <v>164.11999499999999</v>
      </c>
      <c r="D115" s="12">
        <v>161.779999</v>
      </c>
      <c r="E115" s="12">
        <v>163.53999300000001</v>
      </c>
      <c r="F115" s="12">
        <v>138.61558500000001</v>
      </c>
      <c r="G115" s="12">
        <v>517443</v>
      </c>
    </row>
    <row r="116" spans="1:7" x14ac:dyDescent="0.25">
      <c r="A116" s="13">
        <v>41166</v>
      </c>
      <c r="B116" s="12">
        <v>165.5</v>
      </c>
      <c r="C116" s="12">
        <v>167</v>
      </c>
      <c r="D116" s="12">
        <v>163.300003</v>
      </c>
      <c r="E116" s="12">
        <v>165.009995</v>
      </c>
      <c r="F116" s="12">
        <v>139.86154199999999</v>
      </c>
      <c r="G116" s="12">
        <v>763439</v>
      </c>
    </row>
    <row r="117" spans="1:7" x14ac:dyDescent="0.25">
      <c r="A117" s="13">
        <v>41169</v>
      </c>
      <c r="B117" s="12">
        <v>165.11000100000001</v>
      </c>
      <c r="C117" s="12">
        <v>166</v>
      </c>
      <c r="D117" s="12">
        <v>164.64999399999999</v>
      </c>
      <c r="E117" s="12">
        <v>164.78999300000001</v>
      </c>
      <c r="F117" s="12">
        <v>139.67506399999999</v>
      </c>
      <c r="G117" s="12">
        <v>730282</v>
      </c>
    </row>
    <row r="118" spans="1:7" x14ac:dyDescent="0.25">
      <c r="A118" s="13">
        <v>41170</v>
      </c>
      <c r="B118" s="12">
        <v>166</v>
      </c>
      <c r="C118" s="12">
        <v>166.320007</v>
      </c>
      <c r="D118" s="12">
        <v>163.020004</v>
      </c>
      <c r="E118" s="12">
        <v>163.63000500000001</v>
      </c>
      <c r="F118" s="12">
        <v>138.69186400000001</v>
      </c>
      <c r="G118" s="12">
        <v>358823</v>
      </c>
    </row>
    <row r="119" spans="1:7" x14ac:dyDescent="0.25">
      <c r="A119" s="13">
        <v>41171</v>
      </c>
      <c r="B119" s="12">
        <v>164.10000600000001</v>
      </c>
      <c r="C119" s="12">
        <v>165.60000600000001</v>
      </c>
      <c r="D119" s="12">
        <v>163.89999399999999</v>
      </c>
      <c r="E119" s="12">
        <v>165.33999600000001</v>
      </c>
      <c r="F119" s="12">
        <v>140.14125100000001</v>
      </c>
      <c r="G119" s="12">
        <v>847173</v>
      </c>
    </row>
    <row r="120" spans="1:7" x14ac:dyDescent="0.25">
      <c r="A120" s="13">
        <v>41172</v>
      </c>
      <c r="B120" s="12">
        <v>165</v>
      </c>
      <c r="C120" s="12">
        <v>167.33999600000001</v>
      </c>
      <c r="D120" s="12">
        <v>165</v>
      </c>
      <c r="E120" s="12">
        <v>165.759995</v>
      </c>
      <c r="F120" s="12">
        <v>140.49723800000001</v>
      </c>
      <c r="G120" s="12">
        <v>687353</v>
      </c>
    </row>
    <row r="121" spans="1:7" x14ac:dyDescent="0.25">
      <c r="A121" s="13">
        <v>41173</v>
      </c>
      <c r="B121" s="12">
        <v>165.990005</v>
      </c>
      <c r="C121" s="12">
        <v>166.39999399999999</v>
      </c>
      <c r="D121" s="12">
        <v>165.11999499999999</v>
      </c>
      <c r="E121" s="12">
        <v>165.41000399999999</v>
      </c>
      <c r="F121" s="12">
        <v>140.200592</v>
      </c>
      <c r="G121" s="12">
        <v>1054400</v>
      </c>
    </row>
    <row r="122" spans="1:7" x14ac:dyDescent="0.25">
      <c r="A122" s="13">
        <v>41176</v>
      </c>
      <c r="B122" s="12">
        <v>164.990005</v>
      </c>
      <c r="C122" s="12">
        <v>166.490005</v>
      </c>
      <c r="D122" s="12">
        <v>164.60000600000001</v>
      </c>
      <c r="E122" s="12">
        <v>165.91000399999999</v>
      </c>
      <c r="F122" s="12">
        <v>140.62437399999999</v>
      </c>
      <c r="G122" s="12">
        <v>661453</v>
      </c>
    </row>
    <row r="123" spans="1:7" x14ac:dyDescent="0.25">
      <c r="A123" s="13">
        <v>41177</v>
      </c>
      <c r="B123" s="12">
        <v>167</v>
      </c>
      <c r="C123" s="12">
        <v>167.03999300000001</v>
      </c>
      <c r="D123" s="12">
        <v>165.259995</v>
      </c>
      <c r="E123" s="12">
        <v>165.85000600000001</v>
      </c>
      <c r="F123" s="12">
        <v>140.57354699999999</v>
      </c>
      <c r="G123" s="12">
        <v>426637</v>
      </c>
    </row>
    <row r="124" spans="1:7" x14ac:dyDescent="0.25">
      <c r="A124" s="13">
        <v>41178</v>
      </c>
      <c r="B124" s="12">
        <v>165.75</v>
      </c>
      <c r="C124" s="12">
        <v>165.75</v>
      </c>
      <c r="D124" s="12">
        <v>163.58999600000001</v>
      </c>
      <c r="E124" s="12">
        <v>164.5</v>
      </c>
      <c r="F124" s="12">
        <v>139.42927599999999</v>
      </c>
      <c r="G124" s="12">
        <v>492714</v>
      </c>
    </row>
    <row r="125" spans="1:7" x14ac:dyDescent="0.25">
      <c r="A125" s="13">
        <v>41179</v>
      </c>
      <c r="B125" s="12">
        <v>164.550003</v>
      </c>
      <c r="C125" s="12">
        <v>166</v>
      </c>
      <c r="D125" s="12">
        <v>164.16000399999999</v>
      </c>
      <c r="E125" s="12">
        <v>165.779999</v>
      </c>
      <c r="F125" s="12">
        <v>140.514206</v>
      </c>
      <c r="G125" s="12">
        <v>360703</v>
      </c>
    </row>
    <row r="126" spans="1:7" x14ac:dyDescent="0.25">
      <c r="A126" s="13">
        <v>41180</v>
      </c>
      <c r="B126" s="12">
        <v>165.320007</v>
      </c>
      <c r="C126" s="12">
        <v>166.85000600000001</v>
      </c>
      <c r="D126" s="12">
        <v>163.88999899999999</v>
      </c>
      <c r="E126" s="12">
        <v>166.529999</v>
      </c>
      <c r="F126" s="12">
        <v>141.14988700000001</v>
      </c>
      <c r="G126" s="12">
        <v>691176</v>
      </c>
    </row>
    <row r="127" spans="1:7" x14ac:dyDescent="0.25">
      <c r="A127" s="13">
        <v>41183</v>
      </c>
      <c r="B127" s="12">
        <v>166.529999</v>
      </c>
      <c r="C127" s="12">
        <v>168.75</v>
      </c>
      <c r="D127" s="12">
        <v>166.08999600000001</v>
      </c>
      <c r="E127" s="12">
        <v>168.66000399999999</v>
      </c>
      <c r="F127" s="12">
        <v>142.95526100000001</v>
      </c>
      <c r="G127" s="12">
        <v>710919</v>
      </c>
    </row>
    <row r="128" spans="1:7" x14ac:dyDescent="0.25">
      <c r="A128" s="13">
        <v>41184</v>
      </c>
      <c r="B128" s="12">
        <v>168.490005</v>
      </c>
      <c r="C128" s="12">
        <v>170</v>
      </c>
      <c r="D128" s="12">
        <v>168.16000399999999</v>
      </c>
      <c r="E128" s="12">
        <v>169.88999899999999</v>
      </c>
      <c r="F128" s="12">
        <v>143.997803</v>
      </c>
      <c r="G128" s="12">
        <v>574553</v>
      </c>
    </row>
    <row r="129" spans="1:7" x14ac:dyDescent="0.25">
      <c r="A129" s="13">
        <v>41185</v>
      </c>
      <c r="B129" s="12">
        <v>170</v>
      </c>
      <c r="C129" s="12">
        <v>170.69000199999999</v>
      </c>
      <c r="D129" s="12">
        <v>168.5</v>
      </c>
      <c r="E129" s="12">
        <v>169.11999499999999</v>
      </c>
      <c r="F129" s="12">
        <v>143.345169</v>
      </c>
      <c r="G129" s="12">
        <v>250606</v>
      </c>
    </row>
    <row r="130" spans="1:7" x14ac:dyDescent="0.25">
      <c r="A130" s="13">
        <v>41186</v>
      </c>
      <c r="B130" s="12">
        <v>169</v>
      </c>
      <c r="C130" s="12">
        <v>170.58000200000001</v>
      </c>
      <c r="D130" s="12">
        <v>168.990005</v>
      </c>
      <c r="E130" s="12">
        <v>170.279999</v>
      </c>
      <c r="F130" s="12">
        <v>144.328384</v>
      </c>
      <c r="G130" s="12">
        <v>401111</v>
      </c>
    </row>
    <row r="131" spans="1:7" x14ac:dyDescent="0.25">
      <c r="A131" s="13">
        <v>41187</v>
      </c>
      <c r="B131" s="12">
        <v>170.220001</v>
      </c>
      <c r="C131" s="12">
        <v>173.179993</v>
      </c>
      <c r="D131" s="12">
        <v>170.220001</v>
      </c>
      <c r="E131" s="12">
        <v>172.66999799999999</v>
      </c>
      <c r="F131" s="12">
        <v>146.354095</v>
      </c>
      <c r="G131" s="12">
        <v>489297</v>
      </c>
    </row>
    <row r="132" spans="1:7" x14ac:dyDescent="0.25">
      <c r="A132" s="13">
        <v>41190</v>
      </c>
      <c r="B132" s="12">
        <v>171.5</v>
      </c>
      <c r="C132" s="12">
        <v>172.78999300000001</v>
      </c>
      <c r="D132" s="12">
        <v>169.69000199999999</v>
      </c>
      <c r="E132" s="12">
        <v>170.050003</v>
      </c>
      <c r="F132" s="12">
        <v>144.133408</v>
      </c>
      <c r="G132" s="12">
        <v>374767</v>
      </c>
    </row>
    <row r="133" spans="1:7" x14ac:dyDescent="0.25">
      <c r="A133" s="13">
        <v>41191</v>
      </c>
      <c r="B133" s="12">
        <v>170.050003</v>
      </c>
      <c r="C133" s="12">
        <v>170.08000200000001</v>
      </c>
      <c r="D133" s="12">
        <v>168.44000199999999</v>
      </c>
      <c r="E133" s="12">
        <v>169.16000399999999</v>
      </c>
      <c r="F133" s="12">
        <v>143.379074</v>
      </c>
      <c r="G133" s="12">
        <v>631517</v>
      </c>
    </row>
    <row r="134" spans="1:7" x14ac:dyDescent="0.25">
      <c r="A134" s="13">
        <v>41192</v>
      </c>
      <c r="B134" s="12">
        <v>169.05999800000001</v>
      </c>
      <c r="C134" s="12">
        <v>169.5</v>
      </c>
      <c r="D134" s="12">
        <v>167.270004</v>
      </c>
      <c r="E134" s="12">
        <v>167.64999399999999</v>
      </c>
      <c r="F134" s="12">
        <v>142.09918200000001</v>
      </c>
      <c r="G134" s="12">
        <v>302485</v>
      </c>
    </row>
    <row r="135" spans="1:7" x14ac:dyDescent="0.25">
      <c r="A135" s="13">
        <v>41193</v>
      </c>
      <c r="B135" s="12">
        <v>169</v>
      </c>
      <c r="C135" s="12">
        <v>170.479996</v>
      </c>
      <c r="D135" s="12">
        <v>167.75</v>
      </c>
      <c r="E135" s="12">
        <v>170.19000199999999</v>
      </c>
      <c r="F135" s="12">
        <v>144.25209000000001</v>
      </c>
      <c r="G135" s="12">
        <v>330979</v>
      </c>
    </row>
    <row r="136" spans="1:7" x14ac:dyDescent="0.25">
      <c r="A136" s="13">
        <v>41194</v>
      </c>
      <c r="B136" s="12">
        <v>169.759995</v>
      </c>
      <c r="C136" s="12">
        <v>171.21000699999999</v>
      </c>
      <c r="D136" s="12">
        <v>169.759995</v>
      </c>
      <c r="E136" s="12">
        <v>170.61000100000001</v>
      </c>
      <c r="F136" s="12">
        <v>144.60807800000001</v>
      </c>
      <c r="G136" s="12">
        <v>269792</v>
      </c>
    </row>
    <row r="137" spans="1:7" x14ac:dyDescent="0.25">
      <c r="A137" s="13">
        <v>41197</v>
      </c>
      <c r="B137" s="12">
        <v>170.509995</v>
      </c>
      <c r="C137" s="12">
        <v>172.679993</v>
      </c>
      <c r="D137" s="12">
        <v>170.28999300000001</v>
      </c>
      <c r="E137" s="12">
        <v>171.38000500000001</v>
      </c>
      <c r="F137" s="12">
        <v>145.260727</v>
      </c>
      <c r="G137" s="12">
        <v>588389</v>
      </c>
    </row>
    <row r="138" spans="1:7" x14ac:dyDescent="0.25">
      <c r="A138" s="13">
        <v>41198</v>
      </c>
      <c r="B138" s="12">
        <v>171.35000600000001</v>
      </c>
      <c r="C138" s="12">
        <v>173.300003</v>
      </c>
      <c r="D138" s="12">
        <v>171.35000600000001</v>
      </c>
      <c r="E138" s="12">
        <v>173.050003</v>
      </c>
      <c r="F138" s="12">
        <v>146.676208</v>
      </c>
      <c r="G138" s="12">
        <v>758675</v>
      </c>
    </row>
    <row r="139" spans="1:7" x14ac:dyDescent="0.25">
      <c r="A139" s="13">
        <v>41199</v>
      </c>
      <c r="B139" s="12">
        <v>173.229996</v>
      </c>
      <c r="C139" s="12">
        <v>176.21000699999999</v>
      </c>
      <c r="D139" s="12">
        <v>172.949997</v>
      </c>
      <c r="E139" s="12">
        <v>175.89999399999999</v>
      </c>
      <c r="F139" s="12">
        <v>149.091858</v>
      </c>
      <c r="G139" s="12">
        <v>815100</v>
      </c>
    </row>
    <row r="140" spans="1:7" x14ac:dyDescent="0.25">
      <c r="A140" s="13">
        <v>41200</v>
      </c>
      <c r="B140" s="12">
        <v>175.91000399999999</v>
      </c>
      <c r="C140" s="12">
        <v>176.39999399999999</v>
      </c>
      <c r="D140" s="12">
        <v>174.050003</v>
      </c>
      <c r="E140" s="12">
        <v>174.699997</v>
      </c>
      <c r="F140" s="12">
        <v>148.07472200000001</v>
      </c>
      <c r="G140" s="12">
        <v>631169</v>
      </c>
    </row>
    <row r="141" spans="1:7" x14ac:dyDescent="0.25">
      <c r="A141" s="13">
        <v>41201</v>
      </c>
      <c r="B141" s="12">
        <v>176.199997</v>
      </c>
      <c r="C141" s="12">
        <v>176.199997</v>
      </c>
      <c r="D141" s="12">
        <v>172.5</v>
      </c>
      <c r="E141" s="12">
        <v>173.58999600000001</v>
      </c>
      <c r="F141" s="12">
        <v>147.13394199999999</v>
      </c>
      <c r="G141" s="12">
        <v>321521</v>
      </c>
    </row>
    <row r="142" spans="1:7" x14ac:dyDescent="0.25">
      <c r="A142" s="13">
        <v>41204</v>
      </c>
      <c r="B142" s="12">
        <v>172.5</v>
      </c>
      <c r="C142" s="12">
        <v>172.83000200000001</v>
      </c>
      <c r="D142" s="12">
        <v>170.63999899999999</v>
      </c>
      <c r="E142" s="12">
        <v>172.300003</v>
      </c>
      <c r="F142" s="12">
        <v>146.040527</v>
      </c>
      <c r="G142" s="12">
        <v>314969</v>
      </c>
    </row>
    <row r="143" spans="1:7" x14ac:dyDescent="0.25">
      <c r="A143" s="13">
        <v>41205</v>
      </c>
      <c r="B143" s="12">
        <v>172.300003</v>
      </c>
      <c r="C143" s="12">
        <v>174.479996</v>
      </c>
      <c r="D143" s="12">
        <v>171.259995</v>
      </c>
      <c r="E143" s="12">
        <v>171.66999799999999</v>
      </c>
      <c r="F143" s="12">
        <v>145.506531</v>
      </c>
      <c r="G143" s="12">
        <v>362449</v>
      </c>
    </row>
    <row r="144" spans="1:7" x14ac:dyDescent="0.25">
      <c r="A144" s="13">
        <v>41206</v>
      </c>
      <c r="B144" s="12">
        <v>172.69000199999999</v>
      </c>
      <c r="C144" s="12">
        <v>173.16999799999999</v>
      </c>
      <c r="D144" s="12">
        <v>171.800003</v>
      </c>
      <c r="E144" s="12">
        <v>172.16999799999999</v>
      </c>
      <c r="F144" s="12">
        <v>145.93031300000001</v>
      </c>
      <c r="G144" s="12">
        <v>199703</v>
      </c>
    </row>
    <row r="145" spans="1:7" x14ac:dyDescent="0.25">
      <c r="A145" s="13">
        <v>41207</v>
      </c>
      <c r="B145" s="12">
        <v>172.070007</v>
      </c>
      <c r="C145" s="12">
        <v>172.30999800000001</v>
      </c>
      <c r="D145" s="12">
        <v>166.949997</v>
      </c>
      <c r="E145" s="12">
        <v>167.779999</v>
      </c>
      <c r="F145" s="12">
        <v>142.20938100000001</v>
      </c>
      <c r="G145" s="12">
        <v>756731</v>
      </c>
    </row>
    <row r="146" spans="1:7" x14ac:dyDescent="0.25">
      <c r="A146" s="13">
        <v>41208</v>
      </c>
      <c r="B146" s="12">
        <v>169.729996</v>
      </c>
      <c r="C146" s="12">
        <v>169.729996</v>
      </c>
      <c r="D146" s="12">
        <v>164.89999399999999</v>
      </c>
      <c r="E146" s="12">
        <v>166.63000500000001</v>
      </c>
      <c r="F146" s="12">
        <v>141.23468</v>
      </c>
      <c r="G146" s="12">
        <v>351879</v>
      </c>
    </row>
    <row r="147" spans="1:7" x14ac:dyDescent="0.25">
      <c r="A147" s="13">
        <v>41211</v>
      </c>
      <c r="B147" s="12">
        <v>168</v>
      </c>
      <c r="C147" s="12">
        <v>170</v>
      </c>
      <c r="D147" s="12">
        <v>167</v>
      </c>
      <c r="E147" s="12">
        <v>169.529999</v>
      </c>
      <c r="F147" s="12">
        <v>143.69267300000001</v>
      </c>
      <c r="G147" s="12">
        <v>221143</v>
      </c>
    </row>
    <row r="148" spans="1:7" x14ac:dyDescent="0.25">
      <c r="A148" s="13">
        <v>41212</v>
      </c>
      <c r="B148" s="12">
        <v>169.63000500000001</v>
      </c>
      <c r="C148" s="12">
        <v>172.759995</v>
      </c>
      <c r="D148" s="12">
        <v>166</v>
      </c>
      <c r="E148" s="12">
        <v>168.25</v>
      </c>
      <c r="F148" s="12">
        <v>142.60775799999999</v>
      </c>
      <c r="G148" s="12">
        <v>213284</v>
      </c>
    </row>
    <row r="149" spans="1:7" x14ac:dyDescent="0.25">
      <c r="A149" s="13">
        <v>41213</v>
      </c>
      <c r="B149" s="12">
        <v>170</v>
      </c>
      <c r="C149" s="12">
        <v>170.199997</v>
      </c>
      <c r="D149" s="12">
        <v>166.25</v>
      </c>
      <c r="E149" s="12">
        <v>167.83000200000001</v>
      </c>
      <c r="F149" s="12">
        <v>142.251801</v>
      </c>
      <c r="G149" s="12">
        <v>1230888</v>
      </c>
    </row>
    <row r="150" spans="1:7" x14ac:dyDescent="0.25">
      <c r="A150" s="13">
        <v>41218</v>
      </c>
      <c r="B150" s="12">
        <v>170</v>
      </c>
      <c r="C150" s="12">
        <v>170.13000500000001</v>
      </c>
      <c r="D150" s="12">
        <v>167.28999300000001</v>
      </c>
      <c r="E150" s="12">
        <v>168.88999899999999</v>
      </c>
      <c r="F150" s="12">
        <v>143.15020799999999</v>
      </c>
      <c r="G150" s="12">
        <v>524479</v>
      </c>
    </row>
    <row r="151" spans="1:7" x14ac:dyDescent="0.25">
      <c r="A151" s="13">
        <v>41219</v>
      </c>
      <c r="B151" s="12">
        <v>168.61999499999999</v>
      </c>
      <c r="C151" s="12">
        <v>168.80999800000001</v>
      </c>
      <c r="D151" s="12">
        <v>166.08000200000001</v>
      </c>
      <c r="E151" s="12">
        <v>166.63999899999999</v>
      </c>
      <c r="F151" s="12">
        <v>141.24311800000001</v>
      </c>
      <c r="G151" s="12">
        <v>594646</v>
      </c>
    </row>
    <row r="152" spans="1:7" x14ac:dyDescent="0.25">
      <c r="A152" s="13">
        <v>41220</v>
      </c>
      <c r="B152" s="12">
        <v>166.35000600000001</v>
      </c>
      <c r="C152" s="12">
        <v>166.96000699999999</v>
      </c>
      <c r="D152" s="12">
        <v>163.39999399999999</v>
      </c>
      <c r="E152" s="12">
        <v>164.08000200000001</v>
      </c>
      <c r="F152" s="12">
        <v>139.073273</v>
      </c>
      <c r="G152" s="12">
        <v>686214</v>
      </c>
    </row>
    <row r="153" spans="1:7" x14ac:dyDescent="0.25">
      <c r="A153" s="13">
        <v>41221</v>
      </c>
      <c r="B153" s="12">
        <v>164.08000200000001</v>
      </c>
      <c r="C153" s="12">
        <v>165</v>
      </c>
      <c r="D153" s="12">
        <v>162.25</v>
      </c>
      <c r="E153" s="12">
        <v>164.14999399999999</v>
      </c>
      <c r="F153" s="12">
        <v>139.132599</v>
      </c>
      <c r="G153" s="12">
        <v>569596</v>
      </c>
    </row>
    <row r="154" spans="1:7" x14ac:dyDescent="0.25">
      <c r="A154" s="13">
        <v>41222</v>
      </c>
      <c r="B154" s="12">
        <v>162.740005</v>
      </c>
      <c r="C154" s="12">
        <v>164.36000100000001</v>
      </c>
      <c r="D154" s="12">
        <v>161.86000100000001</v>
      </c>
      <c r="E154" s="12">
        <v>163.58999600000001</v>
      </c>
      <c r="F154" s="12">
        <v>138.65795900000001</v>
      </c>
      <c r="G154" s="12">
        <v>555851</v>
      </c>
    </row>
    <row r="155" spans="1:7" x14ac:dyDescent="0.25">
      <c r="A155" s="13">
        <v>41225</v>
      </c>
      <c r="B155" s="12">
        <v>163.69000199999999</v>
      </c>
      <c r="C155" s="12">
        <v>166.699997</v>
      </c>
      <c r="D155" s="12">
        <v>163.490005</v>
      </c>
      <c r="E155" s="12">
        <v>166.46000699999999</v>
      </c>
      <c r="F155" s="12">
        <v>141.090576</v>
      </c>
      <c r="G155" s="12">
        <v>268157</v>
      </c>
    </row>
    <row r="156" spans="1:7" x14ac:dyDescent="0.25">
      <c r="A156" s="13">
        <v>41226</v>
      </c>
      <c r="B156" s="12">
        <v>167.300003</v>
      </c>
      <c r="C156" s="12">
        <v>170</v>
      </c>
      <c r="D156" s="12">
        <v>165.69000199999999</v>
      </c>
      <c r="E156" s="12">
        <v>169.86999499999999</v>
      </c>
      <c r="F156" s="12">
        <v>143.98086499999999</v>
      </c>
      <c r="G156" s="12">
        <v>529088</v>
      </c>
    </row>
    <row r="157" spans="1:7" x14ac:dyDescent="0.25">
      <c r="A157" s="13">
        <v>41227</v>
      </c>
      <c r="B157" s="12">
        <v>169.89999399999999</v>
      </c>
      <c r="C157" s="12">
        <v>170.720001</v>
      </c>
      <c r="D157" s="12">
        <v>168.94000199999999</v>
      </c>
      <c r="E157" s="12">
        <v>169.449997</v>
      </c>
      <c r="F157" s="12">
        <v>143.624878</v>
      </c>
      <c r="G157" s="12">
        <v>410431</v>
      </c>
    </row>
    <row r="158" spans="1:7" x14ac:dyDescent="0.25">
      <c r="A158" s="13">
        <v>41228</v>
      </c>
      <c r="B158" s="12">
        <v>170</v>
      </c>
      <c r="C158" s="12">
        <v>170</v>
      </c>
      <c r="D158" s="12">
        <v>166.229996</v>
      </c>
      <c r="E158" s="12">
        <v>167.699997</v>
      </c>
      <c r="F158" s="12">
        <v>142.141571</v>
      </c>
      <c r="G158" s="12">
        <v>492571</v>
      </c>
    </row>
    <row r="159" spans="1:7" x14ac:dyDescent="0.25">
      <c r="A159" s="13">
        <v>41229</v>
      </c>
      <c r="B159" s="12">
        <v>167.60000600000001</v>
      </c>
      <c r="C159" s="12">
        <v>170.28999300000001</v>
      </c>
      <c r="D159" s="12">
        <v>166.699997</v>
      </c>
      <c r="E159" s="12">
        <v>169.38000500000001</v>
      </c>
      <c r="F159" s="12">
        <v>143.56553600000001</v>
      </c>
      <c r="G159" s="12">
        <v>557232</v>
      </c>
    </row>
    <row r="160" spans="1:7" x14ac:dyDescent="0.25">
      <c r="A160" s="13">
        <v>41233</v>
      </c>
      <c r="B160" s="12">
        <v>169.479996</v>
      </c>
      <c r="C160" s="12">
        <v>172.61999499999999</v>
      </c>
      <c r="D160" s="12">
        <v>169.479996</v>
      </c>
      <c r="E160" s="12">
        <v>172.36999499999999</v>
      </c>
      <c r="F160" s="12">
        <v>146.09985399999999</v>
      </c>
      <c r="G160" s="12">
        <v>265154</v>
      </c>
    </row>
    <row r="161" spans="1:7" x14ac:dyDescent="0.25">
      <c r="A161" s="13">
        <v>41234</v>
      </c>
      <c r="B161" s="12">
        <v>171.71000699999999</v>
      </c>
      <c r="C161" s="12">
        <v>173.990005</v>
      </c>
      <c r="D161" s="12">
        <v>171.71000699999999</v>
      </c>
      <c r="E161" s="12">
        <v>173.66000399999999</v>
      </c>
      <c r="F161" s="12">
        <v>147.19326799999999</v>
      </c>
      <c r="G161" s="12">
        <v>614008</v>
      </c>
    </row>
    <row r="162" spans="1:7" x14ac:dyDescent="0.25">
      <c r="A162" s="13">
        <v>41235</v>
      </c>
      <c r="B162" s="12">
        <v>173.550003</v>
      </c>
      <c r="C162" s="12">
        <v>173.60000600000001</v>
      </c>
      <c r="D162" s="12">
        <v>172</v>
      </c>
      <c r="E162" s="12">
        <v>172.66999799999999</v>
      </c>
      <c r="F162" s="12">
        <v>146.354095</v>
      </c>
      <c r="G162" s="12">
        <v>129554</v>
      </c>
    </row>
    <row r="163" spans="1:7" x14ac:dyDescent="0.25">
      <c r="A163" s="13">
        <v>41236</v>
      </c>
      <c r="B163" s="12">
        <v>173</v>
      </c>
      <c r="C163" s="12">
        <v>173.88999899999999</v>
      </c>
      <c r="D163" s="12">
        <v>172.020004</v>
      </c>
      <c r="E163" s="12">
        <v>173</v>
      </c>
      <c r="F163" s="12">
        <v>146.633835</v>
      </c>
      <c r="G163" s="12">
        <v>372931</v>
      </c>
    </row>
    <row r="164" spans="1:7" x14ac:dyDescent="0.25">
      <c r="A164" s="13">
        <v>41239</v>
      </c>
      <c r="B164" s="12">
        <v>173.5</v>
      </c>
      <c r="C164" s="12">
        <v>176.38999899999999</v>
      </c>
      <c r="D164" s="12">
        <v>172.570007</v>
      </c>
      <c r="E164" s="12">
        <v>175.699997</v>
      </c>
      <c r="F164" s="12">
        <v>148.92236299999999</v>
      </c>
      <c r="G164" s="12">
        <v>333342</v>
      </c>
    </row>
    <row r="165" spans="1:7" x14ac:dyDescent="0.25">
      <c r="A165" s="13">
        <v>41240</v>
      </c>
      <c r="B165" s="12">
        <v>175.699997</v>
      </c>
      <c r="C165" s="12">
        <v>176.19000199999999</v>
      </c>
      <c r="D165" s="12">
        <v>166.779999</v>
      </c>
      <c r="E165" s="12">
        <v>175.58000200000001</v>
      </c>
      <c r="F165" s="12">
        <v>148.82060200000001</v>
      </c>
      <c r="G165" s="12">
        <v>451265</v>
      </c>
    </row>
    <row r="166" spans="1:7" x14ac:dyDescent="0.25">
      <c r="A166" s="13">
        <v>41241</v>
      </c>
      <c r="B166" s="12">
        <v>176</v>
      </c>
      <c r="C166" s="12">
        <v>176</v>
      </c>
      <c r="D166" s="12">
        <v>173.990005</v>
      </c>
      <c r="E166" s="12">
        <v>175.070007</v>
      </c>
      <c r="F166" s="12">
        <v>148.38836699999999</v>
      </c>
      <c r="G166" s="12">
        <v>308778</v>
      </c>
    </row>
    <row r="167" spans="1:7" x14ac:dyDescent="0.25">
      <c r="A167" s="13">
        <v>41242</v>
      </c>
      <c r="B167" s="12">
        <v>175.5</v>
      </c>
      <c r="C167" s="12">
        <v>175.990005</v>
      </c>
      <c r="D167" s="12">
        <v>174.38000500000001</v>
      </c>
      <c r="E167" s="12">
        <v>175.61999499999999</v>
      </c>
      <c r="F167" s="12">
        <v>148.854523</v>
      </c>
      <c r="G167" s="12">
        <v>448734</v>
      </c>
    </row>
    <row r="168" spans="1:7" x14ac:dyDescent="0.25">
      <c r="A168" s="13">
        <v>41243</v>
      </c>
      <c r="B168" s="12">
        <v>176</v>
      </c>
      <c r="C168" s="12">
        <v>187.699997</v>
      </c>
      <c r="D168" s="12">
        <v>175.979996</v>
      </c>
      <c r="E168" s="12">
        <v>186.009995</v>
      </c>
      <c r="F168" s="12">
        <v>157.66104100000001</v>
      </c>
      <c r="G168" s="12">
        <v>7936718</v>
      </c>
    </row>
    <row r="169" spans="1:7" x14ac:dyDescent="0.25">
      <c r="A169" s="13">
        <v>41246</v>
      </c>
      <c r="B169" s="12">
        <v>183.75</v>
      </c>
      <c r="C169" s="12">
        <v>185.699997</v>
      </c>
      <c r="D169" s="12">
        <v>181.58000200000001</v>
      </c>
      <c r="E169" s="12">
        <v>184.449997</v>
      </c>
      <c r="F169" s="12">
        <v>156.338776</v>
      </c>
      <c r="G169" s="12">
        <v>699966</v>
      </c>
    </row>
    <row r="170" spans="1:7" x14ac:dyDescent="0.25">
      <c r="A170" s="13">
        <v>41247</v>
      </c>
      <c r="B170" s="12">
        <v>184.41000399999999</v>
      </c>
      <c r="C170" s="12">
        <v>185.44000199999999</v>
      </c>
      <c r="D170" s="12">
        <v>183.11000100000001</v>
      </c>
      <c r="E170" s="12">
        <v>183.58000200000001</v>
      </c>
      <c r="F170" s="12">
        <v>155.60137900000001</v>
      </c>
      <c r="G170" s="12">
        <v>297212</v>
      </c>
    </row>
    <row r="171" spans="1:7" x14ac:dyDescent="0.25">
      <c r="A171" s="13">
        <v>41248</v>
      </c>
      <c r="B171" s="12">
        <v>183.69000199999999</v>
      </c>
      <c r="C171" s="12">
        <v>185.21000699999999</v>
      </c>
      <c r="D171" s="12">
        <v>182.85000600000001</v>
      </c>
      <c r="E171" s="12">
        <v>184.36000100000001</v>
      </c>
      <c r="F171" s="12">
        <v>156.26251199999999</v>
      </c>
      <c r="G171" s="12">
        <v>598557</v>
      </c>
    </row>
    <row r="172" spans="1:7" x14ac:dyDescent="0.25">
      <c r="A172" s="13">
        <v>41249</v>
      </c>
      <c r="B172" s="12">
        <v>186.570007</v>
      </c>
      <c r="C172" s="12">
        <v>187.64999399999999</v>
      </c>
      <c r="D172" s="12">
        <v>183.270004</v>
      </c>
      <c r="E172" s="12">
        <v>184.11999499999999</v>
      </c>
      <c r="F172" s="12">
        <v>156.059067</v>
      </c>
      <c r="G172" s="12">
        <v>631338</v>
      </c>
    </row>
    <row r="173" spans="1:7" x14ac:dyDescent="0.25">
      <c r="A173" s="13">
        <v>41250</v>
      </c>
      <c r="B173" s="12">
        <v>184.220001</v>
      </c>
      <c r="C173" s="12">
        <v>188.25</v>
      </c>
      <c r="D173" s="12">
        <v>184.220001</v>
      </c>
      <c r="E173" s="12">
        <v>187.800003</v>
      </c>
      <c r="F173" s="12">
        <v>159.178223</v>
      </c>
      <c r="G173" s="12">
        <v>401705</v>
      </c>
    </row>
    <row r="174" spans="1:7" x14ac:dyDescent="0.25">
      <c r="A174" s="13">
        <v>41253</v>
      </c>
      <c r="B174" s="12">
        <v>185.91999799999999</v>
      </c>
      <c r="C174" s="12">
        <v>190</v>
      </c>
      <c r="D174" s="12">
        <v>185.91999799999999</v>
      </c>
      <c r="E174" s="12">
        <v>189.39999399999999</v>
      </c>
      <c r="F174" s="12">
        <v>160.534378</v>
      </c>
      <c r="G174" s="12">
        <v>479592</v>
      </c>
    </row>
    <row r="175" spans="1:7" x14ac:dyDescent="0.25">
      <c r="A175" s="13">
        <v>41254</v>
      </c>
      <c r="B175" s="12">
        <v>189.720001</v>
      </c>
      <c r="C175" s="12">
        <v>191.25</v>
      </c>
      <c r="D175" s="12">
        <v>187.770004</v>
      </c>
      <c r="E175" s="12">
        <v>188.53999300000001</v>
      </c>
      <c r="F175" s="12">
        <v>159.80542</v>
      </c>
      <c r="G175" s="12">
        <v>1323829</v>
      </c>
    </row>
    <row r="176" spans="1:7" x14ac:dyDescent="0.25">
      <c r="A176" s="13">
        <v>41256</v>
      </c>
      <c r="B176" s="12">
        <v>185.21000699999999</v>
      </c>
      <c r="C176" s="12">
        <v>188</v>
      </c>
      <c r="D176" s="12">
        <v>183.39999399999999</v>
      </c>
      <c r="E176" s="12">
        <v>185.63999899999999</v>
      </c>
      <c r="F176" s="12">
        <v>157.34741199999999</v>
      </c>
      <c r="G176" s="12">
        <v>959502</v>
      </c>
    </row>
    <row r="177" spans="1:7" x14ac:dyDescent="0.25">
      <c r="A177" s="13">
        <v>41257</v>
      </c>
      <c r="B177" s="12">
        <v>188.88999899999999</v>
      </c>
      <c r="C177" s="12">
        <v>188.88999899999999</v>
      </c>
      <c r="D177" s="12">
        <v>184.16999799999999</v>
      </c>
      <c r="E177" s="12">
        <v>187.929993</v>
      </c>
      <c r="F177" s="12">
        <v>159.288422</v>
      </c>
      <c r="G177" s="12">
        <v>569081</v>
      </c>
    </row>
    <row r="178" spans="1:7" x14ac:dyDescent="0.25">
      <c r="A178" s="13">
        <v>41260</v>
      </c>
      <c r="B178" s="12">
        <v>187.929993</v>
      </c>
      <c r="C178" s="12">
        <v>188.820007</v>
      </c>
      <c r="D178" s="12">
        <v>185</v>
      </c>
      <c r="E178" s="12">
        <v>185.83000200000001</v>
      </c>
      <c r="F178" s="12">
        <v>157.50846899999999</v>
      </c>
      <c r="G178" s="12">
        <v>431096</v>
      </c>
    </row>
    <row r="179" spans="1:7" x14ac:dyDescent="0.25">
      <c r="A179" s="13">
        <v>41261</v>
      </c>
      <c r="B179" s="12">
        <v>185.83000200000001</v>
      </c>
      <c r="C179" s="12">
        <v>191.320007</v>
      </c>
      <c r="D179" s="12">
        <v>185.83000200000001</v>
      </c>
      <c r="E179" s="12">
        <v>189.16000399999999</v>
      </c>
      <c r="F179" s="12">
        <v>160.33097799999999</v>
      </c>
      <c r="G179" s="12">
        <v>794272</v>
      </c>
    </row>
    <row r="180" spans="1:7" x14ac:dyDescent="0.25">
      <c r="A180" s="13">
        <v>41262</v>
      </c>
      <c r="B180" s="12">
        <v>189.259995</v>
      </c>
      <c r="C180" s="12">
        <v>191</v>
      </c>
      <c r="D180" s="12">
        <v>188.220001</v>
      </c>
      <c r="E180" s="12">
        <v>190.14999399999999</v>
      </c>
      <c r="F180" s="12">
        <v>161.170029</v>
      </c>
      <c r="G180" s="12">
        <v>720025</v>
      </c>
    </row>
    <row r="181" spans="1:7" x14ac:dyDescent="0.25">
      <c r="A181" s="13">
        <v>41263</v>
      </c>
      <c r="B181" s="12">
        <v>189</v>
      </c>
      <c r="C181" s="12">
        <v>191.10000600000001</v>
      </c>
      <c r="D181" s="12">
        <v>187.259995</v>
      </c>
      <c r="E181" s="12">
        <v>190.679993</v>
      </c>
      <c r="F181" s="12">
        <v>161.619293</v>
      </c>
      <c r="G181" s="12">
        <v>363659</v>
      </c>
    </row>
    <row r="182" spans="1:7" x14ac:dyDescent="0.25">
      <c r="A182" s="13">
        <v>41264</v>
      </c>
      <c r="B182" s="12">
        <v>190</v>
      </c>
      <c r="C182" s="12">
        <v>190</v>
      </c>
      <c r="D182" s="12">
        <v>187.66999799999999</v>
      </c>
      <c r="E182" s="12">
        <v>189.14999399999999</v>
      </c>
      <c r="F182" s="12">
        <v>160.322418</v>
      </c>
      <c r="G182" s="12">
        <v>1591324</v>
      </c>
    </row>
    <row r="183" spans="1:7" x14ac:dyDescent="0.25">
      <c r="A183" s="13">
        <v>41267</v>
      </c>
      <c r="B183" s="12">
        <v>189.25</v>
      </c>
      <c r="C183" s="12">
        <v>191.39999399999999</v>
      </c>
      <c r="D183" s="12">
        <v>189.16000399999999</v>
      </c>
      <c r="E183" s="12">
        <v>190.949997</v>
      </c>
      <c r="F183" s="12">
        <v>161.84816000000001</v>
      </c>
      <c r="G183" s="12">
        <v>69717</v>
      </c>
    </row>
    <row r="184" spans="1:7" x14ac:dyDescent="0.25">
      <c r="A184" s="13">
        <v>41269</v>
      </c>
      <c r="B184" s="12">
        <v>191.5</v>
      </c>
      <c r="C184" s="12">
        <v>191.75</v>
      </c>
      <c r="D184" s="12">
        <v>187.550003</v>
      </c>
      <c r="E184" s="12">
        <v>189.60000600000001</v>
      </c>
      <c r="F184" s="12">
        <v>160.703903</v>
      </c>
      <c r="G184" s="12">
        <v>202734</v>
      </c>
    </row>
    <row r="185" spans="1:7" x14ac:dyDescent="0.25">
      <c r="A185" s="13">
        <v>41270</v>
      </c>
      <c r="B185" s="12">
        <v>190.61999499999999</v>
      </c>
      <c r="C185" s="12">
        <v>191.800003</v>
      </c>
      <c r="D185" s="12">
        <v>188.83000200000001</v>
      </c>
      <c r="E185" s="12">
        <v>190.220001</v>
      </c>
      <c r="F185" s="12">
        <v>161.22938500000001</v>
      </c>
      <c r="G185" s="12">
        <v>250074</v>
      </c>
    </row>
    <row r="186" spans="1:7" x14ac:dyDescent="0.25">
      <c r="A186" s="13">
        <v>41271</v>
      </c>
      <c r="B186" s="12">
        <v>192.11999499999999</v>
      </c>
      <c r="C186" s="12">
        <v>192.5</v>
      </c>
      <c r="D186" s="12">
        <v>188.16000399999999</v>
      </c>
      <c r="E186" s="12">
        <v>190.60000600000001</v>
      </c>
      <c r="F186" s="12">
        <v>161.551514</v>
      </c>
      <c r="G186" s="12">
        <v>315044</v>
      </c>
    </row>
    <row r="187" spans="1:7" x14ac:dyDescent="0.25">
      <c r="A187" s="13">
        <v>41274</v>
      </c>
      <c r="B187" s="12">
        <v>190.60000600000001</v>
      </c>
      <c r="C187" s="12">
        <v>194</v>
      </c>
      <c r="D187" s="12">
        <v>189.38000500000001</v>
      </c>
      <c r="E187" s="12">
        <v>191.33999600000001</v>
      </c>
      <c r="F187" s="12">
        <v>162.17871099999999</v>
      </c>
      <c r="G187" s="12">
        <v>314989</v>
      </c>
    </row>
    <row r="188" spans="1:7" x14ac:dyDescent="0.25">
      <c r="A188" s="13">
        <v>41276</v>
      </c>
      <c r="B188" s="12">
        <v>191.44000199999999</v>
      </c>
      <c r="C188" s="12">
        <v>195</v>
      </c>
      <c r="D188" s="12">
        <v>191.44000199999999</v>
      </c>
      <c r="E188" s="12">
        <v>194.529999</v>
      </c>
      <c r="F188" s="12">
        <v>164.882507</v>
      </c>
      <c r="G188" s="12">
        <v>210257</v>
      </c>
    </row>
    <row r="189" spans="1:7" x14ac:dyDescent="0.25">
      <c r="A189" s="13">
        <v>41277</v>
      </c>
      <c r="B189" s="12">
        <v>194.520004</v>
      </c>
      <c r="C189" s="12">
        <v>194.78999300000001</v>
      </c>
      <c r="D189" s="12">
        <v>192.509995</v>
      </c>
      <c r="E189" s="12">
        <v>194.020004</v>
      </c>
      <c r="F189" s="12">
        <v>164.45027200000001</v>
      </c>
      <c r="G189" s="12">
        <v>414921</v>
      </c>
    </row>
    <row r="190" spans="1:7" x14ac:dyDescent="0.25">
      <c r="A190" s="13">
        <v>41278</v>
      </c>
      <c r="B190" s="12">
        <v>193.91999799999999</v>
      </c>
      <c r="C190" s="12">
        <v>194.5</v>
      </c>
      <c r="D190" s="12">
        <v>193.020004</v>
      </c>
      <c r="E190" s="12">
        <v>194.320007</v>
      </c>
      <c r="F190" s="12">
        <v>164.70452900000001</v>
      </c>
      <c r="G190" s="12">
        <v>321591</v>
      </c>
    </row>
    <row r="191" spans="1:7" x14ac:dyDescent="0.25">
      <c r="A191" s="13">
        <v>41281</v>
      </c>
      <c r="B191" s="12">
        <v>194.220001</v>
      </c>
      <c r="C191" s="12">
        <v>195</v>
      </c>
      <c r="D191" s="12">
        <v>192</v>
      </c>
      <c r="E191" s="12">
        <v>192.33000200000001</v>
      </c>
      <c r="F191" s="12">
        <v>163.017822</v>
      </c>
      <c r="G191" s="12">
        <v>370370</v>
      </c>
    </row>
    <row r="192" spans="1:7" x14ac:dyDescent="0.25">
      <c r="A192" s="13">
        <v>41282</v>
      </c>
      <c r="B192" s="12">
        <v>192.30999800000001</v>
      </c>
      <c r="C192" s="12">
        <v>193.5</v>
      </c>
      <c r="D192" s="12">
        <v>191.16999799999999</v>
      </c>
      <c r="E192" s="12">
        <v>191.80999800000001</v>
      </c>
      <c r="F192" s="12">
        <v>162.577057</v>
      </c>
      <c r="G192" s="12">
        <v>516474</v>
      </c>
    </row>
    <row r="193" spans="1:7" x14ac:dyDescent="0.25">
      <c r="A193" s="13">
        <v>41283</v>
      </c>
      <c r="B193" s="12">
        <v>191.80999800000001</v>
      </c>
      <c r="C193" s="12">
        <v>194.820007</v>
      </c>
      <c r="D193" s="12">
        <v>191.80999800000001</v>
      </c>
      <c r="E193" s="12">
        <v>194.41000399999999</v>
      </c>
      <c r="F193" s="12">
        <v>164.78083799999999</v>
      </c>
      <c r="G193" s="12">
        <v>460562</v>
      </c>
    </row>
    <row r="194" spans="1:7" x14ac:dyDescent="0.25">
      <c r="A194" s="13">
        <v>41284</v>
      </c>
      <c r="B194" s="12">
        <v>194.41999799999999</v>
      </c>
      <c r="C194" s="12">
        <v>195.5</v>
      </c>
      <c r="D194" s="12">
        <v>193</v>
      </c>
      <c r="E194" s="12">
        <v>193.490005</v>
      </c>
      <c r="F194" s="12">
        <v>164.00103799999999</v>
      </c>
      <c r="G194" s="12">
        <v>659898</v>
      </c>
    </row>
    <row r="195" spans="1:7" x14ac:dyDescent="0.25">
      <c r="A195" s="13">
        <v>41285</v>
      </c>
      <c r="B195" s="12">
        <v>193.58999600000001</v>
      </c>
      <c r="C195" s="12">
        <v>200</v>
      </c>
      <c r="D195" s="12">
        <v>193.449997</v>
      </c>
      <c r="E195" s="12">
        <v>196.64999399999999</v>
      </c>
      <c r="F195" s="12">
        <v>166.67944299999999</v>
      </c>
      <c r="G195" s="12">
        <v>649823</v>
      </c>
    </row>
    <row r="196" spans="1:7" x14ac:dyDescent="0.25">
      <c r="A196" s="13">
        <v>41288</v>
      </c>
      <c r="B196" s="12">
        <v>196.75</v>
      </c>
      <c r="C196" s="12">
        <v>198.61999499999999</v>
      </c>
      <c r="D196" s="12">
        <v>195.949997</v>
      </c>
      <c r="E196" s="12">
        <v>197.08000200000001</v>
      </c>
      <c r="F196" s="12">
        <v>167.04390000000001</v>
      </c>
      <c r="G196" s="12">
        <v>381891</v>
      </c>
    </row>
    <row r="197" spans="1:7" x14ac:dyDescent="0.25">
      <c r="A197" s="13">
        <v>41289</v>
      </c>
      <c r="B197" s="12">
        <v>197.179993</v>
      </c>
      <c r="C197" s="12">
        <v>197.820007</v>
      </c>
      <c r="D197" s="12">
        <v>195.39999399999999</v>
      </c>
      <c r="E197" s="12">
        <v>197.229996</v>
      </c>
      <c r="F197" s="12">
        <v>167.17103599999999</v>
      </c>
      <c r="G197" s="12">
        <v>316629</v>
      </c>
    </row>
    <row r="198" spans="1:7" x14ac:dyDescent="0.25">
      <c r="A198" s="13">
        <v>41290</v>
      </c>
      <c r="B198" s="12">
        <v>196.509995</v>
      </c>
      <c r="C198" s="12">
        <v>198.990005</v>
      </c>
      <c r="D198" s="12">
        <v>196.5</v>
      </c>
      <c r="E198" s="12">
        <v>198.41999799999999</v>
      </c>
      <c r="F198" s="12">
        <v>168.17967200000001</v>
      </c>
      <c r="G198" s="12">
        <v>324225</v>
      </c>
    </row>
    <row r="199" spans="1:7" x14ac:dyDescent="0.25">
      <c r="A199" s="13">
        <v>41291</v>
      </c>
      <c r="B199" s="12">
        <v>198.41999799999999</v>
      </c>
      <c r="C199" s="12">
        <v>198.5</v>
      </c>
      <c r="D199" s="12">
        <v>190.479996</v>
      </c>
      <c r="E199" s="12">
        <v>197.479996</v>
      </c>
      <c r="F199" s="12">
        <v>167.38294999999999</v>
      </c>
      <c r="G199" s="12">
        <v>5868078</v>
      </c>
    </row>
    <row r="200" spans="1:7" x14ac:dyDescent="0.25">
      <c r="A200" s="13">
        <v>41292</v>
      </c>
      <c r="B200" s="12">
        <v>197.949997</v>
      </c>
      <c r="C200" s="12">
        <v>201.270004</v>
      </c>
      <c r="D200" s="12">
        <v>197.85000600000001</v>
      </c>
      <c r="E200" s="12">
        <v>199.94000199999999</v>
      </c>
      <c r="F200" s="12">
        <v>169.46800200000001</v>
      </c>
      <c r="G200" s="12">
        <v>493204</v>
      </c>
    </row>
    <row r="201" spans="1:7" x14ac:dyDescent="0.25">
      <c r="A201" s="13">
        <v>41295</v>
      </c>
      <c r="B201" s="12">
        <v>200.58999600000001</v>
      </c>
      <c r="C201" s="12">
        <v>204.38000500000001</v>
      </c>
      <c r="D201" s="12">
        <v>198.89999399999999</v>
      </c>
      <c r="E201" s="12">
        <v>199.96000699999999</v>
      </c>
      <c r="F201" s="12">
        <v>169.48498499999999</v>
      </c>
      <c r="G201" s="12">
        <v>181982</v>
      </c>
    </row>
    <row r="202" spans="1:7" x14ac:dyDescent="0.25">
      <c r="A202" s="13">
        <v>41296</v>
      </c>
      <c r="B202" s="12">
        <v>200.86999499999999</v>
      </c>
      <c r="C202" s="12">
        <v>200.86999499999999</v>
      </c>
      <c r="D202" s="12">
        <v>198.38000500000001</v>
      </c>
      <c r="E202" s="12">
        <v>199.820007</v>
      </c>
      <c r="F202" s="12">
        <v>169.36630199999999</v>
      </c>
      <c r="G202" s="12">
        <v>498224</v>
      </c>
    </row>
    <row r="203" spans="1:7" x14ac:dyDescent="0.25">
      <c r="A203" s="13">
        <v>41297</v>
      </c>
      <c r="B203" s="12">
        <v>202.800003</v>
      </c>
      <c r="C203" s="12">
        <v>202.800003</v>
      </c>
      <c r="D203" s="12">
        <v>199.179993</v>
      </c>
      <c r="E203" s="12">
        <v>199.979996</v>
      </c>
      <c r="F203" s="12">
        <v>169.50192300000001</v>
      </c>
      <c r="G203" s="12">
        <v>298000</v>
      </c>
    </row>
    <row r="204" spans="1:7" x14ac:dyDescent="0.25">
      <c r="A204" s="13">
        <v>41298</v>
      </c>
      <c r="B204" s="12">
        <v>199.020004</v>
      </c>
      <c r="C204" s="12">
        <v>202.85000600000001</v>
      </c>
      <c r="D204" s="12">
        <v>198.10000600000001</v>
      </c>
      <c r="E204" s="12">
        <v>198.71000699999999</v>
      </c>
      <c r="F204" s="12">
        <v>168.42549099999999</v>
      </c>
      <c r="G204" s="12">
        <v>266791</v>
      </c>
    </row>
    <row r="205" spans="1:7" x14ac:dyDescent="0.25">
      <c r="A205" s="13">
        <v>41299</v>
      </c>
      <c r="B205" s="12">
        <v>200.699997</v>
      </c>
      <c r="C205" s="12">
        <v>202.39999399999999</v>
      </c>
      <c r="D205" s="12">
        <v>197.63999899999999</v>
      </c>
      <c r="E205" s="12">
        <v>199.679993</v>
      </c>
      <c r="F205" s="12">
        <v>169.247635</v>
      </c>
      <c r="G205" s="12">
        <v>237812</v>
      </c>
    </row>
    <row r="206" spans="1:7" x14ac:dyDescent="0.25">
      <c r="A206" s="13">
        <v>41302</v>
      </c>
      <c r="B206" s="12">
        <v>200</v>
      </c>
      <c r="C206" s="12">
        <v>203.770004</v>
      </c>
      <c r="D206" s="12">
        <v>200</v>
      </c>
      <c r="E206" s="12">
        <v>203.009995</v>
      </c>
      <c r="F206" s="12">
        <v>172.07011399999999</v>
      </c>
      <c r="G206" s="12">
        <v>609233</v>
      </c>
    </row>
    <row r="207" spans="1:7" x14ac:dyDescent="0.25">
      <c r="A207" s="13">
        <v>41303</v>
      </c>
      <c r="B207" s="12">
        <v>203.009995</v>
      </c>
      <c r="C207" s="12">
        <v>206.75</v>
      </c>
      <c r="D207" s="12">
        <v>202.11000100000001</v>
      </c>
      <c r="E207" s="12">
        <v>205.179993</v>
      </c>
      <c r="F207" s="12">
        <v>173.90940900000001</v>
      </c>
      <c r="G207" s="12">
        <v>697146</v>
      </c>
    </row>
    <row r="208" spans="1:7" x14ac:dyDescent="0.25">
      <c r="A208" s="13">
        <v>41304</v>
      </c>
      <c r="B208" s="12">
        <v>205.199997</v>
      </c>
      <c r="C208" s="12">
        <v>205.60000600000001</v>
      </c>
      <c r="D208" s="12">
        <v>202.270004</v>
      </c>
      <c r="E208" s="12">
        <v>202.63999899999999</v>
      </c>
      <c r="F208" s="12">
        <v>171.756516</v>
      </c>
      <c r="G208" s="12">
        <v>281250</v>
      </c>
    </row>
    <row r="209" spans="1:7" x14ac:dyDescent="0.25">
      <c r="A209" s="13">
        <v>41305</v>
      </c>
      <c r="B209" s="12">
        <v>202.53999300000001</v>
      </c>
      <c r="C209" s="12">
        <v>205</v>
      </c>
      <c r="D209" s="12">
        <v>198</v>
      </c>
      <c r="E209" s="12">
        <v>201.199997</v>
      </c>
      <c r="F209" s="12">
        <v>170.53598</v>
      </c>
      <c r="G209" s="12">
        <v>1096621</v>
      </c>
    </row>
    <row r="210" spans="1:7" x14ac:dyDescent="0.25">
      <c r="A210" s="13">
        <v>41306</v>
      </c>
      <c r="B210" s="12">
        <v>201.300003</v>
      </c>
      <c r="C210" s="12">
        <v>202.970001</v>
      </c>
      <c r="D210" s="12">
        <v>198.990005</v>
      </c>
      <c r="E210" s="12">
        <v>201.320007</v>
      </c>
      <c r="F210" s="12">
        <v>170.63769500000001</v>
      </c>
      <c r="G210" s="12">
        <v>398829</v>
      </c>
    </row>
    <row r="211" spans="1:7" x14ac:dyDescent="0.25">
      <c r="A211" s="13">
        <v>41310</v>
      </c>
      <c r="B211" s="12">
        <v>201.41999799999999</v>
      </c>
      <c r="C211" s="12">
        <v>203.10000600000001</v>
      </c>
      <c r="D211" s="12">
        <v>200.91000399999999</v>
      </c>
      <c r="E211" s="12">
        <v>201.86999499999999</v>
      </c>
      <c r="F211" s="12">
        <v>171.103882</v>
      </c>
      <c r="G211" s="12">
        <v>464405</v>
      </c>
    </row>
    <row r="212" spans="1:7" x14ac:dyDescent="0.25">
      <c r="A212" s="13">
        <v>41311</v>
      </c>
      <c r="B212" s="12">
        <v>201.16000399999999</v>
      </c>
      <c r="C212" s="12">
        <v>202.509995</v>
      </c>
      <c r="D212" s="12">
        <v>199.800003</v>
      </c>
      <c r="E212" s="12">
        <v>201.070007</v>
      </c>
      <c r="F212" s="12">
        <v>170.42581200000001</v>
      </c>
      <c r="G212" s="12">
        <v>369464</v>
      </c>
    </row>
    <row r="213" spans="1:7" x14ac:dyDescent="0.25">
      <c r="A213" s="13">
        <v>41312</v>
      </c>
      <c r="B213" s="12">
        <v>201.16999799999999</v>
      </c>
      <c r="C213" s="12">
        <v>202</v>
      </c>
      <c r="D213" s="12">
        <v>198.509995</v>
      </c>
      <c r="E213" s="12">
        <v>199.33000200000001</v>
      </c>
      <c r="F213" s="12">
        <v>168.95100400000001</v>
      </c>
      <c r="G213" s="12">
        <v>521383</v>
      </c>
    </row>
    <row r="214" spans="1:7" x14ac:dyDescent="0.25">
      <c r="A214" s="13">
        <v>41313</v>
      </c>
      <c r="B214" s="12">
        <v>199.44000199999999</v>
      </c>
      <c r="C214" s="12">
        <v>200.800003</v>
      </c>
      <c r="D214" s="12">
        <v>198.5</v>
      </c>
      <c r="E214" s="12">
        <v>200.11999499999999</v>
      </c>
      <c r="F214" s="12">
        <v>169.62058999999999</v>
      </c>
      <c r="G214" s="12">
        <v>749079</v>
      </c>
    </row>
    <row r="215" spans="1:7" x14ac:dyDescent="0.25">
      <c r="A215" s="13">
        <v>41316</v>
      </c>
      <c r="B215" s="12">
        <v>200.220001</v>
      </c>
      <c r="C215" s="12">
        <v>200.61999499999999</v>
      </c>
      <c r="D215" s="12">
        <v>197.46000699999999</v>
      </c>
      <c r="E215" s="12">
        <v>197.80999800000001</v>
      </c>
      <c r="F215" s="12">
        <v>167.66262800000001</v>
      </c>
      <c r="G215" s="12">
        <v>384254</v>
      </c>
    </row>
    <row r="216" spans="1:7" x14ac:dyDescent="0.25">
      <c r="A216" s="13">
        <v>41317</v>
      </c>
      <c r="B216" s="12">
        <v>200</v>
      </c>
      <c r="C216" s="12">
        <v>200</v>
      </c>
      <c r="D216" s="12">
        <v>187.91999799999999</v>
      </c>
      <c r="E216" s="12">
        <v>197.80999800000001</v>
      </c>
      <c r="F216" s="12">
        <v>167.66262800000001</v>
      </c>
      <c r="G216" s="12">
        <v>316048</v>
      </c>
    </row>
    <row r="217" spans="1:7" x14ac:dyDescent="0.25">
      <c r="A217" s="13">
        <v>41318</v>
      </c>
      <c r="B217" s="12">
        <v>197.88999899999999</v>
      </c>
      <c r="C217" s="12">
        <v>200.11999499999999</v>
      </c>
      <c r="D217" s="12">
        <v>197.88999899999999</v>
      </c>
      <c r="E217" s="12">
        <v>199.69000199999999</v>
      </c>
      <c r="F217" s="12">
        <v>169.256134</v>
      </c>
      <c r="G217" s="12">
        <v>552902</v>
      </c>
    </row>
    <row r="218" spans="1:7" x14ac:dyDescent="0.25">
      <c r="A218" s="13">
        <v>41319</v>
      </c>
      <c r="B218" s="12">
        <v>198.009995</v>
      </c>
      <c r="C218" s="12">
        <v>202</v>
      </c>
      <c r="D218" s="12">
        <v>198.009995</v>
      </c>
      <c r="E218" s="12">
        <v>201.66999799999999</v>
      </c>
      <c r="F218" s="12">
        <v>170.93435700000001</v>
      </c>
      <c r="G218" s="12">
        <v>441676</v>
      </c>
    </row>
    <row r="219" spans="1:7" x14ac:dyDescent="0.25">
      <c r="A219" s="13">
        <v>41320</v>
      </c>
      <c r="B219" s="12">
        <v>201.990005</v>
      </c>
      <c r="C219" s="12">
        <v>202.64999399999999</v>
      </c>
      <c r="D219" s="12">
        <v>200</v>
      </c>
      <c r="E219" s="12">
        <v>202.429993</v>
      </c>
      <c r="F219" s="12">
        <v>171.57852199999999</v>
      </c>
      <c r="G219" s="12">
        <v>359589</v>
      </c>
    </row>
    <row r="220" spans="1:7" x14ac:dyDescent="0.25">
      <c r="A220" s="13">
        <v>41323</v>
      </c>
      <c r="B220" s="12">
        <v>201.220001</v>
      </c>
      <c r="C220" s="12">
        <v>202.800003</v>
      </c>
      <c r="D220" s="12">
        <v>201.220001</v>
      </c>
      <c r="E220" s="12">
        <v>201.990005</v>
      </c>
      <c r="F220" s="12">
        <v>171.20558199999999</v>
      </c>
      <c r="G220" s="12">
        <v>35814</v>
      </c>
    </row>
    <row r="221" spans="1:7" x14ac:dyDescent="0.25">
      <c r="A221" s="13">
        <v>41324</v>
      </c>
      <c r="B221" s="12">
        <v>201.5</v>
      </c>
      <c r="C221" s="12">
        <v>204.05999800000001</v>
      </c>
      <c r="D221" s="12">
        <v>201.33000200000001</v>
      </c>
      <c r="E221" s="12">
        <v>202.979996</v>
      </c>
      <c r="F221" s="12">
        <v>172.044678</v>
      </c>
      <c r="G221" s="12">
        <v>518187</v>
      </c>
    </row>
    <row r="222" spans="1:7" x14ac:dyDescent="0.25">
      <c r="A222" s="13">
        <v>41325</v>
      </c>
      <c r="B222" s="12">
        <v>203</v>
      </c>
      <c r="C222" s="12">
        <v>207.33000200000001</v>
      </c>
      <c r="D222" s="12">
        <v>203</v>
      </c>
      <c r="E222" s="12">
        <v>206.509995</v>
      </c>
      <c r="F222" s="12">
        <v>175.03672800000001</v>
      </c>
      <c r="G222" s="12">
        <v>397731</v>
      </c>
    </row>
    <row r="223" spans="1:7" x14ac:dyDescent="0.25">
      <c r="A223" s="13">
        <v>41326</v>
      </c>
      <c r="B223" s="12">
        <v>204.44000199999999</v>
      </c>
      <c r="C223" s="12">
        <v>208.41000399999999</v>
      </c>
      <c r="D223" s="12">
        <v>204</v>
      </c>
      <c r="E223" s="12">
        <v>207.66999799999999</v>
      </c>
      <c r="F223" s="12">
        <v>176.01994300000001</v>
      </c>
      <c r="G223" s="12">
        <v>533335</v>
      </c>
    </row>
    <row r="224" spans="1:7" x14ac:dyDescent="0.25">
      <c r="A224" s="13">
        <v>41327</v>
      </c>
      <c r="B224" s="12">
        <v>208</v>
      </c>
      <c r="C224" s="12">
        <v>212.990005</v>
      </c>
      <c r="D224" s="12">
        <v>205.979996</v>
      </c>
      <c r="E224" s="12">
        <v>207.220001</v>
      </c>
      <c r="F224" s="12">
        <v>175.63850400000001</v>
      </c>
      <c r="G224" s="12">
        <v>506488</v>
      </c>
    </row>
    <row r="225" spans="1:7" x14ac:dyDescent="0.25">
      <c r="A225" s="13">
        <v>41330</v>
      </c>
      <c r="B225" s="12">
        <v>207.220001</v>
      </c>
      <c r="C225" s="12">
        <v>209</v>
      </c>
      <c r="D225" s="12">
        <v>205.89999399999999</v>
      </c>
      <c r="E225" s="12">
        <v>207.39999399999999</v>
      </c>
      <c r="F225" s="12">
        <v>175.791077</v>
      </c>
      <c r="G225" s="12">
        <v>349642</v>
      </c>
    </row>
    <row r="226" spans="1:7" x14ac:dyDescent="0.25">
      <c r="A226" s="13">
        <v>41331</v>
      </c>
      <c r="B226" s="12">
        <v>206.550003</v>
      </c>
      <c r="C226" s="12">
        <v>209.25</v>
      </c>
      <c r="D226" s="12">
        <v>205.21000699999999</v>
      </c>
      <c r="E226" s="12">
        <v>208.720001</v>
      </c>
      <c r="F226" s="12">
        <v>176.909897</v>
      </c>
      <c r="G226" s="12">
        <v>405572</v>
      </c>
    </row>
    <row r="227" spans="1:7" x14ac:dyDescent="0.25">
      <c r="A227" s="13">
        <v>41332</v>
      </c>
      <c r="B227" s="12">
        <v>208.740005</v>
      </c>
      <c r="C227" s="12">
        <v>211.509995</v>
      </c>
      <c r="D227" s="12">
        <v>207.69000199999999</v>
      </c>
      <c r="E227" s="12">
        <v>210.78999300000001</v>
      </c>
      <c r="F227" s="12">
        <v>178.66442900000001</v>
      </c>
      <c r="G227" s="12">
        <v>383005</v>
      </c>
    </row>
    <row r="228" spans="1:7" x14ac:dyDescent="0.25">
      <c r="A228" s="13">
        <v>41333</v>
      </c>
      <c r="B228" s="12">
        <v>212</v>
      </c>
      <c r="C228" s="12">
        <v>216.38999899999999</v>
      </c>
      <c r="D228" s="12">
        <v>208.30999800000001</v>
      </c>
      <c r="E228" s="12">
        <v>215.88000500000001</v>
      </c>
      <c r="F228" s="12">
        <v>182.97865300000001</v>
      </c>
      <c r="G228" s="12">
        <v>1794947</v>
      </c>
    </row>
    <row r="229" spans="1:7" x14ac:dyDescent="0.25">
      <c r="A229" s="13">
        <v>41334</v>
      </c>
      <c r="B229" s="12">
        <v>214.36000100000001</v>
      </c>
      <c r="C229" s="12">
        <v>215.85000600000001</v>
      </c>
      <c r="D229" s="12">
        <v>212.320007</v>
      </c>
      <c r="E229" s="12">
        <v>214.029999</v>
      </c>
      <c r="F229" s="12">
        <v>181.41061400000001</v>
      </c>
      <c r="G229" s="12">
        <v>642750</v>
      </c>
    </row>
    <row r="230" spans="1:7" x14ac:dyDescent="0.25">
      <c r="A230" s="13">
        <v>41337</v>
      </c>
      <c r="B230" s="12">
        <v>214</v>
      </c>
      <c r="C230" s="12">
        <v>215</v>
      </c>
      <c r="D230" s="12">
        <v>208.63000500000001</v>
      </c>
      <c r="E230" s="12">
        <v>209.16999799999999</v>
      </c>
      <c r="F230" s="12">
        <v>177.291336</v>
      </c>
      <c r="G230" s="12">
        <v>601981</v>
      </c>
    </row>
    <row r="231" spans="1:7" x14ac:dyDescent="0.25">
      <c r="A231" s="13">
        <v>41338</v>
      </c>
      <c r="B231" s="12">
        <v>209.16999799999999</v>
      </c>
      <c r="C231" s="12">
        <v>211.990005</v>
      </c>
      <c r="D231" s="12">
        <v>198</v>
      </c>
      <c r="E231" s="12">
        <v>203.029999</v>
      </c>
      <c r="F231" s="12">
        <v>172.08711199999999</v>
      </c>
      <c r="G231" s="12">
        <v>6587275</v>
      </c>
    </row>
    <row r="232" spans="1:7" x14ac:dyDescent="0.25">
      <c r="A232" s="13">
        <v>41339</v>
      </c>
      <c r="B232" s="12">
        <v>204.03999300000001</v>
      </c>
      <c r="C232" s="12">
        <v>206</v>
      </c>
      <c r="D232" s="12">
        <v>203.509995</v>
      </c>
      <c r="E232" s="12">
        <v>205.5</v>
      </c>
      <c r="F232" s="12">
        <v>174.18064899999999</v>
      </c>
      <c r="G232" s="12">
        <v>625828</v>
      </c>
    </row>
    <row r="233" spans="1:7" x14ac:dyDescent="0.25">
      <c r="A233" s="13">
        <v>41340</v>
      </c>
      <c r="B233" s="12">
        <v>205.60000600000001</v>
      </c>
      <c r="C233" s="12">
        <v>205.63000500000001</v>
      </c>
      <c r="D233" s="12">
        <v>201.779999</v>
      </c>
      <c r="E233" s="12">
        <v>204.08999600000001</v>
      </c>
      <c r="F233" s="12">
        <v>172.985535</v>
      </c>
      <c r="G233" s="12">
        <v>490618</v>
      </c>
    </row>
    <row r="234" spans="1:7" x14ac:dyDescent="0.25">
      <c r="A234" s="13">
        <v>41341</v>
      </c>
      <c r="B234" s="12">
        <v>203.990005</v>
      </c>
      <c r="C234" s="12">
        <v>205.58000200000001</v>
      </c>
      <c r="D234" s="12">
        <v>201.5</v>
      </c>
      <c r="E234" s="12">
        <v>205.16000399999999</v>
      </c>
      <c r="F234" s="12">
        <v>173.89248699999999</v>
      </c>
      <c r="G234" s="12">
        <v>1042576</v>
      </c>
    </row>
    <row r="235" spans="1:7" x14ac:dyDescent="0.25">
      <c r="A235" s="13">
        <v>41344</v>
      </c>
      <c r="B235" s="12">
        <v>206.13999899999999</v>
      </c>
      <c r="C235" s="12">
        <v>206.16999799999999</v>
      </c>
      <c r="D235" s="12">
        <v>200.16000399999999</v>
      </c>
      <c r="E235" s="12">
        <v>200.60000600000001</v>
      </c>
      <c r="F235" s="12">
        <v>170.02742000000001</v>
      </c>
      <c r="G235" s="12">
        <v>465060</v>
      </c>
    </row>
    <row r="236" spans="1:7" x14ac:dyDescent="0.25">
      <c r="A236" s="13">
        <v>41345</v>
      </c>
      <c r="B236" s="12">
        <v>202.61000100000001</v>
      </c>
      <c r="C236" s="12">
        <v>202.61000100000001</v>
      </c>
      <c r="D236" s="12">
        <v>199.5</v>
      </c>
      <c r="E236" s="12">
        <v>201.979996</v>
      </c>
      <c r="F236" s="12">
        <v>171.19712799999999</v>
      </c>
      <c r="G236" s="12">
        <v>373967</v>
      </c>
    </row>
    <row r="237" spans="1:7" x14ac:dyDescent="0.25">
      <c r="A237" s="13">
        <v>41346</v>
      </c>
      <c r="B237" s="12">
        <v>202.520004</v>
      </c>
      <c r="C237" s="12">
        <v>203.88000500000001</v>
      </c>
      <c r="D237" s="12">
        <v>200</v>
      </c>
      <c r="E237" s="12">
        <v>203.759995</v>
      </c>
      <c r="F237" s="12">
        <v>172.70579499999999</v>
      </c>
      <c r="G237" s="12">
        <v>530845</v>
      </c>
    </row>
    <row r="238" spans="1:7" x14ac:dyDescent="0.25">
      <c r="A238" s="13">
        <v>41347</v>
      </c>
      <c r="B238" s="12">
        <v>202.86000100000001</v>
      </c>
      <c r="C238" s="12">
        <v>204.570007</v>
      </c>
      <c r="D238" s="12">
        <v>201.779999</v>
      </c>
      <c r="E238" s="12">
        <v>202.11000100000001</v>
      </c>
      <c r="F238" s="12">
        <v>171.307312</v>
      </c>
      <c r="G238" s="12">
        <v>630204</v>
      </c>
    </row>
    <row r="239" spans="1:7" x14ac:dyDescent="0.25">
      <c r="A239" s="13">
        <v>41348</v>
      </c>
      <c r="B239" s="12">
        <v>202.11000100000001</v>
      </c>
      <c r="C239" s="12">
        <v>203.429993</v>
      </c>
      <c r="D239" s="12">
        <v>198.429993</v>
      </c>
      <c r="E239" s="12">
        <v>198.86999499999999</v>
      </c>
      <c r="F239" s="12">
        <v>168.56106600000001</v>
      </c>
      <c r="G239" s="12">
        <v>2144987</v>
      </c>
    </row>
    <row r="240" spans="1:7" x14ac:dyDescent="0.25">
      <c r="A240" s="13">
        <v>41352</v>
      </c>
      <c r="B240" s="12">
        <v>202</v>
      </c>
      <c r="C240" s="12">
        <v>202</v>
      </c>
      <c r="D240" s="12">
        <v>197</v>
      </c>
      <c r="E240" s="12">
        <v>198.779999</v>
      </c>
      <c r="F240" s="12">
        <v>168.484802</v>
      </c>
      <c r="G240" s="12">
        <v>445655</v>
      </c>
    </row>
    <row r="241" spans="1:7" x14ac:dyDescent="0.25">
      <c r="A241" s="13">
        <v>41353</v>
      </c>
      <c r="B241" s="12">
        <v>199.35000600000001</v>
      </c>
      <c r="C241" s="12">
        <v>201.990005</v>
      </c>
      <c r="D241" s="12">
        <v>197.800003</v>
      </c>
      <c r="E241" s="12">
        <v>199.33999600000001</v>
      </c>
      <c r="F241" s="12">
        <v>168.95945699999999</v>
      </c>
      <c r="G241" s="12">
        <v>103639</v>
      </c>
    </row>
    <row r="242" spans="1:7" x14ac:dyDescent="0.25">
      <c r="A242" s="13">
        <v>41354</v>
      </c>
      <c r="B242" s="12">
        <v>199.33999600000001</v>
      </c>
      <c r="C242" s="12">
        <v>199.60000600000001</v>
      </c>
      <c r="D242" s="12">
        <v>197.36999499999999</v>
      </c>
      <c r="E242" s="12">
        <v>197.720001</v>
      </c>
      <c r="F242" s="12">
        <v>167.586365</v>
      </c>
      <c r="G242" s="12">
        <v>344826</v>
      </c>
    </row>
    <row r="243" spans="1:7" x14ac:dyDescent="0.25">
      <c r="A243" s="13">
        <v>41355</v>
      </c>
      <c r="B243" s="12">
        <v>197.490005</v>
      </c>
      <c r="C243" s="12">
        <v>198.11999499999999</v>
      </c>
      <c r="D243" s="12">
        <v>194.179993</v>
      </c>
      <c r="E243" s="12">
        <v>194.41999799999999</v>
      </c>
      <c r="F243" s="12">
        <v>164.78930700000001</v>
      </c>
      <c r="G243" s="12">
        <v>1580110</v>
      </c>
    </row>
    <row r="244" spans="1:7" x14ac:dyDescent="0.25">
      <c r="A244" s="13">
        <v>41358</v>
      </c>
      <c r="B244" s="12">
        <v>194.38000500000001</v>
      </c>
      <c r="C244" s="12">
        <v>195.5</v>
      </c>
      <c r="D244" s="12">
        <v>193.509995</v>
      </c>
      <c r="E244" s="12">
        <v>194.63999899999999</v>
      </c>
      <c r="F244" s="12">
        <v>164.97575399999999</v>
      </c>
      <c r="G244" s="12">
        <v>786748</v>
      </c>
    </row>
    <row r="245" spans="1:7" x14ac:dyDescent="0.25">
      <c r="A245" s="13">
        <v>41359</v>
      </c>
      <c r="B245" s="12">
        <v>195</v>
      </c>
      <c r="C245" s="12">
        <v>200</v>
      </c>
      <c r="D245" s="12">
        <v>194.699997</v>
      </c>
      <c r="E245" s="12">
        <v>199.96000699999999</v>
      </c>
      <c r="F245" s="12">
        <v>169.48498499999999</v>
      </c>
      <c r="G245" s="12">
        <v>712157</v>
      </c>
    </row>
    <row r="246" spans="1:7" x14ac:dyDescent="0.25">
      <c r="A246" s="13">
        <v>41360</v>
      </c>
      <c r="B246" s="12">
        <v>200.63999899999999</v>
      </c>
      <c r="C246" s="12">
        <v>202.28999300000001</v>
      </c>
      <c r="D246" s="12">
        <v>199.570007</v>
      </c>
      <c r="E246" s="12">
        <v>199.990005</v>
      </c>
      <c r="F246" s="12">
        <v>169.51040599999999</v>
      </c>
      <c r="G246" s="12">
        <v>735902</v>
      </c>
    </row>
    <row r="247" spans="1:7" x14ac:dyDescent="0.25">
      <c r="A247" s="13">
        <v>41365</v>
      </c>
      <c r="B247" s="12">
        <v>199.990005</v>
      </c>
      <c r="C247" s="12">
        <v>201.14999399999999</v>
      </c>
      <c r="D247" s="12">
        <v>199.479996</v>
      </c>
      <c r="E247" s="12">
        <v>200.029999</v>
      </c>
      <c r="F247" s="12">
        <v>169.54431199999999</v>
      </c>
      <c r="G247" s="12">
        <v>415265</v>
      </c>
    </row>
    <row r="248" spans="1:7" x14ac:dyDescent="0.25">
      <c r="A248" s="13">
        <v>41366</v>
      </c>
      <c r="B248" s="12">
        <v>200.13000500000001</v>
      </c>
      <c r="C248" s="12">
        <v>208.66000399999999</v>
      </c>
      <c r="D248" s="12">
        <v>200.13000500000001</v>
      </c>
      <c r="E248" s="12">
        <v>208.020004</v>
      </c>
      <c r="F248" s="12">
        <v>176.31662</v>
      </c>
      <c r="G248" s="12">
        <v>787059</v>
      </c>
    </row>
    <row r="249" spans="1:7" x14ac:dyDescent="0.25">
      <c r="A249" s="13">
        <v>41367</v>
      </c>
      <c r="B249" s="12">
        <v>207.949997</v>
      </c>
      <c r="C249" s="12">
        <v>210.990005</v>
      </c>
      <c r="D249" s="12">
        <v>206.10000600000001</v>
      </c>
      <c r="E249" s="12">
        <v>206.88000500000001</v>
      </c>
      <c r="F249" s="12">
        <v>175.35034200000001</v>
      </c>
      <c r="G249" s="12">
        <v>706924</v>
      </c>
    </row>
    <row r="250" spans="1:7" x14ac:dyDescent="0.25">
      <c r="A250" s="13">
        <v>41368</v>
      </c>
      <c r="B250" s="12">
        <v>206.88999899999999</v>
      </c>
      <c r="C250" s="12">
        <v>209</v>
      </c>
      <c r="D250" s="12">
        <v>205.46000699999999</v>
      </c>
      <c r="E250" s="12">
        <v>207.970001</v>
      </c>
      <c r="F250" s="12">
        <v>176.27420000000001</v>
      </c>
      <c r="G250" s="12">
        <v>345236</v>
      </c>
    </row>
    <row r="251" spans="1:7" x14ac:dyDescent="0.25">
      <c r="A251" s="13">
        <v>41369</v>
      </c>
      <c r="B251" s="12">
        <v>208</v>
      </c>
      <c r="C251" s="12">
        <v>208</v>
      </c>
      <c r="D251" s="12">
        <v>204.470001</v>
      </c>
      <c r="E251" s="12">
        <v>205.88000500000001</v>
      </c>
      <c r="F251" s="12">
        <v>174.50273100000001</v>
      </c>
      <c r="G251" s="12">
        <v>251217</v>
      </c>
    </row>
    <row r="252" spans="1:7" x14ac:dyDescent="0.25">
      <c r="A252" s="13">
        <v>41372</v>
      </c>
      <c r="B252" s="12">
        <v>205.89999399999999</v>
      </c>
      <c r="C252" s="12">
        <v>207.58999600000001</v>
      </c>
      <c r="D252" s="12">
        <v>204.300003</v>
      </c>
      <c r="E252" s="12">
        <v>206.85000600000001</v>
      </c>
      <c r="F252" s="12">
        <v>175.32489000000001</v>
      </c>
      <c r="G252" s="12">
        <v>382734</v>
      </c>
    </row>
    <row r="253" spans="1:7" x14ac:dyDescent="0.25">
      <c r="A253" s="13">
        <v>41373</v>
      </c>
      <c r="B253" s="12">
        <v>206.94000199999999</v>
      </c>
      <c r="C253" s="12">
        <v>210.25</v>
      </c>
      <c r="D253" s="12">
        <v>206</v>
      </c>
      <c r="E253" s="12">
        <v>209.94000199999999</v>
      </c>
      <c r="F253" s="12">
        <v>177.94395399999999</v>
      </c>
      <c r="G253" s="12">
        <v>628456</v>
      </c>
    </row>
    <row r="254" spans="1:7" x14ac:dyDescent="0.25">
      <c r="A254" s="13">
        <v>41374</v>
      </c>
      <c r="B254" s="12">
        <v>210</v>
      </c>
      <c r="C254" s="12">
        <v>214.30999800000001</v>
      </c>
      <c r="D254" s="12">
        <v>209.529999</v>
      </c>
      <c r="E254" s="12">
        <v>214.10000600000001</v>
      </c>
      <c r="F254" s="12">
        <v>181.469955</v>
      </c>
      <c r="G254" s="12">
        <v>493984</v>
      </c>
    </row>
    <row r="255" spans="1:7" x14ac:dyDescent="0.25">
      <c r="A255" s="13">
        <v>41375</v>
      </c>
      <c r="B255" s="12">
        <v>213.740005</v>
      </c>
      <c r="C255" s="12">
        <v>215.89999399999999</v>
      </c>
      <c r="D255" s="12">
        <v>210</v>
      </c>
      <c r="E255" s="12">
        <v>210.949997</v>
      </c>
      <c r="F255" s="12">
        <v>178.80003400000001</v>
      </c>
      <c r="G255" s="12">
        <v>369103</v>
      </c>
    </row>
    <row r="256" spans="1:7" x14ac:dyDescent="0.25">
      <c r="A256" s="13">
        <v>41376</v>
      </c>
      <c r="B256" s="12">
        <v>210.949997</v>
      </c>
      <c r="C256" s="12">
        <v>213.69000199999999</v>
      </c>
      <c r="D256" s="12">
        <v>210.66000399999999</v>
      </c>
      <c r="E256" s="12">
        <v>211</v>
      </c>
      <c r="F256" s="12">
        <v>178.842422</v>
      </c>
      <c r="G256" s="12">
        <v>141320</v>
      </c>
    </row>
    <row r="257" spans="1:7" x14ac:dyDescent="0.25">
      <c r="A257" s="13">
        <v>41379</v>
      </c>
      <c r="B257" s="12">
        <v>210.89999399999999</v>
      </c>
      <c r="C257" s="12">
        <v>214.88999899999999</v>
      </c>
      <c r="D257" s="12">
        <v>209</v>
      </c>
      <c r="E257" s="12">
        <v>211.03999300000001</v>
      </c>
      <c r="F257" s="12">
        <v>178.87629699999999</v>
      </c>
      <c r="G257" s="12">
        <v>441870</v>
      </c>
    </row>
    <row r="258" spans="1:7" x14ac:dyDescent="0.25">
      <c r="A258" s="13">
        <v>41380</v>
      </c>
      <c r="B258" s="12">
        <v>211.03999300000001</v>
      </c>
      <c r="C258" s="12">
        <v>214.800003</v>
      </c>
      <c r="D258" s="12">
        <v>210.779999</v>
      </c>
      <c r="E258" s="12">
        <v>214.30999800000001</v>
      </c>
      <c r="F258" s="12">
        <v>181.64793399999999</v>
      </c>
      <c r="G258" s="12">
        <v>242780</v>
      </c>
    </row>
    <row r="259" spans="1:7" x14ac:dyDescent="0.25">
      <c r="A259" s="13">
        <v>41381</v>
      </c>
      <c r="B259" s="12">
        <v>214.03999300000001</v>
      </c>
      <c r="C259" s="12">
        <v>215.5</v>
      </c>
      <c r="D259" s="12">
        <v>209.16000399999999</v>
      </c>
      <c r="E259" s="12">
        <v>214.75</v>
      </c>
      <c r="F259" s="12">
        <v>182.02088900000001</v>
      </c>
      <c r="G259" s="12">
        <v>930183</v>
      </c>
    </row>
    <row r="260" spans="1:7" x14ac:dyDescent="0.25">
      <c r="A260" s="13">
        <v>41382</v>
      </c>
      <c r="B260" s="12">
        <v>214</v>
      </c>
      <c r="C260" s="12">
        <v>217.13999899999999</v>
      </c>
      <c r="D260" s="12">
        <v>213.259995</v>
      </c>
      <c r="E260" s="12">
        <v>216.58000200000001</v>
      </c>
      <c r="F260" s="12">
        <v>183.571991</v>
      </c>
      <c r="G260" s="12">
        <v>520974</v>
      </c>
    </row>
    <row r="261" spans="1:7" x14ac:dyDescent="0.25">
      <c r="A261" s="13">
        <v>41383</v>
      </c>
      <c r="B261" s="12">
        <v>215.63999899999999</v>
      </c>
      <c r="C261" s="12">
        <v>219.259995</v>
      </c>
      <c r="D261" s="12">
        <v>215.63999899999999</v>
      </c>
      <c r="E261" s="12">
        <v>218.479996</v>
      </c>
      <c r="F261" s="12">
        <v>185.182434</v>
      </c>
      <c r="G261" s="12">
        <v>620423</v>
      </c>
    </row>
    <row r="262" spans="1:7" x14ac:dyDescent="0.25">
      <c r="A262" s="13">
        <v>41386</v>
      </c>
      <c r="B262" s="12">
        <v>219</v>
      </c>
      <c r="C262" s="12">
        <v>221.94000199999999</v>
      </c>
      <c r="D262" s="12">
        <v>218</v>
      </c>
      <c r="E262" s="12">
        <v>218.63999899999999</v>
      </c>
      <c r="F262" s="12">
        <v>185.31802400000001</v>
      </c>
      <c r="G262" s="12">
        <v>639728</v>
      </c>
    </row>
    <row r="263" spans="1:7" x14ac:dyDescent="0.25">
      <c r="A263" s="13">
        <v>41387</v>
      </c>
      <c r="B263" s="12">
        <v>218.740005</v>
      </c>
      <c r="C263" s="12">
        <v>221.89999399999999</v>
      </c>
      <c r="D263" s="12">
        <v>217.759995</v>
      </c>
      <c r="E263" s="12">
        <v>219.699997</v>
      </c>
      <c r="F263" s="12">
        <v>186.216476</v>
      </c>
      <c r="G263" s="12">
        <v>1100692</v>
      </c>
    </row>
    <row r="264" spans="1:7" x14ac:dyDescent="0.25">
      <c r="A264" s="13">
        <v>41388</v>
      </c>
      <c r="B264" s="12">
        <v>219</v>
      </c>
      <c r="C264" s="12">
        <v>219</v>
      </c>
      <c r="D264" s="12">
        <v>202.58999600000001</v>
      </c>
      <c r="E264" s="12">
        <v>204.10000600000001</v>
      </c>
      <c r="F264" s="12">
        <v>172.994034</v>
      </c>
      <c r="G264" s="12">
        <v>1308986</v>
      </c>
    </row>
    <row r="265" spans="1:7" x14ac:dyDescent="0.25">
      <c r="A265" s="13">
        <v>41389</v>
      </c>
      <c r="B265" s="12">
        <v>204.10000600000001</v>
      </c>
      <c r="C265" s="12">
        <v>204.11999499999999</v>
      </c>
      <c r="D265" s="12">
        <v>195.240005</v>
      </c>
      <c r="E265" s="12">
        <v>196.929993</v>
      </c>
      <c r="F265" s="12">
        <v>166.91677899999999</v>
      </c>
      <c r="G265" s="12">
        <v>1010064</v>
      </c>
    </row>
    <row r="266" spans="1:7" x14ac:dyDescent="0.25">
      <c r="A266" s="13">
        <v>41390</v>
      </c>
      <c r="B266" s="12">
        <v>195.949997</v>
      </c>
      <c r="C266" s="12">
        <v>198.199997</v>
      </c>
      <c r="D266" s="12">
        <v>194.33999600000001</v>
      </c>
      <c r="E266" s="12">
        <v>197.35000600000001</v>
      </c>
      <c r="F266" s="12">
        <v>168.51350400000001</v>
      </c>
      <c r="G266" s="12">
        <v>619380</v>
      </c>
    </row>
    <row r="267" spans="1:7" x14ac:dyDescent="0.25">
      <c r="A267" s="13">
        <v>41393</v>
      </c>
      <c r="B267" s="12">
        <v>197.25</v>
      </c>
      <c r="C267" s="12">
        <v>198.14999399999999</v>
      </c>
      <c r="D267" s="12">
        <v>194.55999800000001</v>
      </c>
      <c r="E267" s="12">
        <v>196.240005</v>
      </c>
      <c r="F267" s="12">
        <v>167.56570400000001</v>
      </c>
      <c r="G267" s="12">
        <v>207876</v>
      </c>
    </row>
    <row r="268" spans="1:7" x14ac:dyDescent="0.25">
      <c r="A268" s="13">
        <v>41394</v>
      </c>
      <c r="B268" s="12">
        <v>195.259995</v>
      </c>
      <c r="C268" s="12">
        <v>196.89999399999999</v>
      </c>
      <c r="D268" s="12">
        <v>193.10000600000001</v>
      </c>
      <c r="E268" s="12">
        <v>196.13000500000001</v>
      </c>
      <c r="F268" s="12">
        <v>167.471802</v>
      </c>
      <c r="G268" s="12">
        <v>1014142</v>
      </c>
    </row>
    <row r="269" spans="1:7" x14ac:dyDescent="0.25">
      <c r="A269" s="13">
        <v>41396</v>
      </c>
      <c r="B269" s="12">
        <v>201</v>
      </c>
      <c r="C269" s="12">
        <v>201</v>
      </c>
      <c r="D269" s="12">
        <v>193.75</v>
      </c>
      <c r="E269" s="12">
        <v>199.240005</v>
      </c>
      <c r="F269" s="12">
        <v>170.12737999999999</v>
      </c>
      <c r="G269" s="12">
        <v>374682</v>
      </c>
    </row>
    <row r="270" spans="1:7" x14ac:dyDescent="0.25">
      <c r="A270" s="13">
        <v>41397</v>
      </c>
      <c r="B270" s="12">
        <v>198.5</v>
      </c>
      <c r="C270" s="12">
        <v>202.990005</v>
      </c>
      <c r="D270" s="12">
        <v>198.10000600000001</v>
      </c>
      <c r="E270" s="12">
        <v>201.729996</v>
      </c>
      <c r="F270" s="12">
        <v>172.25351000000001</v>
      </c>
      <c r="G270" s="12">
        <v>453812</v>
      </c>
    </row>
    <row r="271" spans="1:7" x14ac:dyDescent="0.25">
      <c r="A271" s="13">
        <v>41400</v>
      </c>
      <c r="B271" s="12">
        <v>200.720001</v>
      </c>
      <c r="C271" s="12">
        <v>200.85000600000001</v>
      </c>
      <c r="D271" s="12">
        <v>194.550003</v>
      </c>
      <c r="E271" s="12">
        <v>195.36000100000001</v>
      </c>
      <c r="F271" s="12">
        <v>166.81426999999999</v>
      </c>
      <c r="G271" s="12">
        <v>492250</v>
      </c>
    </row>
    <row r="272" spans="1:7" x14ac:dyDescent="0.25">
      <c r="A272" s="13">
        <v>41401</v>
      </c>
      <c r="B272" s="12">
        <v>196.020004</v>
      </c>
      <c r="C272" s="12">
        <v>200</v>
      </c>
      <c r="D272" s="12">
        <v>194.550003</v>
      </c>
      <c r="E272" s="12">
        <v>197.259995</v>
      </c>
      <c r="F272" s="12">
        <v>168.436691</v>
      </c>
      <c r="G272" s="12">
        <v>584987</v>
      </c>
    </row>
    <row r="273" spans="1:7" x14ac:dyDescent="0.25">
      <c r="A273" s="13">
        <v>41402</v>
      </c>
      <c r="B273" s="12">
        <v>196.36999499999999</v>
      </c>
      <c r="C273" s="12">
        <v>197.800003</v>
      </c>
      <c r="D273" s="12">
        <v>193</v>
      </c>
      <c r="E273" s="12">
        <v>193.720001</v>
      </c>
      <c r="F273" s="12">
        <v>165.41394</v>
      </c>
      <c r="G273" s="12">
        <v>539493</v>
      </c>
    </row>
    <row r="274" spans="1:7" x14ac:dyDescent="0.25">
      <c r="A274" s="13">
        <v>41403</v>
      </c>
      <c r="B274" s="12">
        <v>195.570007</v>
      </c>
      <c r="C274" s="12">
        <v>196.61999499999999</v>
      </c>
      <c r="D274" s="12">
        <v>192.570007</v>
      </c>
      <c r="E274" s="12">
        <v>193.270004</v>
      </c>
      <c r="F274" s="12">
        <v>165.02969400000001</v>
      </c>
      <c r="G274" s="12">
        <v>413674</v>
      </c>
    </row>
    <row r="275" spans="1:7" x14ac:dyDescent="0.25">
      <c r="A275" s="13">
        <v>41404</v>
      </c>
      <c r="B275" s="12">
        <v>193.270004</v>
      </c>
      <c r="C275" s="12">
        <v>194.740005</v>
      </c>
      <c r="D275" s="12">
        <v>191.5</v>
      </c>
      <c r="E275" s="12">
        <v>193.240005</v>
      </c>
      <c r="F275" s="12">
        <v>165.00408899999999</v>
      </c>
      <c r="G275" s="12">
        <v>283265</v>
      </c>
    </row>
    <row r="276" spans="1:7" x14ac:dyDescent="0.25">
      <c r="A276" s="13">
        <v>41407</v>
      </c>
      <c r="B276" s="12">
        <v>191.80999800000001</v>
      </c>
      <c r="C276" s="12">
        <v>194.91000399999999</v>
      </c>
      <c r="D276" s="12">
        <v>187.5</v>
      </c>
      <c r="E276" s="12">
        <v>193.740005</v>
      </c>
      <c r="F276" s="12">
        <v>165.43102999999999</v>
      </c>
      <c r="G276" s="12">
        <v>811783</v>
      </c>
    </row>
    <row r="277" spans="1:7" x14ac:dyDescent="0.25">
      <c r="A277" s="13">
        <v>41408</v>
      </c>
      <c r="B277" s="12">
        <v>194.699997</v>
      </c>
      <c r="C277" s="12">
        <v>196.199997</v>
      </c>
      <c r="D277" s="12">
        <v>193.83999600000001</v>
      </c>
      <c r="E277" s="12">
        <v>195.69000199999999</v>
      </c>
      <c r="F277" s="12">
        <v>167.09605400000001</v>
      </c>
      <c r="G277" s="12">
        <v>245144</v>
      </c>
    </row>
    <row r="278" spans="1:7" x14ac:dyDescent="0.25">
      <c r="A278" s="13">
        <v>41409</v>
      </c>
      <c r="B278" s="12">
        <v>196.36999499999999</v>
      </c>
      <c r="C278" s="12">
        <v>202.10000600000001</v>
      </c>
      <c r="D278" s="12">
        <v>194.96000699999999</v>
      </c>
      <c r="E278" s="12">
        <v>199.550003</v>
      </c>
      <c r="F278" s="12">
        <v>170.392044</v>
      </c>
      <c r="G278" s="12">
        <v>897575</v>
      </c>
    </row>
    <row r="279" spans="1:7" x14ac:dyDescent="0.25">
      <c r="A279" s="13">
        <v>41410</v>
      </c>
      <c r="B279" s="12">
        <v>199.64999399999999</v>
      </c>
      <c r="C279" s="12">
        <v>201.050003</v>
      </c>
      <c r="D279" s="12">
        <v>193.61999499999999</v>
      </c>
      <c r="E279" s="12">
        <v>194.33999600000001</v>
      </c>
      <c r="F279" s="12">
        <v>165.943344</v>
      </c>
      <c r="G279" s="12">
        <v>547390</v>
      </c>
    </row>
    <row r="280" spans="1:7" x14ac:dyDescent="0.25">
      <c r="A280" s="13">
        <v>41411</v>
      </c>
      <c r="B280" s="12">
        <v>194.33000200000001</v>
      </c>
      <c r="C280" s="12">
        <v>200</v>
      </c>
      <c r="D280" s="12">
        <v>193.5</v>
      </c>
      <c r="E280" s="12">
        <v>194.55999800000001</v>
      </c>
      <c r="F280" s="12">
        <v>166.13118</v>
      </c>
      <c r="G280" s="12">
        <v>388008</v>
      </c>
    </row>
    <row r="281" spans="1:7" x14ac:dyDescent="0.25">
      <c r="A281" s="13">
        <v>41414</v>
      </c>
      <c r="B281" s="12">
        <v>194.46000699999999</v>
      </c>
      <c r="C281" s="12">
        <v>194.46000699999999</v>
      </c>
      <c r="D281" s="12">
        <v>192</v>
      </c>
      <c r="E281" s="12">
        <v>192.779999</v>
      </c>
      <c r="F281" s="12">
        <v>164.611267</v>
      </c>
      <c r="G281" s="12">
        <v>646061</v>
      </c>
    </row>
    <row r="282" spans="1:7" x14ac:dyDescent="0.25">
      <c r="A282" s="13">
        <v>41415</v>
      </c>
      <c r="B282" s="12">
        <v>192.800003</v>
      </c>
      <c r="C282" s="12">
        <v>192.800003</v>
      </c>
      <c r="D282" s="12">
        <v>187.35000600000001</v>
      </c>
      <c r="E282" s="12">
        <v>189.279999</v>
      </c>
      <c r="F282" s="12">
        <v>161.62269599999999</v>
      </c>
      <c r="G282" s="12">
        <v>794492</v>
      </c>
    </row>
    <row r="283" spans="1:7" x14ac:dyDescent="0.25">
      <c r="A283" s="13">
        <v>41416</v>
      </c>
      <c r="B283" s="12">
        <v>188.85000600000001</v>
      </c>
      <c r="C283" s="12">
        <v>194.53999300000001</v>
      </c>
      <c r="D283" s="12">
        <v>186.050003</v>
      </c>
      <c r="E283" s="12">
        <v>187.58999600000001</v>
      </c>
      <c r="F283" s="12">
        <v>160.179642</v>
      </c>
      <c r="G283" s="12">
        <v>727097</v>
      </c>
    </row>
    <row r="284" spans="1:7" x14ac:dyDescent="0.25">
      <c r="A284" s="13">
        <v>41417</v>
      </c>
      <c r="B284" s="12">
        <v>186.41999799999999</v>
      </c>
      <c r="C284" s="12">
        <v>192.41999799999999</v>
      </c>
      <c r="D284" s="12">
        <v>186.229996</v>
      </c>
      <c r="E284" s="12">
        <v>191.91999799999999</v>
      </c>
      <c r="F284" s="12">
        <v>163.87692300000001</v>
      </c>
      <c r="G284" s="12">
        <v>473976</v>
      </c>
    </row>
    <row r="285" spans="1:7" x14ac:dyDescent="0.25">
      <c r="A285" s="13">
        <v>41418</v>
      </c>
      <c r="B285" s="12">
        <v>191.820007</v>
      </c>
      <c r="C285" s="12">
        <v>192.80999800000001</v>
      </c>
      <c r="D285" s="12">
        <v>187.11000100000001</v>
      </c>
      <c r="E285" s="12">
        <v>189.270004</v>
      </c>
      <c r="F285" s="12">
        <v>161.614136</v>
      </c>
      <c r="G285" s="12">
        <v>437179</v>
      </c>
    </row>
    <row r="286" spans="1:7" x14ac:dyDescent="0.25">
      <c r="A286" s="13">
        <v>41421</v>
      </c>
      <c r="B286" s="12">
        <v>188.5</v>
      </c>
      <c r="C286" s="12">
        <v>190.800003</v>
      </c>
      <c r="D286" s="12">
        <v>184.89999399999999</v>
      </c>
      <c r="E286" s="12">
        <v>188.820007</v>
      </c>
      <c r="F286" s="12">
        <v>161.22993500000001</v>
      </c>
      <c r="G286" s="12">
        <v>124230</v>
      </c>
    </row>
    <row r="287" spans="1:7" x14ac:dyDescent="0.25">
      <c r="A287" s="13">
        <v>41422</v>
      </c>
      <c r="B287" s="12">
        <v>191</v>
      </c>
      <c r="C287" s="12">
        <v>192.490005</v>
      </c>
      <c r="D287" s="12">
        <v>187</v>
      </c>
      <c r="E287" s="12">
        <v>191.679993</v>
      </c>
      <c r="F287" s="12">
        <v>163.672012</v>
      </c>
      <c r="G287" s="12">
        <v>548506</v>
      </c>
    </row>
    <row r="288" spans="1:7" x14ac:dyDescent="0.25">
      <c r="A288" s="13">
        <v>41423</v>
      </c>
      <c r="B288" s="12">
        <v>191.5</v>
      </c>
      <c r="C288" s="12">
        <v>191.5</v>
      </c>
      <c r="D288" s="12">
        <v>185.64999399999999</v>
      </c>
      <c r="E288" s="12">
        <v>186.08999600000001</v>
      </c>
      <c r="F288" s="12">
        <v>158.89880400000001</v>
      </c>
      <c r="G288" s="12">
        <v>972492</v>
      </c>
    </row>
    <row r="289" spans="1:7" x14ac:dyDescent="0.25">
      <c r="A289" s="13">
        <v>41424</v>
      </c>
      <c r="B289" s="12">
        <v>187.029999</v>
      </c>
      <c r="C289" s="12">
        <v>189.05999800000001</v>
      </c>
      <c r="D289" s="12">
        <v>187</v>
      </c>
      <c r="E289" s="12">
        <v>187.979996</v>
      </c>
      <c r="F289" s="12">
        <v>160.512665</v>
      </c>
      <c r="G289" s="12">
        <v>441526</v>
      </c>
    </row>
    <row r="290" spans="1:7" x14ac:dyDescent="0.25">
      <c r="A290" s="13">
        <v>41425</v>
      </c>
      <c r="B290" s="12">
        <v>186.979996</v>
      </c>
      <c r="C290" s="12">
        <v>187.78999300000001</v>
      </c>
      <c r="D290" s="12">
        <v>184.050003</v>
      </c>
      <c r="E290" s="12">
        <v>186.80999800000001</v>
      </c>
      <c r="F290" s="12">
        <v>159.51359600000001</v>
      </c>
      <c r="G290" s="12">
        <v>2871709</v>
      </c>
    </row>
    <row r="291" spans="1:7" x14ac:dyDescent="0.25">
      <c r="A291" s="13">
        <v>41428</v>
      </c>
      <c r="B291" s="12">
        <v>188.94000199999999</v>
      </c>
      <c r="C291" s="12">
        <v>188.94000199999999</v>
      </c>
      <c r="D291" s="12">
        <v>183.85000600000001</v>
      </c>
      <c r="E291" s="12">
        <v>184.779999</v>
      </c>
      <c r="F291" s="12">
        <v>157.78021200000001</v>
      </c>
      <c r="G291" s="12">
        <v>474622</v>
      </c>
    </row>
    <row r="292" spans="1:7" x14ac:dyDescent="0.25">
      <c r="A292" s="13">
        <v>41429</v>
      </c>
      <c r="B292" s="12">
        <v>184.88000500000001</v>
      </c>
      <c r="C292" s="12">
        <v>186.699997</v>
      </c>
      <c r="D292" s="12">
        <v>183.949997</v>
      </c>
      <c r="E292" s="12">
        <v>184.720001</v>
      </c>
      <c r="F292" s="12">
        <v>157.72898900000001</v>
      </c>
      <c r="G292" s="12">
        <v>310747</v>
      </c>
    </row>
    <row r="293" spans="1:7" x14ac:dyDescent="0.25">
      <c r="A293" s="13">
        <v>41430</v>
      </c>
      <c r="B293" s="12">
        <v>184.720001</v>
      </c>
      <c r="C293" s="12">
        <v>184.800003</v>
      </c>
      <c r="D293" s="12">
        <v>179.820007</v>
      </c>
      <c r="E293" s="12">
        <v>180.39999399999999</v>
      </c>
      <c r="F293" s="12">
        <v>154.04023699999999</v>
      </c>
      <c r="G293" s="12">
        <v>431908</v>
      </c>
    </row>
    <row r="294" spans="1:7" x14ac:dyDescent="0.25">
      <c r="A294" s="13">
        <v>41431</v>
      </c>
      <c r="B294" s="12">
        <v>180</v>
      </c>
      <c r="C294" s="12">
        <v>184.80999800000001</v>
      </c>
      <c r="D294" s="12">
        <v>179</v>
      </c>
      <c r="E294" s="12">
        <v>184.11000100000001</v>
      </c>
      <c r="F294" s="12">
        <v>157.20813000000001</v>
      </c>
      <c r="G294" s="12">
        <v>507706</v>
      </c>
    </row>
    <row r="295" spans="1:7" x14ac:dyDescent="0.25">
      <c r="A295" s="13">
        <v>41432</v>
      </c>
      <c r="B295" s="12">
        <v>184</v>
      </c>
      <c r="C295" s="12">
        <v>187.88999899999999</v>
      </c>
      <c r="D295" s="12">
        <v>180.71000699999999</v>
      </c>
      <c r="E295" s="12">
        <v>184.33000200000001</v>
      </c>
      <c r="F295" s="12">
        <v>157.395996</v>
      </c>
      <c r="G295" s="12">
        <v>958204</v>
      </c>
    </row>
    <row r="296" spans="1:7" x14ac:dyDescent="0.25">
      <c r="A296" s="13">
        <v>41435</v>
      </c>
      <c r="B296" s="12">
        <v>185.820007</v>
      </c>
      <c r="C296" s="12">
        <v>187.88000500000001</v>
      </c>
      <c r="D296" s="12">
        <v>184.66000399999999</v>
      </c>
      <c r="E296" s="12">
        <v>187.33000200000001</v>
      </c>
      <c r="F296" s="12">
        <v>159.95764199999999</v>
      </c>
      <c r="G296" s="12">
        <v>387566</v>
      </c>
    </row>
    <row r="297" spans="1:7" x14ac:dyDescent="0.25">
      <c r="A297" s="13">
        <v>41436</v>
      </c>
      <c r="B297" s="12">
        <v>186.08000200000001</v>
      </c>
      <c r="C297" s="12">
        <v>188.61999499999999</v>
      </c>
      <c r="D297" s="12">
        <v>184.279999</v>
      </c>
      <c r="E297" s="12">
        <v>185.38000500000001</v>
      </c>
      <c r="F297" s="12">
        <v>158.292542</v>
      </c>
      <c r="G297" s="12">
        <v>609194</v>
      </c>
    </row>
    <row r="298" spans="1:7" x14ac:dyDescent="0.25">
      <c r="A298" s="13">
        <v>41437</v>
      </c>
      <c r="B298" s="12">
        <v>185.39999399999999</v>
      </c>
      <c r="C298" s="12">
        <v>186.800003</v>
      </c>
      <c r="D298" s="12">
        <v>181.60000600000001</v>
      </c>
      <c r="E298" s="12">
        <v>183.21000699999999</v>
      </c>
      <c r="F298" s="12">
        <v>156.439651</v>
      </c>
      <c r="G298" s="12">
        <v>601150</v>
      </c>
    </row>
    <row r="299" spans="1:7" x14ac:dyDescent="0.25">
      <c r="A299" s="13">
        <v>41438</v>
      </c>
      <c r="B299" s="12">
        <v>183.21000699999999</v>
      </c>
      <c r="C299" s="12">
        <v>185.19000199999999</v>
      </c>
      <c r="D299" s="12">
        <v>182.5</v>
      </c>
      <c r="E299" s="12">
        <v>184.320007</v>
      </c>
      <c r="F299" s="12">
        <v>157.387451</v>
      </c>
      <c r="G299" s="12">
        <v>819479</v>
      </c>
    </row>
    <row r="300" spans="1:7" x14ac:dyDescent="0.25">
      <c r="A300" s="13">
        <v>41439</v>
      </c>
      <c r="B300" s="12">
        <v>186.89999399999999</v>
      </c>
      <c r="C300" s="12">
        <v>186.89999399999999</v>
      </c>
      <c r="D300" s="12">
        <v>181.14999399999999</v>
      </c>
      <c r="E300" s="12">
        <v>183.300003</v>
      </c>
      <c r="F300" s="12">
        <v>156.516479</v>
      </c>
      <c r="G300" s="12">
        <v>663395</v>
      </c>
    </row>
    <row r="301" spans="1:7" x14ac:dyDescent="0.25">
      <c r="A301" s="13">
        <v>41442</v>
      </c>
      <c r="B301" s="12">
        <v>182.300003</v>
      </c>
      <c r="C301" s="12">
        <v>185.39999399999999</v>
      </c>
      <c r="D301" s="12">
        <v>182.300003</v>
      </c>
      <c r="E301" s="12">
        <v>183.779999</v>
      </c>
      <c r="F301" s="12">
        <v>156.92636100000001</v>
      </c>
      <c r="G301" s="12">
        <v>404211</v>
      </c>
    </row>
    <row r="302" spans="1:7" x14ac:dyDescent="0.25">
      <c r="A302" s="13">
        <v>41443</v>
      </c>
      <c r="B302" s="12">
        <v>181.929993</v>
      </c>
      <c r="C302" s="12">
        <v>185.300003</v>
      </c>
      <c r="D302" s="12">
        <v>181.929993</v>
      </c>
      <c r="E302" s="12">
        <v>182.38999899999999</v>
      </c>
      <c r="F302" s="12">
        <v>155.73945599999999</v>
      </c>
      <c r="G302" s="12">
        <v>418566</v>
      </c>
    </row>
    <row r="303" spans="1:7" x14ac:dyDescent="0.25">
      <c r="A303" s="13">
        <v>41444</v>
      </c>
      <c r="B303" s="12">
        <v>182.5</v>
      </c>
      <c r="C303" s="12">
        <v>184.58000200000001</v>
      </c>
      <c r="D303" s="12">
        <v>180.60000600000001</v>
      </c>
      <c r="E303" s="12">
        <v>182.16000399999999</v>
      </c>
      <c r="F303" s="12">
        <v>155.54304500000001</v>
      </c>
      <c r="G303" s="12">
        <v>609873</v>
      </c>
    </row>
    <row r="304" spans="1:7" x14ac:dyDescent="0.25">
      <c r="A304" s="13">
        <v>41445</v>
      </c>
      <c r="B304" s="12">
        <v>182.16000399999999</v>
      </c>
      <c r="C304" s="12">
        <v>182.970001</v>
      </c>
      <c r="D304" s="12">
        <v>175.75</v>
      </c>
      <c r="E304" s="12">
        <v>179.199997</v>
      </c>
      <c r="F304" s="12">
        <v>153.01556400000001</v>
      </c>
      <c r="G304" s="12">
        <v>1579449</v>
      </c>
    </row>
    <row r="305" spans="1:7" x14ac:dyDescent="0.25">
      <c r="A305" s="13">
        <v>41446</v>
      </c>
      <c r="B305" s="12">
        <v>178.229996</v>
      </c>
      <c r="C305" s="12">
        <v>179.78999300000001</v>
      </c>
      <c r="D305" s="12">
        <v>168.88000500000001</v>
      </c>
      <c r="E305" s="12">
        <v>170.96000699999999</v>
      </c>
      <c r="F305" s="12">
        <v>145.97958399999999</v>
      </c>
      <c r="G305" s="12">
        <v>6039151</v>
      </c>
    </row>
    <row r="306" spans="1:7" x14ac:dyDescent="0.25">
      <c r="A306" s="13">
        <v>41449</v>
      </c>
      <c r="B306" s="12">
        <v>170.759995</v>
      </c>
      <c r="C306" s="12">
        <v>172.770004</v>
      </c>
      <c r="D306" s="12">
        <v>166.85000600000001</v>
      </c>
      <c r="E306" s="12">
        <v>171.990005</v>
      </c>
      <c r="F306" s="12">
        <v>146.85908499999999</v>
      </c>
      <c r="G306" s="12">
        <v>1084328</v>
      </c>
    </row>
    <row r="307" spans="1:7" x14ac:dyDescent="0.25">
      <c r="A307" s="13">
        <v>41450</v>
      </c>
      <c r="B307" s="12">
        <v>171.88999899999999</v>
      </c>
      <c r="C307" s="12">
        <v>172.83000200000001</v>
      </c>
      <c r="D307" s="12">
        <v>167.550003</v>
      </c>
      <c r="E307" s="12">
        <v>170.36999499999999</v>
      </c>
      <c r="F307" s="12">
        <v>145.47581500000001</v>
      </c>
      <c r="G307" s="12">
        <v>1394757</v>
      </c>
    </row>
    <row r="308" spans="1:7" x14ac:dyDescent="0.25">
      <c r="A308" s="13">
        <v>41451</v>
      </c>
      <c r="B308" s="12">
        <v>171.220001</v>
      </c>
      <c r="C308" s="12">
        <v>175.91999799999999</v>
      </c>
      <c r="D308" s="12">
        <v>169.38999899999999</v>
      </c>
      <c r="E308" s="12">
        <v>174.36999499999999</v>
      </c>
      <c r="F308" s="12">
        <v>148.89132699999999</v>
      </c>
      <c r="G308" s="12">
        <v>702510</v>
      </c>
    </row>
    <row r="309" spans="1:7" x14ac:dyDescent="0.25">
      <c r="A309" s="13">
        <v>41452</v>
      </c>
      <c r="B309" s="12">
        <v>174.38000500000001</v>
      </c>
      <c r="C309" s="12">
        <v>178.990005</v>
      </c>
      <c r="D309" s="12">
        <v>173.71000699999999</v>
      </c>
      <c r="E309" s="12">
        <v>176.08999600000001</v>
      </c>
      <c r="F309" s="12">
        <v>150.35997</v>
      </c>
      <c r="G309" s="12">
        <v>873339</v>
      </c>
    </row>
    <row r="310" spans="1:7" x14ac:dyDescent="0.25">
      <c r="A310" s="13">
        <v>41453</v>
      </c>
      <c r="B310" s="12">
        <v>177</v>
      </c>
      <c r="C310" s="12">
        <v>183.300003</v>
      </c>
      <c r="D310" s="12">
        <v>174.779999</v>
      </c>
      <c r="E310" s="12">
        <v>182.46000699999999</v>
      </c>
      <c r="F310" s="12">
        <v>155.79924</v>
      </c>
      <c r="G310" s="12">
        <v>1670525</v>
      </c>
    </row>
    <row r="311" spans="1:7" x14ac:dyDescent="0.25">
      <c r="A311" s="13">
        <v>41456</v>
      </c>
      <c r="B311" s="12">
        <v>183.14999399999999</v>
      </c>
      <c r="C311" s="12">
        <v>184.83000200000001</v>
      </c>
      <c r="D311" s="12">
        <v>180.5</v>
      </c>
      <c r="E311" s="12">
        <v>183.820007</v>
      </c>
      <c r="F311" s="12">
        <v>156.96052599999999</v>
      </c>
      <c r="G311" s="12">
        <v>557807</v>
      </c>
    </row>
    <row r="312" spans="1:7" x14ac:dyDescent="0.25">
      <c r="A312" s="13">
        <v>41457</v>
      </c>
      <c r="B312" s="12">
        <v>183.91000399999999</v>
      </c>
      <c r="C312" s="12">
        <v>186</v>
      </c>
      <c r="D312" s="12">
        <v>181.11999499999999</v>
      </c>
      <c r="E312" s="12">
        <v>183.320007</v>
      </c>
      <c r="F312" s="12">
        <v>156.533569</v>
      </c>
      <c r="G312" s="12">
        <v>697331</v>
      </c>
    </row>
    <row r="313" spans="1:7" x14ac:dyDescent="0.25">
      <c r="A313" s="13">
        <v>41458</v>
      </c>
      <c r="B313" s="12">
        <v>183.220001</v>
      </c>
      <c r="C313" s="12">
        <v>187.990005</v>
      </c>
      <c r="D313" s="12">
        <v>181</v>
      </c>
      <c r="E313" s="12">
        <v>186.759995</v>
      </c>
      <c r="F313" s="12">
        <v>159.470901</v>
      </c>
      <c r="G313" s="12">
        <v>697443</v>
      </c>
    </row>
    <row r="314" spans="1:7" x14ac:dyDescent="0.25">
      <c r="A314" s="13">
        <v>41459</v>
      </c>
      <c r="B314" s="12">
        <v>186.86000100000001</v>
      </c>
      <c r="C314" s="12">
        <v>189.83999600000001</v>
      </c>
      <c r="D314" s="12">
        <v>185</v>
      </c>
      <c r="E314" s="12">
        <v>185.929993</v>
      </c>
      <c r="F314" s="12">
        <v>158.76220699999999</v>
      </c>
      <c r="G314" s="12">
        <v>369820</v>
      </c>
    </row>
    <row r="315" spans="1:7" x14ac:dyDescent="0.25">
      <c r="A315" s="13">
        <v>41460</v>
      </c>
      <c r="B315" s="12">
        <v>185.83000200000001</v>
      </c>
      <c r="C315" s="12">
        <v>186.05999800000001</v>
      </c>
      <c r="D315" s="12">
        <v>180.19000199999999</v>
      </c>
      <c r="E315" s="12">
        <v>181.25</v>
      </c>
      <c r="F315" s="12">
        <v>154.76602199999999</v>
      </c>
      <c r="G315" s="12">
        <v>363881</v>
      </c>
    </row>
    <row r="316" spans="1:7" x14ac:dyDescent="0.25">
      <c r="A316" s="13">
        <v>41463</v>
      </c>
      <c r="B316" s="12">
        <v>181.35000600000001</v>
      </c>
      <c r="C316" s="12">
        <v>184.279999</v>
      </c>
      <c r="D316" s="12">
        <v>181</v>
      </c>
      <c r="E316" s="12">
        <v>181.729996</v>
      </c>
      <c r="F316" s="12">
        <v>155.175873</v>
      </c>
      <c r="G316" s="12">
        <v>589034</v>
      </c>
    </row>
    <row r="317" spans="1:7" x14ac:dyDescent="0.25">
      <c r="A317" s="13">
        <v>41464</v>
      </c>
      <c r="B317" s="12">
        <v>181.83000200000001</v>
      </c>
      <c r="C317" s="12">
        <v>184.10000600000001</v>
      </c>
      <c r="D317" s="12">
        <v>179.61000100000001</v>
      </c>
      <c r="E317" s="12">
        <v>179.86999499999999</v>
      </c>
      <c r="F317" s="12">
        <v>153.58766199999999</v>
      </c>
      <c r="G317" s="12">
        <v>265316</v>
      </c>
    </row>
    <row r="318" spans="1:7" x14ac:dyDescent="0.25">
      <c r="A318" s="13">
        <v>41465</v>
      </c>
      <c r="B318" s="12">
        <v>179.61999499999999</v>
      </c>
      <c r="C318" s="12">
        <v>181.63999899999999</v>
      </c>
      <c r="D318" s="12">
        <v>177</v>
      </c>
      <c r="E318" s="12">
        <v>178.229996</v>
      </c>
      <c r="F318" s="12">
        <v>152.18731700000001</v>
      </c>
      <c r="G318" s="12">
        <v>378755</v>
      </c>
    </row>
    <row r="319" spans="1:7" x14ac:dyDescent="0.25">
      <c r="A319" s="13">
        <v>41466</v>
      </c>
      <c r="B319" s="12">
        <v>178.13000500000001</v>
      </c>
      <c r="C319" s="12">
        <v>182.83999600000001</v>
      </c>
      <c r="D319" s="12">
        <v>177.61999499999999</v>
      </c>
      <c r="E319" s="12">
        <v>181.679993</v>
      </c>
      <c r="F319" s="12">
        <v>155.13322400000001</v>
      </c>
      <c r="G319" s="12">
        <v>416773</v>
      </c>
    </row>
    <row r="320" spans="1:7" x14ac:dyDescent="0.25">
      <c r="A320" s="13">
        <v>41467</v>
      </c>
      <c r="B320" s="12">
        <v>181.679993</v>
      </c>
      <c r="C320" s="12">
        <v>184.03999300000001</v>
      </c>
      <c r="D320" s="12">
        <v>179.35000600000001</v>
      </c>
      <c r="E320" s="12">
        <v>181.449997</v>
      </c>
      <c r="F320" s="12">
        <v>154.93679800000001</v>
      </c>
      <c r="G320" s="12">
        <v>532215</v>
      </c>
    </row>
    <row r="321" spans="1:7" x14ac:dyDescent="0.25">
      <c r="A321" s="13">
        <v>41470</v>
      </c>
      <c r="B321" s="12">
        <v>181.35000600000001</v>
      </c>
      <c r="C321" s="12">
        <v>182</v>
      </c>
      <c r="D321" s="12">
        <v>177.320007</v>
      </c>
      <c r="E321" s="12">
        <v>177.729996</v>
      </c>
      <c r="F321" s="12">
        <v>151.76036099999999</v>
      </c>
      <c r="G321" s="12">
        <v>555449</v>
      </c>
    </row>
    <row r="322" spans="1:7" x14ac:dyDescent="0.25">
      <c r="A322" s="13">
        <v>41471</v>
      </c>
      <c r="B322" s="12">
        <v>177</v>
      </c>
      <c r="C322" s="12">
        <v>177.83999600000001</v>
      </c>
      <c r="D322" s="12">
        <v>173.009995</v>
      </c>
      <c r="E322" s="12">
        <v>175.08000200000001</v>
      </c>
      <c r="F322" s="12">
        <v>149.49757399999999</v>
      </c>
      <c r="G322" s="12">
        <v>544946</v>
      </c>
    </row>
    <row r="323" spans="1:7" x14ac:dyDescent="0.25">
      <c r="A323" s="13">
        <v>41472</v>
      </c>
      <c r="B323" s="12">
        <v>174.979996</v>
      </c>
      <c r="C323" s="12">
        <v>176.63999899999999</v>
      </c>
      <c r="D323" s="12">
        <v>172.60000600000001</v>
      </c>
      <c r="E323" s="12">
        <v>175.979996</v>
      </c>
      <c r="F323" s="12">
        <v>150.26606799999999</v>
      </c>
      <c r="G323" s="12">
        <v>488945</v>
      </c>
    </row>
    <row r="324" spans="1:7" x14ac:dyDescent="0.25">
      <c r="A324" s="13">
        <v>41473</v>
      </c>
      <c r="B324" s="12">
        <v>175.88000500000001</v>
      </c>
      <c r="C324" s="12">
        <v>176.5</v>
      </c>
      <c r="D324" s="12">
        <v>173.41999799999999</v>
      </c>
      <c r="E324" s="12">
        <v>176.009995</v>
      </c>
      <c r="F324" s="12">
        <v>150.29167200000001</v>
      </c>
      <c r="G324" s="12">
        <v>487199</v>
      </c>
    </row>
    <row r="325" spans="1:7" x14ac:dyDescent="0.25">
      <c r="A325" s="13">
        <v>41474</v>
      </c>
      <c r="B325" s="12">
        <v>175.050003</v>
      </c>
      <c r="C325" s="12">
        <v>175.050003</v>
      </c>
      <c r="D325" s="12">
        <v>171.699997</v>
      </c>
      <c r="E325" s="12">
        <v>172.35000600000001</v>
      </c>
      <c r="F325" s="12">
        <v>147.166504</v>
      </c>
      <c r="G325" s="12">
        <v>177018</v>
      </c>
    </row>
    <row r="326" spans="1:7" x14ac:dyDescent="0.25">
      <c r="A326" s="13">
        <v>41477</v>
      </c>
      <c r="B326" s="12">
        <v>172.25</v>
      </c>
      <c r="C326" s="12">
        <v>173</v>
      </c>
      <c r="D326" s="12">
        <v>170.33999600000001</v>
      </c>
      <c r="E326" s="12">
        <v>171.679993</v>
      </c>
      <c r="F326" s="12">
        <v>146.59437600000001</v>
      </c>
      <c r="G326" s="12">
        <v>487698</v>
      </c>
    </row>
    <row r="327" spans="1:7" x14ac:dyDescent="0.25">
      <c r="A327" s="13">
        <v>41478</v>
      </c>
      <c r="B327" s="12">
        <v>171.75</v>
      </c>
      <c r="C327" s="12">
        <v>179.46000699999999</v>
      </c>
      <c r="D327" s="12">
        <v>171.300003</v>
      </c>
      <c r="E327" s="12">
        <v>178.88000500000001</v>
      </c>
      <c r="F327" s="12">
        <v>152.74232499999999</v>
      </c>
      <c r="G327" s="12">
        <v>665902</v>
      </c>
    </row>
    <row r="328" spans="1:7" x14ac:dyDescent="0.25">
      <c r="A328" s="13">
        <v>41479</v>
      </c>
      <c r="B328" s="12">
        <v>179.33999600000001</v>
      </c>
      <c r="C328" s="12">
        <v>181.36000100000001</v>
      </c>
      <c r="D328" s="12">
        <v>176</v>
      </c>
      <c r="E328" s="12">
        <v>178.30999800000001</v>
      </c>
      <c r="F328" s="12">
        <v>152.25559999999999</v>
      </c>
      <c r="G328" s="12">
        <v>552339</v>
      </c>
    </row>
    <row r="329" spans="1:7" x14ac:dyDescent="0.25">
      <c r="A329" s="13">
        <v>41480</v>
      </c>
      <c r="B329" s="12">
        <v>178.16999799999999</v>
      </c>
      <c r="C329" s="12">
        <v>183.05999800000001</v>
      </c>
      <c r="D329" s="12">
        <v>177.699997</v>
      </c>
      <c r="E329" s="12">
        <v>181.66000399999999</v>
      </c>
      <c r="F329" s="12">
        <v>155.11613500000001</v>
      </c>
      <c r="G329" s="12">
        <v>339665</v>
      </c>
    </row>
    <row r="330" spans="1:7" x14ac:dyDescent="0.25">
      <c r="A330" s="13">
        <v>41481</v>
      </c>
      <c r="B330" s="12">
        <v>181.66000399999999</v>
      </c>
      <c r="C330" s="12">
        <v>184.259995</v>
      </c>
      <c r="D330" s="12">
        <v>180.509995</v>
      </c>
      <c r="E330" s="12">
        <v>184.009995</v>
      </c>
      <c r="F330" s="12">
        <v>157.122726</v>
      </c>
      <c r="G330" s="12">
        <v>234827</v>
      </c>
    </row>
    <row r="331" spans="1:7" x14ac:dyDescent="0.25">
      <c r="A331" s="13">
        <v>41484</v>
      </c>
      <c r="B331" s="12">
        <v>184.979996</v>
      </c>
      <c r="C331" s="12">
        <v>184.979996</v>
      </c>
      <c r="D331" s="12">
        <v>178.41999799999999</v>
      </c>
      <c r="E331" s="12">
        <v>178.949997</v>
      </c>
      <c r="F331" s="12">
        <v>152.80209400000001</v>
      </c>
      <c r="G331" s="12">
        <v>385114</v>
      </c>
    </row>
    <row r="332" spans="1:7" x14ac:dyDescent="0.25">
      <c r="A332" s="13">
        <v>41485</v>
      </c>
      <c r="B332" s="12">
        <v>179.050003</v>
      </c>
      <c r="C332" s="12">
        <v>180.990005</v>
      </c>
      <c r="D332" s="12">
        <v>176.449997</v>
      </c>
      <c r="E332" s="12">
        <v>177.60000600000001</v>
      </c>
      <c r="F332" s="12">
        <v>151.649384</v>
      </c>
      <c r="G332" s="12">
        <v>288424</v>
      </c>
    </row>
    <row r="333" spans="1:7" x14ac:dyDescent="0.25">
      <c r="A333" s="13">
        <v>41486</v>
      </c>
      <c r="B333" s="12">
        <v>177.699997</v>
      </c>
      <c r="C333" s="12">
        <v>182</v>
      </c>
      <c r="D333" s="12">
        <v>177.699997</v>
      </c>
      <c r="E333" s="12">
        <v>180.41000399999999</v>
      </c>
      <c r="F333" s="12">
        <v>154.048767</v>
      </c>
      <c r="G333" s="12">
        <v>1264011</v>
      </c>
    </row>
    <row r="334" spans="1:7" x14ac:dyDescent="0.25">
      <c r="A334" s="13">
        <v>41487</v>
      </c>
      <c r="B334" s="12">
        <v>181.36999499999999</v>
      </c>
      <c r="C334" s="12">
        <v>186</v>
      </c>
      <c r="D334" s="12">
        <v>181.36999499999999</v>
      </c>
      <c r="E334" s="12">
        <v>185.11000100000001</v>
      </c>
      <c r="F334" s="12">
        <v>158.06199599999999</v>
      </c>
      <c r="G334" s="12">
        <v>333843</v>
      </c>
    </row>
    <row r="335" spans="1:7" x14ac:dyDescent="0.25">
      <c r="A335" s="13">
        <v>41488</v>
      </c>
      <c r="B335" s="12">
        <v>187</v>
      </c>
      <c r="C335" s="12">
        <v>188.970001</v>
      </c>
      <c r="D335" s="12">
        <v>183.05999800000001</v>
      </c>
      <c r="E335" s="12">
        <v>186.529999</v>
      </c>
      <c r="F335" s="12">
        <v>159.27452099999999</v>
      </c>
      <c r="G335" s="12">
        <v>511696</v>
      </c>
    </row>
    <row r="336" spans="1:7" x14ac:dyDescent="0.25">
      <c r="A336" s="13">
        <v>41491</v>
      </c>
      <c r="B336" s="12">
        <v>188.199997</v>
      </c>
      <c r="C336" s="12">
        <v>189.5</v>
      </c>
      <c r="D336" s="12">
        <v>186.41999799999999</v>
      </c>
      <c r="E336" s="12">
        <v>189.320007</v>
      </c>
      <c r="F336" s="12">
        <v>161.65685999999999</v>
      </c>
      <c r="G336" s="12">
        <v>257721</v>
      </c>
    </row>
    <row r="337" spans="1:7" x14ac:dyDescent="0.25">
      <c r="A337" s="13">
        <v>41492</v>
      </c>
      <c r="B337" s="12">
        <v>189.220001</v>
      </c>
      <c r="C337" s="12">
        <v>189.28999300000001</v>
      </c>
      <c r="D337" s="12">
        <v>185.199997</v>
      </c>
      <c r="E337" s="12">
        <v>186.55999800000001</v>
      </c>
      <c r="F337" s="12">
        <v>159.30014</v>
      </c>
      <c r="G337" s="12">
        <v>371286</v>
      </c>
    </row>
    <row r="338" spans="1:7" x14ac:dyDescent="0.25">
      <c r="A338" s="13">
        <v>41493</v>
      </c>
      <c r="B338" s="12">
        <v>185.679993</v>
      </c>
      <c r="C338" s="12">
        <v>188.199997</v>
      </c>
      <c r="D338" s="12">
        <v>185.10000600000001</v>
      </c>
      <c r="E338" s="12">
        <v>186.91999799999999</v>
      </c>
      <c r="F338" s="12">
        <v>159.607529</v>
      </c>
      <c r="G338" s="12">
        <v>521169</v>
      </c>
    </row>
    <row r="339" spans="1:7" x14ac:dyDescent="0.25">
      <c r="A339" s="13">
        <v>41494</v>
      </c>
      <c r="B339" s="12">
        <v>188.220001</v>
      </c>
      <c r="C339" s="12">
        <v>189.550003</v>
      </c>
      <c r="D339" s="12">
        <v>184.38000500000001</v>
      </c>
      <c r="E339" s="12">
        <v>186.89999399999999</v>
      </c>
      <c r="F339" s="12">
        <v>159.59045399999999</v>
      </c>
      <c r="G339" s="12">
        <v>388357</v>
      </c>
    </row>
    <row r="340" spans="1:7" x14ac:dyDescent="0.25">
      <c r="A340" s="13">
        <v>41495</v>
      </c>
      <c r="B340" s="12">
        <v>187.08000200000001</v>
      </c>
      <c r="C340" s="12">
        <v>187.63000500000001</v>
      </c>
      <c r="D340" s="12">
        <v>185.10000600000001</v>
      </c>
      <c r="E340" s="12">
        <v>186.33000200000001</v>
      </c>
      <c r="F340" s="12">
        <v>159.10375999999999</v>
      </c>
      <c r="G340" s="12">
        <v>633617</v>
      </c>
    </row>
    <row r="341" spans="1:7" x14ac:dyDescent="0.25">
      <c r="A341" s="13">
        <v>41498</v>
      </c>
      <c r="B341" s="12">
        <v>186.229996</v>
      </c>
      <c r="C341" s="12">
        <v>186.429993</v>
      </c>
      <c r="D341" s="12">
        <v>183.449997</v>
      </c>
      <c r="E341" s="12">
        <v>184.46000699999999</v>
      </c>
      <c r="F341" s="12">
        <v>157.50701900000001</v>
      </c>
      <c r="G341" s="12">
        <v>441600</v>
      </c>
    </row>
    <row r="342" spans="1:7" x14ac:dyDescent="0.25">
      <c r="A342" s="13">
        <v>41499</v>
      </c>
      <c r="B342" s="12">
        <v>184.55999800000001</v>
      </c>
      <c r="C342" s="12">
        <v>187.740005</v>
      </c>
      <c r="D342" s="12">
        <v>180.21000699999999</v>
      </c>
      <c r="E342" s="12">
        <v>181.570007</v>
      </c>
      <c r="F342" s="12">
        <v>155.03929099999999</v>
      </c>
      <c r="G342" s="12">
        <v>538581</v>
      </c>
    </row>
    <row r="343" spans="1:7" x14ac:dyDescent="0.25">
      <c r="A343" s="13">
        <v>41500</v>
      </c>
      <c r="B343" s="12">
        <v>182.19000199999999</v>
      </c>
      <c r="C343" s="12">
        <v>185.85000600000001</v>
      </c>
      <c r="D343" s="12">
        <v>181.490005</v>
      </c>
      <c r="E343" s="12">
        <v>182.61999499999999</v>
      </c>
      <c r="F343" s="12">
        <v>155.93583699999999</v>
      </c>
      <c r="G343" s="12">
        <v>360686</v>
      </c>
    </row>
    <row r="344" spans="1:7" x14ac:dyDescent="0.25">
      <c r="A344" s="13">
        <v>41501</v>
      </c>
      <c r="B344" s="12">
        <v>182.720001</v>
      </c>
      <c r="C344" s="12">
        <v>184.03999300000001</v>
      </c>
      <c r="D344" s="12">
        <v>180</v>
      </c>
      <c r="E344" s="12">
        <v>181.5</v>
      </c>
      <c r="F344" s="12">
        <v>154.97950700000001</v>
      </c>
      <c r="G344" s="12">
        <v>179004</v>
      </c>
    </row>
    <row r="345" spans="1:7" x14ac:dyDescent="0.25">
      <c r="A345" s="13">
        <v>41502</v>
      </c>
      <c r="B345" s="12">
        <v>181.39999399999999</v>
      </c>
      <c r="C345" s="12">
        <v>181.83000200000001</v>
      </c>
      <c r="D345" s="12">
        <v>179.11000100000001</v>
      </c>
      <c r="E345" s="12">
        <v>180.740005</v>
      </c>
      <c r="F345" s="12">
        <v>154.330566</v>
      </c>
      <c r="G345" s="12">
        <v>111442</v>
      </c>
    </row>
    <row r="346" spans="1:7" x14ac:dyDescent="0.25">
      <c r="A346" s="13">
        <v>41505</v>
      </c>
      <c r="B346" s="12">
        <v>180.83999600000001</v>
      </c>
      <c r="C346" s="12">
        <v>187.199997</v>
      </c>
      <c r="D346" s="12">
        <v>180.75</v>
      </c>
      <c r="E346" s="12">
        <v>185.259995</v>
      </c>
      <c r="F346" s="12">
        <v>158.19009399999999</v>
      </c>
      <c r="G346" s="12">
        <v>300020</v>
      </c>
    </row>
    <row r="347" spans="1:7" x14ac:dyDescent="0.25">
      <c r="A347" s="13">
        <v>41506</v>
      </c>
      <c r="B347" s="12">
        <v>187.78999300000001</v>
      </c>
      <c r="C347" s="12">
        <v>187.949997</v>
      </c>
      <c r="D347" s="12">
        <v>180.429993</v>
      </c>
      <c r="E347" s="12">
        <v>181.429993</v>
      </c>
      <c r="F347" s="12">
        <v>154.91970800000001</v>
      </c>
      <c r="G347" s="12">
        <v>533298</v>
      </c>
    </row>
    <row r="348" spans="1:7" x14ac:dyDescent="0.25">
      <c r="A348" s="13">
        <v>41507</v>
      </c>
      <c r="B348" s="12">
        <v>181.529999</v>
      </c>
      <c r="C348" s="12">
        <v>182.949997</v>
      </c>
      <c r="D348" s="12">
        <v>179.94000199999999</v>
      </c>
      <c r="E348" s="12">
        <v>180.38000500000001</v>
      </c>
      <c r="F348" s="12">
        <v>154.023132</v>
      </c>
      <c r="G348" s="12">
        <v>489051</v>
      </c>
    </row>
    <row r="349" spans="1:7" x14ac:dyDescent="0.25">
      <c r="A349" s="13">
        <v>41508</v>
      </c>
      <c r="B349" s="12">
        <v>180.479996</v>
      </c>
      <c r="C349" s="12">
        <v>181.28999300000001</v>
      </c>
      <c r="D349" s="12">
        <v>170</v>
      </c>
      <c r="E349" s="12">
        <v>176.259995</v>
      </c>
      <c r="F349" s="12">
        <v>150.50514200000001</v>
      </c>
      <c r="G349" s="12">
        <v>550637</v>
      </c>
    </row>
    <row r="350" spans="1:7" x14ac:dyDescent="0.25">
      <c r="A350" s="13">
        <v>41509</v>
      </c>
      <c r="B350" s="12">
        <v>176.61999499999999</v>
      </c>
      <c r="C350" s="12">
        <v>177.479996</v>
      </c>
      <c r="D350" s="12">
        <v>172.39999399999999</v>
      </c>
      <c r="E350" s="12">
        <v>175.33999600000001</v>
      </c>
      <c r="F350" s="12">
        <v>149.71958900000001</v>
      </c>
      <c r="G350" s="12">
        <v>493039</v>
      </c>
    </row>
    <row r="351" spans="1:7" x14ac:dyDescent="0.25">
      <c r="A351" s="13">
        <v>41512</v>
      </c>
      <c r="B351" s="12">
        <v>175.300003</v>
      </c>
      <c r="C351" s="12">
        <v>175.679993</v>
      </c>
      <c r="D351" s="12">
        <v>170</v>
      </c>
      <c r="E351" s="12">
        <v>173.91999799999999</v>
      </c>
      <c r="F351" s="12">
        <v>148.50708</v>
      </c>
      <c r="G351" s="12">
        <v>610702</v>
      </c>
    </row>
    <row r="352" spans="1:7" x14ac:dyDescent="0.25">
      <c r="A352" s="13">
        <v>41513</v>
      </c>
      <c r="B352" s="12">
        <v>173.820007</v>
      </c>
      <c r="C352" s="12">
        <v>174.08999600000001</v>
      </c>
      <c r="D352" s="12">
        <v>170</v>
      </c>
      <c r="E352" s="12">
        <v>172.08000200000001</v>
      </c>
      <c r="F352" s="12">
        <v>146.93592799999999</v>
      </c>
      <c r="G352" s="12">
        <v>597927</v>
      </c>
    </row>
    <row r="353" spans="1:7" x14ac:dyDescent="0.25">
      <c r="A353" s="13">
        <v>41514</v>
      </c>
      <c r="B353" s="12">
        <v>171.86000100000001</v>
      </c>
      <c r="C353" s="12">
        <v>172</v>
      </c>
      <c r="D353" s="12">
        <v>167.03999300000001</v>
      </c>
      <c r="E353" s="12">
        <v>167.759995</v>
      </c>
      <c r="F353" s="12">
        <v>143.247162</v>
      </c>
      <c r="G353" s="12">
        <v>566938</v>
      </c>
    </row>
    <row r="354" spans="1:7" x14ac:dyDescent="0.25">
      <c r="A354" s="13">
        <v>41515</v>
      </c>
      <c r="B354" s="12">
        <v>168</v>
      </c>
      <c r="C354" s="12">
        <v>168.14999399999999</v>
      </c>
      <c r="D354" s="12">
        <v>163.63000500000001</v>
      </c>
      <c r="E354" s="12">
        <v>165.63000500000001</v>
      </c>
      <c r="F354" s="12">
        <v>141.428406</v>
      </c>
      <c r="G354" s="12">
        <v>537411</v>
      </c>
    </row>
    <row r="355" spans="1:7" x14ac:dyDescent="0.25">
      <c r="A355" s="13">
        <v>41516</v>
      </c>
      <c r="B355" s="12">
        <v>165.14999399999999</v>
      </c>
      <c r="C355" s="12">
        <v>169.64999399999999</v>
      </c>
      <c r="D355" s="12">
        <v>156.990005</v>
      </c>
      <c r="E355" s="12">
        <v>159.16999799999999</v>
      </c>
      <c r="F355" s="12">
        <v>135.91233800000001</v>
      </c>
      <c r="G355" s="12">
        <v>5134788</v>
      </c>
    </row>
    <row r="356" spans="1:7" x14ac:dyDescent="0.25">
      <c r="A356" s="13">
        <v>41519</v>
      </c>
      <c r="B356" s="12">
        <v>164.320007</v>
      </c>
      <c r="C356" s="12">
        <v>167.979996</v>
      </c>
      <c r="D356" s="12">
        <v>163.320007</v>
      </c>
      <c r="E356" s="12">
        <v>166.05999800000001</v>
      </c>
      <c r="F356" s="12">
        <v>141.795547</v>
      </c>
      <c r="G356" s="12">
        <v>178571</v>
      </c>
    </row>
    <row r="357" spans="1:7" x14ac:dyDescent="0.25">
      <c r="A357" s="13">
        <v>41520</v>
      </c>
      <c r="B357" s="12">
        <v>167</v>
      </c>
      <c r="C357" s="12">
        <v>167</v>
      </c>
      <c r="D357" s="12">
        <v>163.41000399999999</v>
      </c>
      <c r="E357" s="12">
        <v>163.949997</v>
      </c>
      <c r="F357" s="12">
        <v>139.99388099999999</v>
      </c>
      <c r="G357" s="12">
        <v>868454</v>
      </c>
    </row>
    <row r="358" spans="1:7" x14ac:dyDescent="0.25">
      <c r="A358" s="13">
        <v>41521</v>
      </c>
      <c r="B358" s="12">
        <v>164.429993</v>
      </c>
      <c r="C358" s="12">
        <v>165.929993</v>
      </c>
      <c r="D358" s="12">
        <v>163.36999499999999</v>
      </c>
      <c r="E358" s="12">
        <v>163.779999</v>
      </c>
      <c r="F358" s="12">
        <v>139.848724</v>
      </c>
      <c r="G358" s="12">
        <v>598518</v>
      </c>
    </row>
    <row r="359" spans="1:7" x14ac:dyDescent="0.25">
      <c r="A359" s="13">
        <v>41522</v>
      </c>
      <c r="B359" s="12">
        <v>164.03999300000001</v>
      </c>
      <c r="C359" s="12">
        <v>168.179993</v>
      </c>
      <c r="D359" s="12">
        <v>163</v>
      </c>
      <c r="E359" s="12">
        <v>167.179993</v>
      </c>
      <c r="F359" s="12">
        <v>142.75190699999999</v>
      </c>
      <c r="G359" s="12">
        <v>583117</v>
      </c>
    </row>
    <row r="360" spans="1:7" x14ac:dyDescent="0.25">
      <c r="A360" s="13">
        <v>41523</v>
      </c>
      <c r="B360" s="12">
        <v>167.179993</v>
      </c>
      <c r="C360" s="12">
        <v>172.720001</v>
      </c>
      <c r="D360" s="12">
        <v>166.16999799999999</v>
      </c>
      <c r="E360" s="12">
        <v>169.30999800000001</v>
      </c>
      <c r="F360" s="12">
        <v>144.570694</v>
      </c>
      <c r="G360" s="12">
        <v>612530</v>
      </c>
    </row>
    <row r="361" spans="1:7" x14ac:dyDescent="0.25">
      <c r="A361" s="13">
        <v>41526</v>
      </c>
      <c r="B361" s="12">
        <v>166</v>
      </c>
      <c r="C361" s="12">
        <v>171.83999600000001</v>
      </c>
      <c r="D361" s="12">
        <v>163.16999799999999</v>
      </c>
      <c r="E361" s="12">
        <v>169.53999300000001</v>
      </c>
      <c r="F361" s="12">
        <v>144.76705899999999</v>
      </c>
      <c r="G361" s="12">
        <v>710175</v>
      </c>
    </row>
    <row r="362" spans="1:7" x14ac:dyDescent="0.25">
      <c r="A362" s="13">
        <v>41527</v>
      </c>
      <c r="B362" s="12">
        <v>169.300003</v>
      </c>
      <c r="C362" s="12">
        <v>172.71000699999999</v>
      </c>
      <c r="D362" s="12">
        <v>168.58999600000001</v>
      </c>
      <c r="E362" s="12">
        <v>171.509995</v>
      </c>
      <c r="F362" s="12">
        <v>146.44923399999999</v>
      </c>
      <c r="G362" s="12">
        <v>993989</v>
      </c>
    </row>
    <row r="363" spans="1:7" x14ac:dyDescent="0.25">
      <c r="A363" s="13">
        <v>41528</v>
      </c>
      <c r="B363" s="12">
        <v>171.520004</v>
      </c>
      <c r="C363" s="12">
        <v>175.479996</v>
      </c>
      <c r="D363" s="12">
        <v>170.61000100000001</v>
      </c>
      <c r="E363" s="12">
        <v>174.979996</v>
      </c>
      <c r="F363" s="12">
        <v>149.41220100000001</v>
      </c>
      <c r="G363" s="12">
        <v>995361</v>
      </c>
    </row>
    <row r="364" spans="1:7" x14ac:dyDescent="0.25">
      <c r="A364" s="13">
        <v>41529</v>
      </c>
      <c r="B364" s="12">
        <v>174.970001</v>
      </c>
      <c r="C364" s="12">
        <v>174.970001</v>
      </c>
      <c r="D364" s="12">
        <v>173</v>
      </c>
      <c r="E364" s="12">
        <v>174.08999600000001</v>
      </c>
      <c r="F364" s="12">
        <v>148.65223700000001</v>
      </c>
      <c r="G364" s="12">
        <v>696923</v>
      </c>
    </row>
    <row r="365" spans="1:7" x14ac:dyDescent="0.25">
      <c r="A365" s="13">
        <v>41530</v>
      </c>
      <c r="B365" s="12">
        <v>174.08999600000001</v>
      </c>
      <c r="C365" s="12">
        <v>174.78999300000001</v>
      </c>
      <c r="D365" s="12">
        <v>173</v>
      </c>
      <c r="E365" s="12">
        <v>174.36000100000001</v>
      </c>
      <c r="F365" s="12">
        <v>148.88278199999999</v>
      </c>
      <c r="G365" s="12">
        <v>527730</v>
      </c>
    </row>
    <row r="366" spans="1:7" x14ac:dyDescent="0.25">
      <c r="A366" s="13">
        <v>41534</v>
      </c>
      <c r="B366" s="12">
        <v>173</v>
      </c>
      <c r="C366" s="12">
        <v>175.259995</v>
      </c>
      <c r="D366" s="12">
        <v>171.60000600000001</v>
      </c>
      <c r="E366" s="12">
        <v>174.5</v>
      </c>
      <c r="F366" s="12">
        <v>149.00233499999999</v>
      </c>
      <c r="G366" s="12">
        <v>589051</v>
      </c>
    </row>
    <row r="367" spans="1:7" x14ac:dyDescent="0.25">
      <c r="A367" s="13">
        <v>41535</v>
      </c>
      <c r="B367" s="12">
        <v>173</v>
      </c>
      <c r="C367" s="12">
        <v>177.800003</v>
      </c>
      <c r="D367" s="12">
        <v>173</v>
      </c>
      <c r="E367" s="12">
        <v>177.38999899999999</v>
      </c>
      <c r="F367" s="12">
        <v>151.470032</v>
      </c>
      <c r="G367" s="12">
        <v>1101512</v>
      </c>
    </row>
    <row r="368" spans="1:7" x14ac:dyDescent="0.25">
      <c r="A368" s="13">
        <v>41536</v>
      </c>
      <c r="B368" s="12">
        <v>177.80999800000001</v>
      </c>
      <c r="C368" s="12">
        <v>179.36000100000001</v>
      </c>
      <c r="D368" s="12">
        <v>176</v>
      </c>
      <c r="E368" s="12">
        <v>178.770004</v>
      </c>
      <c r="F368" s="12">
        <v>152.64842200000001</v>
      </c>
      <c r="G368" s="12">
        <v>1239597</v>
      </c>
    </row>
    <row r="369" spans="1:7" x14ac:dyDescent="0.25">
      <c r="A369" s="13">
        <v>41537</v>
      </c>
      <c r="B369" s="12">
        <v>178.11000100000001</v>
      </c>
      <c r="C369" s="12">
        <v>178.5</v>
      </c>
      <c r="D369" s="12">
        <v>174.5</v>
      </c>
      <c r="E369" s="12">
        <v>175.33999600000001</v>
      </c>
      <c r="F369" s="12">
        <v>149.71958900000001</v>
      </c>
      <c r="G369" s="12">
        <v>1789487</v>
      </c>
    </row>
    <row r="370" spans="1:7" x14ac:dyDescent="0.25">
      <c r="A370" s="13">
        <v>41540</v>
      </c>
      <c r="B370" s="12">
        <v>175.240005</v>
      </c>
      <c r="C370" s="12">
        <v>175.240005</v>
      </c>
      <c r="D370" s="12">
        <v>173.070007</v>
      </c>
      <c r="E370" s="12">
        <v>173.88999899999999</v>
      </c>
      <c r="F370" s="12">
        <v>148.48142999999999</v>
      </c>
      <c r="G370" s="12">
        <v>848881</v>
      </c>
    </row>
    <row r="371" spans="1:7" x14ac:dyDescent="0.25">
      <c r="A371" s="13">
        <v>41541</v>
      </c>
      <c r="B371" s="12">
        <v>173.69000199999999</v>
      </c>
      <c r="C371" s="12">
        <v>174.050003</v>
      </c>
      <c r="D371" s="12">
        <v>172.83000200000001</v>
      </c>
      <c r="E371" s="12">
        <v>173.30999800000001</v>
      </c>
      <c r="F371" s="12">
        <v>147.98620600000001</v>
      </c>
      <c r="G371" s="12">
        <v>816555</v>
      </c>
    </row>
    <row r="372" spans="1:7" x14ac:dyDescent="0.25">
      <c r="A372" s="13">
        <v>41542</v>
      </c>
      <c r="B372" s="12">
        <v>172.86000100000001</v>
      </c>
      <c r="C372" s="12">
        <v>175.009995</v>
      </c>
      <c r="D372" s="12">
        <v>170.800003</v>
      </c>
      <c r="E372" s="12">
        <v>173.990005</v>
      </c>
      <c r="F372" s="12">
        <v>148.566879</v>
      </c>
      <c r="G372" s="12">
        <v>732007</v>
      </c>
    </row>
    <row r="373" spans="1:7" x14ac:dyDescent="0.25">
      <c r="A373" s="13">
        <v>41543</v>
      </c>
      <c r="B373" s="12">
        <v>174.08999600000001</v>
      </c>
      <c r="C373" s="12">
        <v>175.979996</v>
      </c>
      <c r="D373" s="12">
        <v>173.220001</v>
      </c>
      <c r="E373" s="12">
        <v>173.740005</v>
      </c>
      <c r="F373" s="12">
        <v>148.353409</v>
      </c>
      <c r="G373" s="12">
        <v>667394</v>
      </c>
    </row>
    <row r="374" spans="1:7" x14ac:dyDescent="0.25">
      <c r="A374" s="13">
        <v>41544</v>
      </c>
      <c r="B374" s="12">
        <v>173.63999899999999</v>
      </c>
      <c r="C374" s="12">
        <v>174.39999399999999</v>
      </c>
      <c r="D374" s="12">
        <v>169.88000500000001</v>
      </c>
      <c r="E374" s="12">
        <v>170.13999899999999</v>
      </c>
      <c r="F374" s="12">
        <v>145.279404</v>
      </c>
      <c r="G374" s="12">
        <v>548221</v>
      </c>
    </row>
    <row r="375" spans="1:7" x14ac:dyDescent="0.25">
      <c r="A375" s="13">
        <v>41547</v>
      </c>
      <c r="B375" s="12">
        <v>169.779999</v>
      </c>
      <c r="C375" s="12">
        <v>170.03999300000001</v>
      </c>
      <c r="D375" s="12">
        <v>164.71000699999999</v>
      </c>
      <c r="E375" s="12">
        <v>164.929993</v>
      </c>
      <c r="F375" s="12">
        <v>140.83068800000001</v>
      </c>
      <c r="G375" s="12">
        <v>1086388</v>
      </c>
    </row>
    <row r="376" spans="1:7" x14ac:dyDescent="0.25">
      <c r="A376" s="13">
        <v>41548</v>
      </c>
      <c r="B376" s="12">
        <v>164.83000200000001</v>
      </c>
      <c r="C376" s="12">
        <v>171.449997</v>
      </c>
      <c r="D376" s="12">
        <v>164</v>
      </c>
      <c r="E376" s="12">
        <v>171</v>
      </c>
      <c r="F376" s="12">
        <v>146.01376300000001</v>
      </c>
      <c r="G376" s="12">
        <v>569956</v>
      </c>
    </row>
    <row r="377" spans="1:7" x14ac:dyDescent="0.25">
      <c r="A377" s="13">
        <v>41549</v>
      </c>
      <c r="B377" s="12">
        <v>170.070007</v>
      </c>
      <c r="C377" s="12">
        <v>170.070007</v>
      </c>
      <c r="D377" s="12">
        <v>167.36000100000001</v>
      </c>
      <c r="E377" s="12">
        <v>169.44000199999999</v>
      </c>
      <c r="F377" s="12">
        <v>144.681702</v>
      </c>
      <c r="G377" s="12">
        <v>450958</v>
      </c>
    </row>
    <row r="378" spans="1:7" x14ac:dyDescent="0.25">
      <c r="A378" s="13">
        <v>41550</v>
      </c>
      <c r="B378" s="12">
        <v>169.89999399999999</v>
      </c>
      <c r="C378" s="12">
        <v>170.5</v>
      </c>
      <c r="D378" s="12">
        <v>166</v>
      </c>
      <c r="E378" s="12">
        <v>166.800003</v>
      </c>
      <c r="F378" s="12">
        <v>142.42744400000001</v>
      </c>
      <c r="G378" s="12">
        <v>261382</v>
      </c>
    </row>
    <row r="379" spans="1:7" x14ac:dyDescent="0.25">
      <c r="A379" s="13">
        <v>41551</v>
      </c>
      <c r="B379" s="12">
        <v>166.699997</v>
      </c>
      <c r="C379" s="12">
        <v>169.300003</v>
      </c>
      <c r="D379" s="12">
        <v>165.679993</v>
      </c>
      <c r="E379" s="12">
        <v>166.08999600000001</v>
      </c>
      <c r="F379" s="12">
        <v>141.82118199999999</v>
      </c>
      <c r="G379" s="12">
        <v>270091</v>
      </c>
    </row>
    <row r="380" spans="1:7" x14ac:dyDescent="0.25">
      <c r="A380" s="13">
        <v>41554</v>
      </c>
      <c r="B380" s="12">
        <v>164.88000500000001</v>
      </c>
      <c r="C380" s="12">
        <v>165.449997</v>
      </c>
      <c r="D380" s="12">
        <v>163.41000399999999</v>
      </c>
      <c r="E380" s="12">
        <v>164.25</v>
      </c>
      <c r="F380" s="12">
        <v>140.25001499999999</v>
      </c>
      <c r="G380" s="12">
        <v>220441</v>
      </c>
    </row>
    <row r="381" spans="1:7" x14ac:dyDescent="0.25">
      <c r="A381" s="13">
        <v>41555</v>
      </c>
      <c r="B381" s="12">
        <v>163.46000699999999</v>
      </c>
      <c r="C381" s="12">
        <v>164.5</v>
      </c>
      <c r="D381" s="12">
        <v>160.990005</v>
      </c>
      <c r="E381" s="12">
        <v>163.240005</v>
      </c>
      <c r="F381" s="12">
        <v>139.387619</v>
      </c>
      <c r="G381" s="12">
        <v>373707</v>
      </c>
    </row>
    <row r="382" spans="1:7" x14ac:dyDescent="0.25">
      <c r="A382" s="13">
        <v>41556</v>
      </c>
      <c r="B382" s="12">
        <v>163.509995</v>
      </c>
      <c r="C382" s="12">
        <v>165.86999499999999</v>
      </c>
      <c r="D382" s="12">
        <v>161.240005</v>
      </c>
      <c r="E382" s="12">
        <v>161.759995</v>
      </c>
      <c r="F382" s="12">
        <v>138.12387100000001</v>
      </c>
      <c r="G382" s="12">
        <v>420404</v>
      </c>
    </row>
    <row r="383" spans="1:7" x14ac:dyDescent="0.25">
      <c r="A383" s="13">
        <v>41557</v>
      </c>
      <c r="B383" s="12">
        <v>161.759995</v>
      </c>
      <c r="C383" s="12">
        <v>165.179993</v>
      </c>
      <c r="D383" s="12">
        <v>161.64999399999999</v>
      </c>
      <c r="E383" s="12">
        <v>163.53999300000001</v>
      </c>
      <c r="F383" s="12">
        <v>139.64378400000001</v>
      </c>
      <c r="G383" s="12">
        <v>415254</v>
      </c>
    </row>
    <row r="384" spans="1:7" x14ac:dyDescent="0.25">
      <c r="A384" s="13">
        <v>41558</v>
      </c>
      <c r="B384" s="12">
        <v>163.44000199999999</v>
      </c>
      <c r="C384" s="12">
        <v>167.5</v>
      </c>
      <c r="D384" s="12">
        <v>163.44000199999999</v>
      </c>
      <c r="E384" s="12">
        <v>165.71000699999999</v>
      </c>
      <c r="F384" s="12">
        <v>141.49670399999999</v>
      </c>
      <c r="G384" s="12">
        <v>375740</v>
      </c>
    </row>
    <row r="385" spans="1:7" x14ac:dyDescent="0.25">
      <c r="A385" s="13">
        <v>41561</v>
      </c>
      <c r="B385" s="12">
        <v>165.71000699999999</v>
      </c>
      <c r="C385" s="12">
        <v>166.679993</v>
      </c>
      <c r="D385" s="12">
        <v>162.699997</v>
      </c>
      <c r="E385" s="12">
        <v>164.86000100000001</v>
      </c>
      <c r="F385" s="12">
        <v>140.77088900000001</v>
      </c>
      <c r="G385" s="12">
        <v>208476</v>
      </c>
    </row>
    <row r="386" spans="1:7" x14ac:dyDescent="0.25">
      <c r="A386" s="13">
        <v>41562</v>
      </c>
      <c r="B386" s="12">
        <v>163.550003</v>
      </c>
      <c r="C386" s="12">
        <v>166.479996</v>
      </c>
      <c r="D386" s="12">
        <v>160.800003</v>
      </c>
      <c r="E386" s="12">
        <v>162.41000399999999</v>
      </c>
      <c r="F386" s="12">
        <v>138.678909</v>
      </c>
      <c r="G386" s="12">
        <v>819863</v>
      </c>
    </row>
    <row r="387" spans="1:7" x14ac:dyDescent="0.25">
      <c r="A387" s="13">
        <v>41563</v>
      </c>
      <c r="B387" s="12">
        <v>162.509995</v>
      </c>
      <c r="C387" s="12">
        <v>164.80999800000001</v>
      </c>
      <c r="D387" s="12">
        <v>158.03999300000001</v>
      </c>
      <c r="E387" s="12">
        <v>160.279999</v>
      </c>
      <c r="F387" s="12">
        <v>136.86013800000001</v>
      </c>
      <c r="G387" s="12">
        <v>453878</v>
      </c>
    </row>
    <row r="388" spans="1:7" x14ac:dyDescent="0.25">
      <c r="A388" s="13">
        <v>41564</v>
      </c>
      <c r="B388" s="12">
        <v>160.60000600000001</v>
      </c>
      <c r="C388" s="12">
        <v>161</v>
      </c>
      <c r="D388" s="12">
        <v>158.38000500000001</v>
      </c>
      <c r="E388" s="12">
        <v>158.91999799999999</v>
      </c>
      <c r="F388" s="12">
        <v>135.698868</v>
      </c>
      <c r="G388" s="12">
        <v>228960</v>
      </c>
    </row>
    <row r="389" spans="1:7" x14ac:dyDescent="0.25">
      <c r="A389" s="13">
        <v>41565</v>
      </c>
      <c r="B389" s="12">
        <v>159.020004</v>
      </c>
      <c r="C389" s="12">
        <v>159.5</v>
      </c>
      <c r="D389" s="12">
        <v>157.35000600000001</v>
      </c>
      <c r="E389" s="12">
        <v>157.800003</v>
      </c>
      <c r="F389" s="12">
        <v>134.742538</v>
      </c>
      <c r="G389" s="12">
        <v>221962</v>
      </c>
    </row>
    <row r="390" spans="1:7" x14ac:dyDescent="0.25">
      <c r="A390" s="13">
        <v>41568</v>
      </c>
      <c r="B390" s="12">
        <v>158.029999</v>
      </c>
      <c r="C390" s="12">
        <v>159.490005</v>
      </c>
      <c r="D390" s="12">
        <v>157.5</v>
      </c>
      <c r="E390" s="12">
        <v>158.88999899999999</v>
      </c>
      <c r="F390" s="12">
        <v>135.673248</v>
      </c>
      <c r="G390" s="12">
        <v>951494</v>
      </c>
    </row>
    <row r="391" spans="1:7" x14ac:dyDescent="0.25">
      <c r="A391" s="13">
        <v>41569</v>
      </c>
      <c r="B391" s="12">
        <v>159.490005</v>
      </c>
      <c r="C391" s="12">
        <v>165.83000200000001</v>
      </c>
      <c r="D391" s="12">
        <v>158.88999899999999</v>
      </c>
      <c r="E391" s="12">
        <v>164.88000500000001</v>
      </c>
      <c r="F391" s="12">
        <v>140.787994</v>
      </c>
      <c r="G391" s="12">
        <v>519309</v>
      </c>
    </row>
    <row r="392" spans="1:7" x14ac:dyDescent="0.25">
      <c r="A392" s="13">
        <v>41570</v>
      </c>
      <c r="B392" s="12">
        <v>165.699997</v>
      </c>
      <c r="C392" s="12">
        <v>165.699997</v>
      </c>
      <c r="D392" s="12">
        <v>160.08000200000001</v>
      </c>
      <c r="E392" s="12">
        <v>161.729996</v>
      </c>
      <c r="F392" s="12">
        <v>138.09826699999999</v>
      </c>
      <c r="G392" s="12">
        <v>498671</v>
      </c>
    </row>
    <row r="393" spans="1:7" x14ac:dyDescent="0.25">
      <c r="A393" s="13">
        <v>41571</v>
      </c>
      <c r="B393" s="12">
        <v>161.83000200000001</v>
      </c>
      <c r="C393" s="12">
        <v>162.259995</v>
      </c>
      <c r="D393" s="12">
        <v>158.050003</v>
      </c>
      <c r="E393" s="12">
        <v>158.479996</v>
      </c>
      <c r="F393" s="12">
        <v>135.32313500000001</v>
      </c>
      <c r="G393" s="12">
        <v>317167</v>
      </c>
    </row>
    <row r="394" spans="1:7" x14ac:dyDescent="0.25">
      <c r="A394" s="13">
        <v>41572</v>
      </c>
      <c r="B394" s="12">
        <v>159.529999</v>
      </c>
      <c r="C394" s="12">
        <v>159.61999499999999</v>
      </c>
      <c r="D394" s="12">
        <v>154.529999</v>
      </c>
      <c r="E394" s="12">
        <v>157.83999600000001</v>
      </c>
      <c r="F394" s="12">
        <v>134.77664200000001</v>
      </c>
      <c r="G394" s="12">
        <v>761916</v>
      </c>
    </row>
    <row r="395" spans="1:7" x14ac:dyDescent="0.25">
      <c r="A395" s="13">
        <v>41575</v>
      </c>
      <c r="B395" s="12">
        <v>158.13999899999999</v>
      </c>
      <c r="C395" s="12">
        <v>158.61000100000001</v>
      </c>
      <c r="D395" s="12">
        <v>155.5</v>
      </c>
      <c r="E395" s="12">
        <v>158.11999499999999</v>
      </c>
      <c r="F395" s="12">
        <v>135.01573200000001</v>
      </c>
      <c r="G395" s="12">
        <v>748406</v>
      </c>
    </row>
    <row r="396" spans="1:7" x14ac:dyDescent="0.25">
      <c r="A396" s="13">
        <v>41576</v>
      </c>
      <c r="B396" s="12">
        <v>158.89999399999999</v>
      </c>
      <c r="C396" s="12">
        <v>158.91000399999999</v>
      </c>
      <c r="D396" s="12">
        <v>156.009995</v>
      </c>
      <c r="E396" s="12">
        <v>157.229996</v>
      </c>
      <c r="F396" s="12">
        <v>134.25576799999999</v>
      </c>
      <c r="G396" s="12">
        <v>496528</v>
      </c>
    </row>
    <row r="397" spans="1:7" x14ac:dyDescent="0.25">
      <c r="A397" s="13">
        <v>41577</v>
      </c>
      <c r="B397" s="12">
        <v>157.33000200000001</v>
      </c>
      <c r="C397" s="12">
        <v>162</v>
      </c>
      <c r="D397" s="12">
        <v>157.33000200000001</v>
      </c>
      <c r="E397" s="12">
        <v>161.08999600000001</v>
      </c>
      <c r="F397" s="12">
        <v>137.551773</v>
      </c>
      <c r="G397" s="12">
        <v>1406898</v>
      </c>
    </row>
    <row r="398" spans="1:7" x14ac:dyDescent="0.25">
      <c r="A398" s="13">
        <v>41578</v>
      </c>
      <c r="B398" s="12">
        <v>161.25</v>
      </c>
      <c r="C398" s="12">
        <v>161.25</v>
      </c>
      <c r="D398" s="12">
        <v>157.55999800000001</v>
      </c>
      <c r="E398" s="12">
        <v>159.020004</v>
      </c>
      <c r="F398" s="12">
        <v>137.01757799999999</v>
      </c>
      <c r="G398" s="12">
        <v>828587</v>
      </c>
    </row>
    <row r="399" spans="1:7" x14ac:dyDescent="0.25">
      <c r="A399" s="13">
        <v>41579</v>
      </c>
      <c r="B399" s="12">
        <v>159.13999899999999</v>
      </c>
      <c r="C399" s="12">
        <v>159.720001</v>
      </c>
      <c r="D399" s="12">
        <v>156.279999</v>
      </c>
      <c r="E399" s="12">
        <v>157.5</v>
      </c>
      <c r="F399" s="12">
        <v>135.707886</v>
      </c>
      <c r="G399" s="12">
        <v>348482</v>
      </c>
    </row>
    <row r="400" spans="1:7" x14ac:dyDescent="0.25">
      <c r="A400" s="13">
        <v>41582</v>
      </c>
      <c r="B400" s="12">
        <v>157.300003</v>
      </c>
      <c r="C400" s="12">
        <v>158</v>
      </c>
      <c r="D400" s="12">
        <v>156.33000200000001</v>
      </c>
      <c r="E400" s="12">
        <v>157.14999399999999</v>
      </c>
      <c r="F400" s="12">
        <v>135.406296</v>
      </c>
      <c r="G400" s="12">
        <v>525363</v>
      </c>
    </row>
    <row r="401" spans="1:7" x14ac:dyDescent="0.25">
      <c r="A401" s="13">
        <v>41583</v>
      </c>
      <c r="B401" s="12">
        <v>157</v>
      </c>
      <c r="C401" s="12">
        <v>157</v>
      </c>
      <c r="D401" s="12">
        <v>151</v>
      </c>
      <c r="E401" s="12">
        <v>152.03999300000001</v>
      </c>
      <c r="F401" s="12">
        <v>131.00332599999999</v>
      </c>
      <c r="G401" s="12">
        <v>665820</v>
      </c>
    </row>
    <row r="402" spans="1:7" x14ac:dyDescent="0.25">
      <c r="A402" s="13">
        <v>41584</v>
      </c>
      <c r="B402" s="12">
        <v>152.13999899999999</v>
      </c>
      <c r="C402" s="12">
        <v>154.66999799999999</v>
      </c>
      <c r="D402" s="12">
        <v>150.449997</v>
      </c>
      <c r="E402" s="12">
        <v>151.570007</v>
      </c>
      <c r="F402" s="12">
        <v>130.59835799999999</v>
      </c>
      <c r="G402" s="12">
        <v>988000</v>
      </c>
    </row>
    <row r="403" spans="1:7" x14ac:dyDescent="0.25">
      <c r="A403" s="13">
        <v>41585</v>
      </c>
      <c r="B403" s="12">
        <v>151.66999799999999</v>
      </c>
      <c r="C403" s="12">
        <v>152.83999600000001</v>
      </c>
      <c r="D403" s="12">
        <v>149.58999600000001</v>
      </c>
      <c r="E403" s="12">
        <v>150.08000200000001</v>
      </c>
      <c r="F403" s="12">
        <v>129.31452899999999</v>
      </c>
      <c r="G403" s="12">
        <v>1641998</v>
      </c>
    </row>
    <row r="404" spans="1:7" x14ac:dyDescent="0.25">
      <c r="A404" s="13">
        <v>41586</v>
      </c>
      <c r="B404" s="12">
        <v>150.36000100000001</v>
      </c>
      <c r="C404" s="12">
        <v>150.36000100000001</v>
      </c>
      <c r="D404" s="12">
        <v>146.949997</v>
      </c>
      <c r="E404" s="12">
        <v>148.10000600000001</v>
      </c>
      <c r="F404" s="12">
        <v>127.608498</v>
      </c>
      <c r="G404" s="12">
        <v>490093</v>
      </c>
    </row>
    <row r="405" spans="1:7" x14ac:dyDescent="0.25">
      <c r="A405" s="13">
        <v>41589</v>
      </c>
      <c r="B405" s="12">
        <v>148</v>
      </c>
      <c r="C405" s="12">
        <v>148.5</v>
      </c>
      <c r="D405" s="12">
        <v>145.88999899999999</v>
      </c>
      <c r="E405" s="12">
        <v>147.36999499999999</v>
      </c>
      <c r="F405" s="12">
        <v>126.979507</v>
      </c>
      <c r="G405" s="12">
        <v>469884</v>
      </c>
    </row>
    <row r="406" spans="1:7" x14ac:dyDescent="0.25">
      <c r="A406" s="13">
        <v>41590</v>
      </c>
      <c r="B406" s="12">
        <v>148</v>
      </c>
      <c r="C406" s="12">
        <v>150.75</v>
      </c>
      <c r="D406" s="12">
        <v>147.020004</v>
      </c>
      <c r="E406" s="12">
        <v>150.570007</v>
      </c>
      <c r="F406" s="12">
        <v>129.73674</v>
      </c>
      <c r="G406" s="12">
        <v>984284</v>
      </c>
    </row>
    <row r="407" spans="1:7" x14ac:dyDescent="0.25">
      <c r="A407" s="13">
        <v>41591</v>
      </c>
      <c r="B407" s="12">
        <v>150.470001</v>
      </c>
      <c r="C407" s="12">
        <v>150.89999399999999</v>
      </c>
      <c r="D407" s="12">
        <v>148.36000100000001</v>
      </c>
      <c r="E407" s="12">
        <v>149.270004</v>
      </c>
      <c r="F407" s="12">
        <v>128.616592</v>
      </c>
      <c r="G407" s="12">
        <v>631425</v>
      </c>
    </row>
    <row r="408" spans="1:7" x14ac:dyDescent="0.25">
      <c r="A408" s="13">
        <v>41592</v>
      </c>
      <c r="B408" s="12">
        <v>149.16999799999999</v>
      </c>
      <c r="C408" s="12">
        <v>150.320007</v>
      </c>
      <c r="D408" s="12">
        <v>148.05999800000001</v>
      </c>
      <c r="E408" s="12">
        <v>148.520004</v>
      </c>
      <c r="F408" s="12">
        <v>127.970383</v>
      </c>
      <c r="G408" s="12">
        <v>589877</v>
      </c>
    </row>
    <row r="409" spans="1:7" x14ac:dyDescent="0.25">
      <c r="A409" s="13">
        <v>41593</v>
      </c>
      <c r="B409" s="12">
        <v>148.64999399999999</v>
      </c>
      <c r="C409" s="12">
        <v>151.490005</v>
      </c>
      <c r="D409" s="12">
        <v>148.320007</v>
      </c>
      <c r="E409" s="12">
        <v>150.58000200000001</v>
      </c>
      <c r="F409" s="12">
        <v>129.74533099999999</v>
      </c>
      <c r="G409" s="12">
        <v>1572392</v>
      </c>
    </row>
    <row r="410" spans="1:7" x14ac:dyDescent="0.25">
      <c r="A410" s="13">
        <v>41597</v>
      </c>
      <c r="B410" s="12">
        <v>149.28999300000001</v>
      </c>
      <c r="C410" s="12">
        <v>150.490005</v>
      </c>
      <c r="D410" s="12">
        <v>144</v>
      </c>
      <c r="E410" s="12">
        <v>146.89999399999999</v>
      </c>
      <c r="F410" s="12">
        <v>126.57450900000001</v>
      </c>
      <c r="G410" s="12">
        <v>957266</v>
      </c>
    </row>
    <row r="411" spans="1:7" x14ac:dyDescent="0.25">
      <c r="A411" s="13">
        <v>41598</v>
      </c>
      <c r="B411" s="12">
        <v>146.800003</v>
      </c>
      <c r="C411" s="12">
        <v>150.720001</v>
      </c>
      <c r="D411" s="12">
        <v>144.199997</v>
      </c>
      <c r="E411" s="12">
        <v>149.88999899999999</v>
      </c>
      <c r="F411" s="12">
        <v>129.15081799999999</v>
      </c>
      <c r="G411" s="12">
        <v>2366912</v>
      </c>
    </row>
    <row r="412" spans="1:7" x14ac:dyDescent="0.25">
      <c r="A412" s="13">
        <v>41599</v>
      </c>
      <c r="B412" s="12">
        <v>150.63000500000001</v>
      </c>
      <c r="C412" s="12">
        <v>150.970001</v>
      </c>
      <c r="D412" s="12">
        <v>146.39999399999999</v>
      </c>
      <c r="E412" s="12">
        <v>147.300003</v>
      </c>
      <c r="F412" s="12">
        <v>126.919197</v>
      </c>
      <c r="G412" s="12">
        <v>1788508</v>
      </c>
    </row>
    <row r="413" spans="1:7" x14ac:dyDescent="0.25">
      <c r="A413" s="13">
        <v>41600</v>
      </c>
      <c r="B413" s="12">
        <v>148</v>
      </c>
      <c r="C413" s="12">
        <v>148.320007</v>
      </c>
      <c r="D413" s="12">
        <v>146</v>
      </c>
      <c r="E413" s="12">
        <v>146.229996</v>
      </c>
      <c r="F413" s="12">
        <v>125.997208</v>
      </c>
      <c r="G413" s="12">
        <v>1096131</v>
      </c>
    </row>
    <row r="414" spans="1:7" x14ac:dyDescent="0.25">
      <c r="A414" s="13">
        <v>41603</v>
      </c>
      <c r="B414" s="12">
        <v>146.229996</v>
      </c>
      <c r="C414" s="12">
        <v>147.990005</v>
      </c>
      <c r="D414" s="12">
        <v>146.199997</v>
      </c>
      <c r="E414" s="12">
        <v>146.970001</v>
      </c>
      <c r="F414" s="12">
        <v>126.634804</v>
      </c>
      <c r="G414" s="12">
        <v>879808</v>
      </c>
    </row>
    <row r="415" spans="1:7" x14ac:dyDescent="0.25">
      <c r="A415" s="13">
        <v>41604</v>
      </c>
      <c r="B415" s="12">
        <v>147.320007</v>
      </c>
      <c r="C415" s="12">
        <v>148.88000500000001</v>
      </c>
      <c r="D415" s="12">
        <v>144.320007</v>
      </c>
      <c r="E415" s="12">
        <v>148.60000600000001</v>
      </c>
      <c r="F415" s="12">
        <v>128.039322</v>
      </c>
      <c r="G415" s="12">
        <v>2916483</v>
      </c>
    </row>
    <row r="416" spans="1:7" x14ac:dyDescent="0.25">
      <c r="A416" s="13">
        <v>41605</v>
      </c>
      <c r="B416" s="12">
        <v>148.60000600000001</v>
      </c>
      <c r="C416" s="12">
        <v>153.83999600000001</v>
      </c>
      <c r="D416" s="12">
        <v>147.14999399999999</v>
      </c>
      <c r="E416" s="12">
        <v>153.39999399999999</v>
      </c>
      <c r="F416" s="12">
        <v>132.175186</v>
      </c>
      <c r="G416" s="12">
        <v>1523692</v>
      </c>
    </row>
    <row r="417" spans="1:7" x14ac:dyDescent="0.25">
      <c r="A417" s="13">
        <v>41606</v>
      </c>
      <c r="B417" s="12">
        <v>153.39999399999999</v>
      </c>
      <c r="C417" s="12">
        <v>156.46000699999999</v>
      </c>
      <c r="D417" s="12">
        <v>153.39999399999999</v>
      </c>
      <c r="E417" s="12">
        <v>155.970001</v>
      </c>
      <c r="F417" s="12">
        <v>134.38954200000001</v>
      </c>
      <c r="G417" s="12">
        <v>188003</v>
      </c>
    </row>
    <row r="418" spans="1:7" x14ac:dyDescent="0.25">
      <c r="A418" s="13">
        <v>41607</v>
      </c>
      <c r="B418" s="12">
        <v>156.75</v>
      </c>
      <c r="C418" s="12">
        <v>160</v>
      </c>
      <c r="D418" s="12">
        <v>153.25</v>
      </c>
      <c r="E418" s="12">
        <v>159.83999600000001</v>
      </c>
      <c r="F418" s="12">
        <v>137.72409099999999</v>
      </c>
      <c r="G418" s="12">
        <v>1456378</v>
      </c>
    </row>
    <row r="419" spans="1:7" x14ac:dyDescent="0.25">
      <c r="A419" s="13">
        <v>41610</v>
      </c>
      <c r="B419" s="12">
        <v>159.740005</v>
      </c>
      <c r="C419" s="12">
        <v>159.740005</v>
      </c>
      <c r="D419" s="12">
        <v>155.66999799999999</v>
      </c>
      <c r="E419" s="12">
        <v>156.14999399999999</v>
      </c>
      <c r="F419" s="12">
        <v>134.54466199999999</v>
      </c>
      <c r="G419" s="12">
        <v>476885</v>
      </c>
    </row>
    <row r="420" spans="1:7" x14ac:dyDescent="0.25">
      <c r="A420" s="13">
        <v>41611</v>
      </c>
      <c r="B420" s="12">
        <v>156.75</v>
      </c>
      <c r="C420" s="12">
        <v>156.75</v>
      </c>
      <c r="D420" s="12">
        <v>152.5</v>
      </c>
      <c r="E420" s="12">
        <v>154.41999799999999</v>
      </c>
      <c r="F420" s="12">
        <v>133.05403100000001</v>
      </c>
      <c r="G420" s="12">
        <v>589918</v>
      </c>
    </row>
    <row r="421" spans="1:7" x14ac:dyDescent="0.25">
      <c r="A421" s="13">
        <v>41612</v>
      </c>
      <c r="B421" s="12">
        <v>154.320007</v>
      </c>
      <c r="C421" s="12">
        <v>154.5</v>
      </c>
      <c r="D421" s="12">
        <v>151.570007</v>
      </c>
      <c r="E421" s="12">
        <v>153.449997</v>
      </c>
      <c r="F421" s="12">
        <v>132.21824599999999</v>
      </c>
      <c r="G421" s="12">
        <v>722250</v>
      </c>
    </row>
    <row r="422" spans="1:7" x14ac:dyDescent="0.25">
      <c r="A422" s="13">
        <v>41613</v>
      </c>
      <c r="B422" s="12">
        <v>153.550003</v>
      </c>
      <c r="C422" s="12">
        <v>154.679993</v>
      </c>
      <c r="D422" s="12">
        <v>152.699997</v>
      </c>
      <c r="E422" s="12">
        <v>154.009995</v>
      </c>
      <c r="F422" s="12">
        <v>132.70074500000001</v>
      </c>
      <c r="G422" s="12">
        <v>841667</v>
      </c>
    </row>
    <row r="423" spans="1:7" x14ac:dyDescent="0.25">
      <c r="A423" s="13">
        <v>41614</v>
      </c>
      <c r="B423" s="12">
        <v>154.770004</v>
      </c>
      <c r="C423" s="12">
        <v>156.75</v>
      </c>
      <c r="D423" s="12">
        <v>152.270004</v>
      </c>
      <c r="E423" s="12">
        <v>152.759995</v>
      </c>
      <c r="F423" s="12">
        <v>131.62368799999999</v>
      </c>
      <c r="G423" s="12">
        <v>658308</v>
      </c>
    </row>
    <row r="424" spans="1:7" x14ac:dyDescent="0.25">
      <c r="A424" s="13">
        <v>41617</v>
      </c>
      <c r="B424" s="12">
        <v>152.66000399999999</v>
      </c>
      <c r="C424" s="12">
        <v>155.520004</v>
      </c>
      <c r="D424" s="12">
        <v>152.509995</v>
      </c>
      <c r="E424" s="12">
        <v>154.60000600000001</v>
      </c>
      <c r="F424" s="12">
        <v>133.20912200000001</v>
      </c>
      <c r="G424" s="12">
        <v>719843</v>
      </c>
    </row>
    <row r="425" spans="1:7" x14ac:dyDescent="0.25">
      <c r="A425" s="13">
        <v>41618</v>
      </c>
      <c r="B425" s="12">
        <v>154.71000699999999</v>
      </c>
      <c r="C425" s="12">
        <v>156.490005</v>
      </c>
      <c r="D425" s="12">
        <v>154.009995</v>
      </c>
      <c r="E425" s="12">
        <v>156.070007</v>
      </c>
      <c r="F425" s="12">
        <v>134.475739</v>
      </c>
      <c r="G425" s="12">
        <v>723574</v>
      </c>
    </row>
    <row r="426" spans="1:7" x14ac:dyDescent="0.25">
      <c r="A426" s="13">
        <v>41619</v>
      </c>
      <c r="B426" s="12">
        <v>156.490005</v>
      </c>
      <c r="C426" s="12">
        <v>159.300003</v>
      </c>
      <c r="D426" s="12">
        <v>155.89999399999999</v>
      </c>
      <c r="E426" s="12">
        <v>158.029999</v>
      </c>
      <c r="F426" s="12">
        <v>136.16456600000001</v>
      </c>
      <c r="G426" s="12">
        <v>1068516</v>
      </c>
    </row>
    <row r="427" spans="1:7" x14ac:dyDescent="0.25">
      <c r="A427" s="13">
        <v>41621</v>
      </c>
      <c r="B427" s="12">
        <v>155.71000699999999</v>
      </c>
      <c r="C427" s="12">
        <v>157.86000100000001</v>
      </c>
      <c r="D427" s="12">
        <v>153.529999</v>
      </c>
      <c r="E427" s="12">
        <v>154.029999</v>
      </c>
      <c r="F427" s="12">
        <v>132.71798699999999</v>
      </c>
      <c r="G427" s="12">
        <v>1329934</v>
      </c>
    </row>
    <row r="428" spans="1:7" x14ac:dyDescent="0.25">
      <c r="A428" s="13">
        <v>41624</v>
      </c>
      <c r="B428" s="12">
        <v>154.029999</v>
      </c>
      <c r="C428" s="12">
        <v>157.60000600000001</v>
      </c>
      <c r="D428" s="12">
        <v>154.029999</v>
      </c>
      <c r="E428" s="12">
        <v>155.220001</v>
      </c>
      <c r="F428" s="12">
        <v>133.74331699999999</v>
      </c>
      <c r="G428" s="12">
        <v>541192</v>
      </c>
    </row>
    <row r="429" spans="1:7" x14ac:dyDescent="0.25">
      <c r="A429" s="13">
        <v>41625</v>
      </c>
      <c r="B429" s="12">
        <v>155.11999499999999</v>
      </c>
      <c r="C429" s="12">
        <v>156.259995</v>
      </c>
      <c r="D429" s="12">
        <v>152.5</v>
      </c>
      <c r="E429" s="12">
        <v>154.070007</v>
      </c>
      <c r="F429" s="12">
        <v>132.75247200000001</v>
      </c>
      <c r="G429" s="12">
        <v>962269</v>
      </c>
    </row>
    <row r="430" spans="1:7" x14ac:dyDescent="0.25">
      <c r="A430" s="13">
        <v>41626</v>
      </c>
      <c r="B430" s="12">
        <v>154.66000399999999</v>
      </c>
      <c r="C430" s="12">
        <v>156.990005</v>
      </c>
      <c r="D430" s="12">
        <v>149.759995</v>
      </c>
      <c r="E430" s="12">
        <v>156.16999799999999</v>
      </c>
      <c r="F430" s="12">
        <v>134.56189000000001</v>
      </c>
      <c r="G430" s="12">
        <v>1101215</v>
      </c>
    </row>
    <row r="431" spans="1:7" x14ac:dyDescent="0.25">
      <c r="A431" s="13">
        <v>41627</v>
      </c>
      <c r="B431" s="12">
        <v>156.25</v>
      </c>
      <c r="C431" s="12">
        <v>157.770004</v>
      </c>
      <c r="D431" s="12">
        <v>154.479996</v>
      </c>
      <c r="E431" s="12">
        <v>156.96000699999999</v>
      </c>
      <c r="F431" s="12">
        <v>135.242615</v>
      </c>
      <c r="G431" s="12">
        <v>720568</v>
      </c>
    </row>
    <row r="432" spans="1:7" x14ac:dyDescent="0.25">
      <c r="A432" s="13">
        <v>41628</v>
      </c>
      <c r="B432" s="12">
        <v>156.96000699999999</v>
      </c>
      <c r="C432" s="12">
        <v>159.28999300000001</v>
      </c>
      <c r="D432" s="12">
        <v>156.89999399999999</v>
      </c>
      <c r="E432" s="12">
        <v>157.220001</v>
      </c>
      <c r="F432" s="12">
        <v>135.46661399999999</v>
      </c>
      <c r="G432" s="12">
        <v>1691404</v>
      </c>
    </row>
    <row r="433" spans="1:7" x14ac:dyDescent="0.25">
      <c r="A433" s="13">
        <v>41631</v>
      </c>
      <c r="B433" s="12">
        <v>158</v>
      </c>
      <c r="C433" s="12">
        <v>159.36000100000001</v>
      </c>
      <c r="D433" s="12">
        <v>156.429993</v>
      </c>
      <c r="E433" s="12">
        <v>159</v>
      </c>
      <c r="F433" s="12">
        <v>137.00031999999999</v>
      </c>
      <c r="G433" s="12">
        <v>576086</v>
      </c>
    </row>
    <row r="434" spans="1:7" x14ac:dyDescent="0.25">
      <c r="A434" s="13">
        <v>41634</v>
      </c>
      <c r="B434" s="12">
        <v>158.759995</v>
      </c>
      <c r="C434" s="12">
        <v>158.759995</v>
      </c>
      <c r="D434" s="12">
        <v>157.39999399999999</v>
      </c>
      <c r="E434" s="12">
        <v>157.770004</v>
      </c>
      <c r="F434" s="12">
        <v>135.94052099999999</v>
      </c>
      <c r="G434" s="12">
        <v>310618</v>
      </c>
    </row>
    <row r="435" spans="1:7" x14ac:dyDescent="0.25">
      <c r="A435" s="13">
        <v>41635</v>
      </c>
      <c r="B435" s="12">
        <v>157.770004</v>
      </c>
      <c r="C435" s="12">
        <v>158.820007</v>
      </c>
      <c r="D435" s="12">
        <v>157.199997</v>
      </c>
      <c r="E435" s="12">
        <v>158.279999</v>
      </c>
      <c r="F435" s="12">
        <v>136.37995900000001</v>
      </c>
      <c r="G435" s="12">
        <v>808735</v>
      </c>
    </row>
    <row r="436" spans="1:7" x14ac:dyDescent="0.25">
      <c r="A436" s="13">
        <v>41638</v>
      </c>
      <c r="B436" s="12">
        <v>158.38000500000001</v>
      </c>
      <c r="C436" s="12">
        <v>161</v>
      </c>
      <c r="D436" s="12">
        <v>158.28999300000001</v>
      </c>
      <c r="E436" s="12">
        <v>159.449997</v>
      </c>
      <c r="F436" s="12">
        <v>137.38807700000001</v>
      </c>
      <c r="G436" s="12">
        <v>525415</v>
      </c>
    </row>
    <row r="437" spans="1:7" x14ac:dyDescent="0.25">
      <c r="A437" s="13">
        <v>41641</v>
      </c>
      <c r="B437" s="12">
        <v>157.820007</v>
      </c>
      <c r="C437" s="12">
        <v>159.41999799999999</v>
      </c>
      <c r="D437" s="12">
        <v>154.740005</v>
      </c>
      <c r="E437" s="12">
        <v>155.990005</v>
      </c>
      <c r="F437" s="12">
        <v>134.40678399999999</v>
      </c>
      <c r="G437" s="12">
        <v>471986</v>
      </c>
    </row>
    <row r="438" spans="1:7" x14ac:dyDescent="0.25">
      <c r="A438" s="13">
        <v>41642</v>
      </c>
      <c r="B438" s="12">
        <v>155.88999899999999</v>
      </c>
      <c r="C438" s="12">
        <v>156.88999899999999</v>
      </c>
      <c r="D438" s="12">
        <v>154.300003</v>
      </c>
      <c r="E438" s="12">
        <v>156.36000100000001</v>
      </c>
      <c r="F438" s="12">
        <v>134.72563199999999</v>
      </c>
      <c r="G438" s="12">
        <v>466152</v>
      </c>
    </row>
    <row r="439" spans="1:7" x14ac:dyDescent="0.25">
      <c r="A439" s="13">
        <v>41645</v>
      </c>
      <c r="B439" s="12">
        <v>156.36000100000001</v>
      </c>
      <c r="C439" s="12">
        <v>156.46000699999999</v>
      </c>
      <c r="D439" s="12">
        <v>152.03999300000001</v>
      </c>
      <c r="E439" s="12">
        <v>152.949997</v>
      </c>
      <c r="F439" s="12">
        <v>131.78744499999999</v>
      </c>
      <c r="G439" s="12">
        <v>640454</v>
      </c>
    </row>
    <row r="440" spans="1:7" x14ac:dyDescent="0.25">
      <c r="A440" s="13">
        <v>41646</v>
      </c>
      <c r="B440" s="12">
        <v>152.19000199999999</v>
      </c>
      <c r="C440" s="12">
        <v>157.33999600000001</v>
      </c>
      <c r="D440" s="12">
        <v>152</v>
      </c>
      <c r="E440" s="12">
        <v>156.679993</v>
      </c>
      <c r="F440" s="12">
        <v>135.00131200000001</v>
      </c>
      <c r="G440" s="12">
        <v>1189160</v>
      </c>
    </row>
    <row r="441" spans="1:7" x14ac:dyDescent="0.25">
      <c r="A441" s="13">
        <v>41647</v>
      </c>
      <c r="B441" s="12">
        <v>156.66000399999999</v>
      </c>
      <c r="C441" s="12">
        <v>157</v>
      </c>
      <c r="D441" s="12">
        <v>152.490005</v>
      </c>
      <c r="E441" s="12">
        <v>153.94000199999999</v>
      </c>
      <c r="F441" s="12">
        <v>132.640457</v>
      </c>
      <c r="G441" s="12">
        <v>1523879</v>
      </c>
    </row>
    <row r="442" spans="1:7" x14ac:dyDescent="0.25">
      <c r="A442" s="13">
        <v>41648</v>
      </c>
      <c r="B442" s="12">
        <v>153.91000399999999</v>
      </c>
      <c r="C442" s="12">
        <v>154.64999399999999</v>
      </c>
      <c r="D442" s="12">
        <v>151.699997</v>
      </c>
      <c r="E442" s="12">
        <v>153.38000500000001</v>
      </c>
      <c r="F442" s="12">
        <v>132.157928</v>
      </c>
      <c r="G442" s="12">
        <v>1339635</v>
      </c>
    </row>
    <row r="443" spans="1:7" x14ac:dyDescent="0.25">
      <c r="A443" s="13">
        <v>41649</v>
      </c>
      <c r="B443" s="12">
        <v>154.199997</v>
      </c>
      <c r="C443" s="12">
        <v>155.19000199999999</v>
      </c>
      <c r="D443" s="12">
        <v>153.029999</v>
      </c>
      <c r="E443" s="12">
        <v>153.64999399999999</v>
      </c>
      <c r="F443" s="12">
        <v>132.39056400000001</v>
      </c>
      <c r="G443" s="12">
        <v>1024982</v>
      </c>
    </row>
    <row r="444" spans="1:7" x14ac:dyDescent="0.25">
      <c r="A444" s="13">
        <v>41652</v>
      </c>
      <c r="B444" s="12">
        <v>153</v>
      </c>
      <c r="C444" s="12">
        <v>154.75</v>
      </c>
      <c r="D444" s="12">
        <v>152.96000699999999</v>
      </c>
      <c r="E444" s="12">
        <v>153.800003</v>
      </c>
      <c r="F444" s="12">
        <v>132.51982100000001</v>
      </c>
      <c r="G444" s="12">
        <v>515985</v>
      </c>
    </row>
    <row r="445" spans="1:7" x14ac:dyDescent="0.25">
      <c r="A445" s="13">
        <v>41653</v>
      </c>
      <c r="B445" s="12">
        <v>153.89999399999999</v>
      </c>
      <c r="C445" s="12">
        <v>154.19000199999999</v>
      </c>
      <c r="D445" s="12">
        <v>150.41000399999999</v>
      </c>
      <c r="E445" s="12">
        <v>151.10000600000001</v>
      </c>
      <c r="F445" s="12">
        <v>130.19340500000001</v>
      </c>
      <c r="G445" s="12">
        <v>557524</v>
      </c>
    </row>
    <row r="446" spans="1:7" x14ac:dyDescent="0.25">
      <c r="A446" s="13">
        <v>41654</v>
      </c>
      <c r="B446" s="12">
        <v>151.85000600000001</v>
      </c>
      <c r="C446" s="12">
        <v>152.89999399999999</v>
      </c>
      <c r="D446" s="12">
        <v>147.5</v>
      </c>
      <c r="E446" s="12">
        <v>148.63000500000001</v>
      </c>
      <c r="F446" s="12">
        <v>128.065155</v>
      </c>
      <c r="G446" s="12">
        <v>733034</v>
      </c>
    </row>
    <row r="447" spans="1:7" x14ac:dyDescent="0.25">
      <c r="A447" s="13">
        <v>41655</v>
      </c>
      <c r="B447" s="12">
        <v>149.300003</v>
      </c>
      <c r="C447" s="12">
        <v>149.990005</v>
      </c>
      <c r="D447" s="12">
        <v>147.16999799999999</v>
      </c>
      <c r="E447" s="12">
        <v>147.36999499999999</v>
      </c>
      <c r="F447" s="12">
        <v>126.979507</v>
      </c>
      <c r="G447" s="12">
        <v>400524</v>
      </c>
    </row>
    <row r="448" spans="1:7" x14ac:dyDescent="0.25">
      <c r="A448" s="13">
        <v>41656</v>
      </c>
      <c r="B448" s="12">
        <v>147.470001</v>
      </c>
      <c r="C448" s="12">
        <v>147.740005</v>
      </c>
      <c r="D448" s="12">
        <v>145.71000699999999</v>
      </c>
      <c r="E448" s="12">
        <v>146.61999499999999</v>
      </c>
      <c r="F448" s="12">
        <v>126.33326700000001</v>
      </c>
      <c r="G448" s="12">
        <v>705184</v>
      </c>
    </row>
    <row r="449" spans="1:7" x14ac:dyDescent="0.25">
      <c r="A449" s="13">
        <v>41659</v>
      </c>
      <c r="B449" s="12">
        <v>146.66999799999999</v>
      </c>
      <c r="C449" s="12">
        <v>147.39999399999999</v>
      </c>
      <c r="D449" s="12">
        <v>146</v>
      </c>
      <c r="E449" s="12">
        <v>146.679993</v>
      </c>
      <c r="F449" s="12">
        <v>126.384956</v>
      </c>
      <c r="G449" s="12">
        <v>110871</v>
      </c>
    </row>
    <row r="450" spans="1:7" x14ac:dyDescent="0.25">
      <c r="A450" s="13">
        <v>41660</v>
      </c>
      <c r="B450" s="12">
        <v>146.779999</v>
      </c>
      <c r="C450" s="12">
        <v>148.69000199999999</v>
      </c>
      <c r="D450" s="12">
        <v>145.009995</v>
      </c>
      <c r="E450" s="12">
        <v>146.220001</v>
      </c>
      <c r="F450" s="12">
        <v>125.988602</v>
      </c>
      <c r="G450" s="12">
        <v>484950</v>
      </c>
    </row>
    <row r="451" spans="1:7" x14ac:dyDescent="0.25">
      <c r="A451" s="13">
        <v>41661</v>
      </c>
      <c r="B451" s="12">
        <v>146.11999499999999</v>
      </c>
      <c r="C451" s="12">
        <v>147.16999799999999</v>
      </c>
      <c r="D451" s="12">
        <v>144.60000600000001</v>
      </c>
      <c r="E451" s="12">
        <v>146.33000200000001</v>
      </c>
      <c r="F451" s="12">
        <v>126.08339700000001</v>
      </c>
      <c r="G451" s="12">
        <v>767081</v>
      </c>
    </row>
    <row r="452" spans="1:7" x14ac:dyDescent="0.25">
      <c r="A452" s="13">
        <v>41662</v>
      </c>
      <c r="B452" s="12">
        <v>146.229996</v>
      </c>
      <c r="C452" s="12">
        <v>146.800003</v>
      </c>
      <c r="D452" s="12">
        <v>144.11999499999999</v>
      </c>
      <c r="E452" s="12">
        <v>146.279999</v>
      </c>
      <c r="F452" s="12">
        <v>126.04029800000001</v>
      </c>
      <c r="G452" s="12">
        <v>698762</v>
      </c>
    </row>
    <row r="453" spans="1:7" x14ac:dyDescent="0.25">
      <c r="A453" s="13">
        <v>41663</v>
      </c>
      <c r="B453" s="12">
        <v>147.009995</v>
      </c>
      <c r="C453" s="12">
        <v>147.009995</v>
      </c>
      <c r="D453" s="12">
        <v>140.11999499999999</v>
      </c>
      <c r="E453" s="12">
        <v>143.050003</v>
      </c>
      <c r="F453" s="12">
        <v>123.25721</v>
      </c>
      <c r="G453" s="12">
        <v>1407459</v>
      </c>
    </row>
    <row r="454" spans="1:7" x14ac:dyDescent="0.25">
      <c r="A454" s="13">
        <v>41666</v>
      </c>
      <c r="B454" s="12">
        <v>140.009995</v>
      </c>
      <c r="C454" s="12">
        <v>143.179993</v>
      </c>
      <c r="D454" s="12">
        <v>137.55999800000001</v>
      </c>
      <c r="E454" s="12">
        <v>138.279999</v>
      </c>
      <c r="F454" s="12">
        <v>119.147194</v>
      </c>
      <c r="G454" s="12">
        <v>782983</v>
      </c>
    </row>
    <row r="455" spans="1:7" x14ac:dyDescent="0.25">
      <c r="A455" s="13">
        <v>41667</v>
      </c>
      <c r="B455" s="12">
        <v>138.279999</v>
      </c>
      <c r="C455" s="12">
        <v>140.449997</v>
      </c>
      <c r="D455" s="12">
        <v>137.78999300000001</v>
      </c>
      <c r="E455" s="12">
        <v>138.33000200000001</v>
      </c>
      <c r="F455" s="12">
        <v>119.190292</v>
      </c>
      <c r="G455" s="12">
        <v>837848</v>
      </c>
    </row>
    <row r="456" spans="1:7" x14ac:dyDescent="0.25">
      <c r="A456" s="13">
        <v>41668</v>
      </c>
      <c r="B456" s="12">
        <v>138.229996</v>
      </c>
      <c r="C456" s="12">
        <v>139.5</v>
      </c>
      <c r="D456" s="12">
        <v>136.729996</v>
      </c>
      <c r="E456" s="12">
        <v>137.720001</v>
      </c>
      <c r="F456" s="12">
        <v>118.664703</v>
      </c>
      <c r="G456" s="12">
        <v>598470</v>
      </c>
    </row>
    <row r="457" spans="1:7" x14ac:dyDescent="0.25">
      <c r="A457" s="13">
        <v>41669</v>
      </c>
      <c r="B457" s="12">
        <v>138.509995</v>
      </c>
      <c r="C457" s="12">
        <v>144</v>
      </c>
      <c r="D457" s="12">
        <v>138.5</v>
      </c>
      <c r="E457" s="12">
        <v>143.14999399999999</v>
      </c>
      <c r="F457" s="12">
        <v>123.343361</v>
      </c>
      <c r="G457" s="12">
        <v>1149323</v>
      </c>
    </row>
    <row r="458" spans="1:7" x14ac:dyDescent="0.25">
      <c r="A458" s="13">
        <v>41670</v>
      </c>
      <c r="B458" s="12">
        <v>143.800003</v>
      </c>
      <c r="C458" s="12">
        <v>143.800003</v>
      </c>
      <c r="D458" s="12">
        <v>139.91999799999999</v>
      </c>
      <c r="E458" s="12">
        <v>142.509995</v>
      </c>
      <c r="F458" s="12">
        <v>122.791939</v>
      </c>
      <c r="G458" s="12">
        <v>814574</v>
      </c>
    </row>
    <row r="459" spans="1:7" x14ac:dyDescent="0.25">
      <c r="A459" s="13">
        <v>41674</v>
      </c>
      <c r="B459" s="12">
        <v>141.699997</v>
      </c>
      <c r="C459" s="12">
        <v>141.699997</v>
      </c>
      <c r="D459" s="12">
        <v>138.44000199999999</v>
      </c>
      <c r="E459" s="12">
        <v>138.759995</v>
      </c>
      <c r="F459" s="12">
        <v>119.560768</v>
      </c>
      <c r="G459" s="12">
        <v>538502</v>
      </c>
    </row>
    <row r="460" spans="1:7" x14ac:dyDescent="0.25">
      <c r="A460" s="13">
        <v>41675</v>
      </c>
      <c r="B460" s="12">
        <v>138.66000399999999</v>
      </c>
      <c r="C460" s="12">
        <v>138.91999799999999</v>
      </c>
      <c r="D460" s="12">
        <v>135.270004</v>
      </c>
      <c r="E460" s="12">
        <v>135.53999300000001</v>
      </c>
      <c r="F460" s="12">
        <v>116.78630800000001</v>
      </c>
      <c r="G460" s="12">
        <v>979806</v>
      </c>
    </row>
    <row r="461" spans="1:7" x14ac:dyDescent="0.25">
      <c r="A461" s="13">
        <v>41676</v>
      </c>
      <c r="B461" s="12">
        <v>135.53999300000001</v>
      </c>
      <c r="C461" s="12">
        <v>139.300003</v>
      </c>
      <c r="D461" s="12">
        <v>135.53999300000001</v>
      </c>
      <c r="E461" s="12">
        <v>136.009995</v>
      </c>
      <c r="F461" s="12">
        <v>117.191284</v>
      </c>
      <c r="G461" s="12">
        <v>970888</v>
      </c>
    </row>
    <row r="462" spans="1:7" x14ac:dyDescent="0.25">
      <c r="A462" s="13">
        <v>41677</v>
      </c>
      <c r="B462" s="12">
        <v>136.740005</v>
      </c>
      <c r="C462" s="12">
        <v>138.66000399999999</v>
      </c>
      <c r="D462" s="12">
        <v>135.61999499999999</v>
      </c>
      <c r="E462" s="12">
        <v>136.58999600000001</v>
      </c>
      <c r="F462" s="12">
        <v>117.69103200000001</v>
      </c>
      <c r="G462" s="12">
        <v>489377</v>
      </c>
    </row>
    <row r="463" spans="1:7" x14ac:dyDescent="0.25">
      <c r="A463" s="13">
        <v>41680</v>
      </c>
      <c r="B463" s="12">
        <v>136.69000199999999</v>
      </c>
      <c r="C463" s="12">
        <v>137</v>
      </c>
      <c r="D463" s="12">
        <v>135.55999800000001</v>
      </c>
      <c r="E463" s="12">
        <v>135.740005</v>
      </c>
      <c r="F463" s="12">
        <v>116.95864899999999</v>
      </c>
      <c r="G463" s="12">
        <v>222323</v>
      </c>
    </row>
    <row r="464" spans="1:7" x14ac:dyDescent="0.25">
      <c r="A464" s="13">
        <v>41681</v>
      </c>
      <c r="B464" s="12">
        <v>135.78999300000001</v>
      </c>
      <c r="C464" s="12">
        <v>137.88999899999999</v>
      </c>
      <c r="D464" s="12">
        <v>135.33999600000001</v>
      </c>
      <c r="E464" s="12">
        <v>137.58999600000001</v>
      </c>
      <c r="F464" s="12">
        <v>118.55268100000001</v>
      </c>
      <c r="G464" s="12">
        <v>466551</v>
      </c>
    </row>
    <row r="465" spans="1:7" x14ac:dyDescent="0.25">
      <c r="A465" s="13">
        <v>41682</v>
      </c>
      <c r="B465" s="12">
        <v>137.949997</v>
      </c>
      <c r="C465" s="12">
        <v>139.25</v>
      </c>
      <c r="D465" s="12">
        <v>137.11999499999999</v>
      </c>
      <c r="E465" s="12">
        <v>137.63999899999999</v>
      </c>
      <c r="F465" s="12">
        <v>118.595741</v>
      </c>
      <c r="G465" s="12">
        <v>505529</v>
      </c>
    </row>
    <row r="466" spans="1:7" x14ac:dyDescent="0.25">
      <c r="A466" s="13">
        <v>41683</v>
      </c>
      <c r="B466" s="12">
        <v>137.990005</v>
      </c>
      <c r="C466" s="12">
        <v>140.75</v>
      </c>
      <c r="D466" s="12">
        <v>137.5</v>
      </c>
      <c r="E466" s="12">
        <v>140.38999899999999</v>
      </c>
      <c r="F466" s="12">
        <v>120.96526299999999</v>
      </c>
      <c r="G466" s="12">
        <v>608469</v>
      </c>
    </row>
    <row r="467" spans="1:7" x14ac:dyDescent="0.25">
      <c r="A467" s="13">
        <v>41684</v>
      </c>
      <c r="B467" s="12">
        <v>140.28999300000001</v>
      </c>
      <c r="C467" s="12">
        <v>142.5</v>
      </c>
      <c r="D467" s="12">
        <v>138.5</v>
      </c>
      <c r="E467" s="12">
        <v>141.699997</v>
      </c>
      <c r="F467" s="12">
        <v>122.093994</v>
      </c>
      <c r="G467" s="12">
        <v>426655</v>
      </c>
    </row>
    <row r="468" spans="1:7" x14ac:dyDescent="0.25">
      <c r="A468" s="13">
        <v>41687</v>
      </c>
      <c r="B468" s="12">
        <v>142.300003</v>
      </c>
      <c r="C468" s="12">
        <v>142.300003</v>
      </c>
      <c r="D468" s="12">
        <v>136.5</v>
      </c>
      <c r="E468" s="12">
        <v>141.13999899999999</v>
      </c>
      <c r="F468" s="12">
        <v>121.611504</v>
      </c>
      <c r="G468" s="12">
        <v>72520</v>
      </c>
    </row>
    <row r="469" spans="1:7" x14ac:dyDescent="0.25">
      <c r="A469" s="13">
        <v>41688</v>
      </c>
      <c r="B469" s="12">
        <v>141.800003</v>
      </c>
      <c r="C469" s="12">
        <v>144.720001</v>
      </c>
      <c r="D469" s="12">
        <v>141.300003</v>
      </c>
      <c r="E469" s="12">
        <v>143.60000600000001</v>
      </c>
      <c r="F469" s="12">
        <v>123.731117</v>
      </c>
      <c r="G469" s="12">
        <v>883816</v>
      </c>
    </row>
    <row r="470" spans="1:7" x14ac:dyDescent="0.25">
      <c r="A470" s="13">
        <v>41689</v>
      </c>
      <c r="B470" s="12">
        <v>143.61000100000001</v>
      </c>
      <c r="C470" s="12">
        <v>145.800003</v>
      </c>
      <c r="D470" s="12">
        <v>138.720001</v>
      </c>
      <c r="E470" s="12">
        <v>140.16999799999999</v>
      </c>
      <c r="F470" s="12">
        <v>120.775719</v>
      </c>
      <c r="G470" s="12">
        <v>853525</v>
      </c>
    </row>
    <row r="471" spans="1:7" x14ac:dyDescent="0.25">
      <c r="A471" s="13">
        <v>41690</v>
      </c>
      <c r="B471" s="12">
        <v>139.679993</v>
      </c>
      <c r="C471" s="12">
        <v>142.89999399999999</v>
      </c>
      <c r="D471" s="12">
        <v>139.679993</v>
      </c>
      <c r="E471" s="12">
        <v>141.25</v>
      </c>
      <c r="F471" s="12">
        <v>121.706276</v>
      </c>
      <c r="G471" s="12">
        <v>519189</v>
      </c>
    </row>
    <row r="472" spans="1:7" x14ac:dyDescent="0.25">
      <c r="A472" s="13">
        <v>41691</v>
      </c>
      <c r="B472" s="12">
        <v>141.14999399999999</v>
      </c>
      <c r="C472" s="12">
        <v>142.429993</v>
      </c>
      <c r="D472" s="12">
        <v>138.85000600000001</v>
      </c>
      <c r="E472" s="12">
        <v>139.33999600000001</v>
      </c>
      <c r="F472" s="12">
        <v>120.06053900000001</v>
      </c>
      <c r="G472" s="12">
        <v>377549</v>
      </c>
    </row>
    <row r="473" spans="1:7" x14ac:dyDescent="0.25">
      <c r="A473" s="13">
        <v>41694</v>
      </c>
      <c r="B473" s="12">
        <v>139.39999399999999</v>
      </c>
      <c r="C473" s="12">
        <v>139.39999399999999</v>
      </c>
      <c r="D473" s="12">
        <v>134.970001</v>
      </c>
      <c r="E473" s="12">
        <v>135.729996</v>
      </c>
      <c r="F473" s="12">
        <v>116.950035</v>
      </c>
      <c r="G473" s="12">
        <v>809064</v>
      </c>
    </row>
    <row r="474" spans="1:7" x14ac:dyDescent="0.25">
      <c r="A474" s="13">
        <v>41695</v>
      </c>
      <c r="B474" s="12">
        <v>135.949997</v>
      </c>
      <c r="C474" s="12">
        <v>136.41000399999999</v>
      </c>
      <c r="D474" s="12">
        <v>129.60000600000001</v>
      </c>
      <c r="E474" s="12">
        <v>130.970001</v>
      </c>
      <c r="F474" s="12">
        <v>112.848625</v>
      </c>
      <c r="G474" s="12">
        <v>826630</v>
      </c>
    </row>
    <row r="475" spans="1:7" x14ac:dyDescent="0.25">
      <c r="A475" s="13">
        <v>41696</v>
      </c>
      <c r="B475" s="12">
        <v>130.970001</v>
      </c>
      <c r="C475" s="12">
        <v>130.970001</v>
      </c>
      <c r="D475" s="12">
        <v>124.269997</v>
      </c>
      <c r="E475" s="12">
        <v>125.050003</v>
      </c>
      <c r="F475" s="12">
        <v>107.747742</v>
      </c>
      <c r="G475" s="12">
        <v>1413134</v>
      </c>
    </row>
    <row r="476" spans="1:7" x14ac:dyDescent="0.25">
      <c r="A476" s="13">
        <v>41697</v>
      </c>
      <c r="B476" s="12">
        <v>125</v>
      </c>
      <c r="C476" s="12">
        <v>129.300003</v>
      </c>
      <c r="D476" s="12">
        <v>123.699997</v>
      </c>
      <c r="E476" s="12">
        <v>128.800003</v>
      </c>
      <c r="F476" s="12">
        <v>110.978905</v>
      </c>
      <c r="G476" s="12">
        <v>690343</v>
      </c>
    </row>
    <row r="477" spans="1:7" x14ac:dyDescent="0.25">
      <c r="A477" s="13">
        <v>41698</v>
      </c>
      <c r="B477" s="12">
        <v>129</v>
      </c>
      <c r="C477" s="12">
        <v>129.41999799999999</v>
      </c>
      <c r="D477" s="12">
        <v>126.43</v>
      </c>
      <c r="E477" s="12">
        <v>128.429993</v>
      </c>
      <c r="F477" s="12">
        <v>110.660088</v>
      </c>
      <c r="G477" s="12">
        <v>755751</v>
      </c>
    </row>
    <row r="478" spans="1:7" x14ac:dyDescent="0.25">
      <c r="A478" s="13">
        <v>41701</v>
      </c>
      <c r="B478" s="12">
        <v>129</v>
      </c>
      <c r="C478" s="12">
        <v>129</v>
      </c>
      <c r="D478" s="12">
        <v>126.18</v>
      </c>
      <c r="E478" s="12">
        <v>128.10000600000001</v>
      </c>
      <c r="F478" s="12">
        <v>110.37573999999999</v>
      </c>
      <c r="G478" s="12">
        <v>492230</v>
      </c>
    </row>
    <row r="479" spans="1:7" x14ac:dyDescent="0.25">
      <c r="A479" s="13">
        <v>41702</v>
      </c>
      <c r="B479" s="12">
        <v>128.199997</v>
      </c>
      <c r="C479" s="12">
        <v>130.41000399999999</v>
      </c>
      <c r="D479" s="12">
        <v>126.5</v>
      </c>
      <c r="E479" s="12">
        <v>129.009995</v>
      </c>
      <c r="F479" s="12">
        <v>111.15982099999999</v>
      </c>
      <c r="G479" s="12">
        <v>409949</v>
      </c>
    </row>
    <row r="480" spans="1:7" x14ac:dyDescent="0.25">
      <c r="A480" s="13">
        <v>41703</v>
      </c>
      <c r="B480" s="12">
        <v>128</v>
      </c>
      <c r="C480" s="12">
        <v>129.5</v>
      </c>
      <c r="D480" s="12">
        <v>127.650002</v>
      </c>
      <c r="E480" s="12">
        <v>128.949997</v>
      </c>
      <c r="F480" s="12">
        <v>111.108131</v>
      </c>
      <c r="G480" s="12">
        <v>836510</v>
      </c>
    </row>
    <row r="481" spans="1:7" x14ac:dyDescent="0.25">
      <c r="A481" s="13">
        <v>41704</v>
      </c>
      <c r="B481" s="12">
        <v>129.10000600000001</v>
      </c>
      <c r="C481" s="12">
        <v>133.60000600000001</v>
      </c>
      <c r="D481" s="12">
        <v>128.16000399999999</v>
      </c>
      <c r="E481" s="12">
        <v>132.16999799999999</v>
      </c>
      <c r="F481" s="12">
        <v>113.882599</v>
      </c>
      <c r="G481" s="12">
        <v>1064564</v>
      </c>
    </row>
    <row r="482" spans="1:7" x14ac:dyDescent="0.25">
      <c r="A482" s="13">
        <v>41705</v>
      </c>
      <c r="B482" s="12">
        <v>132.070007</v>
      </c>
      <c r="C482" s="12">
        <v>132.28999300000001</v>
      </c>
      <c r="D482" s="12">
        <v>126.099998</v>
      </c>
      <c r="E482" s="12">
        <v>126.650002</v>
      </c>
      <c r="F482" s="12">
        <v>109.126373</v>
      </c>
      <c r="G482" s="12">
        <v>899041</v>
      </c>
    </row>
    <row r="483" spans="1:7" x14ac:dyDescent="0.25">
      <c r="A483" s="13">
        <v>41708</v>
      </c>
      <c r="B483" s="12">
        <v>126.800003</v>
      </c>
      <c r="C483" s="12">
        <v>127.5</v>
      </c>
      <c r="D483" s="12">
        <v>123.519997</v>
      </c>
      <c r="E483" s="12">
        <v>126.870003</v>
      </c>
      <c r="F483" s="12">
        <v>109.315926</v>
      </c>
      <c r="G483" s="12">
        <v>759183</v>
      </c>
    </row>
    <row r="484" spans="1:7" x14ac:dyDescent="0.25">
      <c r="A484" s="13">
        <v>41709</v>
      </c>
      <c r="B484" s="12">
        <v>126.870003</v>
      </c>
      <c r="C484" s="12">
        <v>129.75</v>
      </c>
      <c r="D484" s="12">
        <v>126.33000199999999</v>
      </c>
      <c r="E484" s="12">
        <v>129.39999399999999</v>
      </c>
      <c r="F484" s="12">
        <v>111.49586499999999</v>
      </c>
      <c r="G484" s="12">
        <v>612677</v>
      </c>
    </row>
    <row r="485" spans="1:7" x14ac:dyDescent="0.25">
      <c r="A485" s="13">
        <v>41710</v>
      </c>
      <c r="B485" s="12">
        <v>129.300003</v>
      </c>
      <c r="C485" s="12">
        <v>129.75</v>
      </c>
      <c r="D485" s="12">
        <v>125.400002</v>
      </c>
      <c r="E485" s="12">
        <v>125.650002</v>
      </c>
      <c r="F485" s="12">
        <v>108.264725</v>
      </c>
      <c r="G485" s="12">
        <v>798500</v>
      </c>
    </row>
    <row r="486" spans="1:7" x14ac:dyDescent="0.25">
      <c r="A486" s="13">
        <v>41711</v>
      </c>
      <c r="B486" s="12">
        <v>125.660004</v>
      </c>
      <c r="C486" s="12">
        <v>126.349998</v>
      </c>
      <c r="D486" s="12">
        <v>123.629997</v>
      </c>
      <c r="E486" s="12">
        <v>124.120003</v>
      </c>
      <c r="F486" s="12">
        <v>106.946411</v>
      </c>
      <c r="G486" s="12">
        <v>920230</v>
      </c>
    </row>
    <row r="487" spans="1:7" x14ac:dyDescent="0.25">
      <c r="A487" s="13">
        <v>41712</v>
      </c>
      <c r="B487" s="12">
        <v>124.32</v>
      </c>
      <c r="C487" s="12">
        <v>126</v>
      </c>
      <c r="D487" s="12">
        <v>122.779999</v>
      </c>
      <c r="E487" s="12">
        <v>124.889999</v>
      </c>
      <c r="F487" s="12">
        <v>107.609886</v>
      </c>
      <c r="G487" s="12">
        <v>680344</v>
      </c>
    </row>
    <row r="488" spans="1:7" x14ac:dyDescent="0.25">
      <c r="A488" s="13">
        <v>41716</v>
      </c>
      <c r="B488" s="12">
        <v>126</v>
      </c>
      <c r="C488" s="12">
        <v>130.800003</v>
      </c>
      <c r="D488" s="12">
        <v>125.989998</v>
      </c>
      <c r="E488" s="12">
        <v>130.16999799999999</v>
      </c>
      <c r="F488" s="12">
        <v>112.15933200000001</v>
      </c>
      <c r="G488" s="12">
        <v>1042212</v>
      </c>
    </row>
    <row r="489" spans="1:7" x14ac:dyDescent="0.25">
      <c r="A489" s="13">
        <v>41717</v>
      </c>
      <c r="B489" s="12">
        <v>129</v>
      </c>
      <c r="C489" s="12">
        <v>131.80999800000001</v>
      </c>
      <c r="D489" s="12">
        <v>128.5</v>
      </c>
      <c r="E489" s="12">
        <v>129.029999</v>
      </c>
      <c r="F489" s="12">
        <v>111.177063</v>
      </c>
      <c r="G489" s="12">
        <v>738805</v>
      </c>
    </row>
    <row r="490" spans="1:7" x14ac:dyDescent="0.25">
      <c r="A490" s="13">
        <v>41718</v>
      </c>
      <c r="B490" s="12">
        <v>130.41000399999999</v>
      </c>
      <c r="C490" s="12">
        <v>133.199997</v>
      </c>
      <c r="D490" s="12">
        <v>128.13000500000001</v>
      </c>
      <c r="E490" s="12">
        <v>132.58999600000001</v>
      </c>
      <c r="F490" s="12">
        <v>114.244484</v>
      </c>
      <c r="G490" s="12">
        <v>856613</v>
      </c>
    </row>
    <row r="491" spans="1:7" x14ac:dyDescent="0.25">
      <c r="A491" s="13">
        <v>41719</v>
      </c>
      <c r="B491" s="12">
        <v>132.86999499999999</v>
      </c>
      <c r="C491" s="12">
        <v>134.990005</v>
      </c>
      <c r="D491" s="12">
        <v>131.60000600000001</v>
      </c>
      <c r="E491" s="12">
        <v>132.550003</v>
      </c>
      <c r="F491" s="12">
        <v>114.210037</v>
      </c>
      <c r="G491" s="12">
        <v>1742355</v>
      </c>
    </row>
    <row r="492" spans="1:7" x14ac:dyDescent="0.25">
      <c r="A492" s="13">
        <v>41722</v>
      </c>
      <c r="B492" s="12">
        <v>133.88999899999999</v>
      </c>
      <c r="C492" s="12">
        <v>133.990005</v>
      </c>
      <c r="D492" s="12">
        <v>129.800003</v>
      </c>
      <c r="E492" s="12">
        <v>131.19000199999999</v>
      </c>
      <c r="F492" s="12">
        <v>113.038208</v>
      </c>
      <c r="G492" s="12">
        <v>528649</v>
      </c>
    </row>
    <row r="493" spans="1:7" x14ac:dyDescent="0.25">
      <c r="A493" s="13">
        <v>41723</v>
      </c>
      <c r="B493" s="12">
        <v>131.28999300000001</v>
      </c>
      <c r="C493" s="12">
        <v>134</v>
      </c>
      <c r="D493" s="12">
        <v>131.08000200000001</v>
      </c>
      <c r="E493" s="12">
        <v>133.78999300000001</v>
      </c>
      <c r="F493" s="12">
        <v>115.27845000000001</v>
      </c>
      <c r="G493" s="12">
        <v>409216</v>
      </c>
    </row>
    <row r="494" spans="1:7" x14ac:dyDescent="0.25">
      <c r="A494" s="13">
        <v>41724</v>
      </c>
      <c r="B494" s="12">
        <v>133.89999399999999</v>
      </c>
      <c r="C494" s="12">
        <v>135</v>
      </c>
      <c r="D494" s="12">
        <v>132.529999</v>
      </c>
      <c r="E494" s="12">
        <v>133.259995</v>
      </c>
      <c r="F494" s="12">
        <v>114.82177</v>
      </c>
      <c r="G494" s="12">
        <v>399848</v>
      </c>
    </row>
    <row r="495" spans="1:7" x14ac:dyDescent="0.25">
      <c r="A495" s="13">
        <v>41725</v>
      </c>
      <c r="B495" s="12">
        <v>133.16000399999999</v>
      </c>
      <c r="C495" s="12">
        <v>135</v>
      </c>
      <c r="D495" s="12">
        <v>132.5</v>
      </c>
      <c r="E495" s="12">
        <v>133.970001</v>
      </c>
      <c r="F495" s="12">
        <v>115.433548</v>
      </c>
      <c r="G495" s="12">
        <v>469717</v>
      </c>
    </row>
    <row r="496" spans="1:7" x14ac:dyDescent="0.25">
      <c r="A496" s="13">
        <v>41726</v>
      </c>
      <c r="B496" s="12">
        <v>134.070007</v>
      </c>
      <c r="C496" s="12">
        <v>137.800003</v>
      </c>
      <c r="D496" s="12">
        <v>134.070007</v>
      </c>
      <c r="E496" s="12">
        <v>137.020004</v>
      </c>
      <c r="F496" s="12">
        <v>118.06152299999999</v>
      </c>
      <c r="G496" s="12">
        <v>810306</v>
      </c>
    </row>
    <row r="497" spans="1:7" x14ac:dyDescent="0.25">
      <c r="A497" s="13">
        <v>41729</v>
      </c>
      <c r="B497" s="12">
        <v>136.990005</v>
      </c>
      <c r="C497" s="12">
        <v>138.25</v>
      </c>
      <c r="D497" s="12">
        <v>135.10000600000001</v>
      </c>
      <c r="E497" s="12">
        <v>137.38000500000001</v>
      </c>
      <c r="F497" s="12">
        <v>118.371712</v>
      </c>
      <c r="G497" s="12">
        <v>960728</v>
      </c>
    </row>
    <row r="498" spans="1:7" x14ac:dyDescent="0.25">
      <c r="A498" s="13">
        <v>41730</v>
      </c>
      <c r="B498" s="12">
        <v>137.300003</v>
      </c>
      <c r="C498" s="12">
        <v>138.5</v>
      </c>
      <c r="D498" s="12">
        <v>136</v>
      </c>
      <c r="E498" s="12">
        <v>136.33000200000001</v>
      </c>
      <c r="F498" s="12">
        <v>117.46701</v>
      </c>
      <c r="G498" s="12">
        <v>527019</v>
      </c>
    </row>
    <row r="499" spans="1:7" x14ac:dyDescent="0.25">
      <c r="A499" s="13">
        <v>41731</v>
      </c>
      <c r="B499" s="12">
        <v>137.13000500000001</v>
      </c>
      <c r="C499" s="12">
        <v>138.270004</v>
      </c>
      <c r="D499" s="12">
        <v>136</v>
      </c>
      <c r="E499" s="12">
        <v>137.96000699999999</v>
      </c>
      <c r="F499" s="12">
        <v>118.871498</v>
      </c>
      <c r="G499" s="12">
        <v>1034454</v>
      </c>
    </row>
    <row r="500" spans="1:7" x14ac:dyDescent="0.25">
      <c r="A500" s="13">
        <v>41732</v>
      </c>
      <c r="B500" s="12">
        <v>138.5</v>
      </c>
      <c r="C500" s="12">
        <v>138.800003</v>
      </c>
      <c r="D500" s="12">
        <v>132.83999600000001</v>
      </c>
      <c r="E500" s="12">
        <v>134.30999800000001</v>
      </c>
      <c r="F500" s="12">
        <v>115.726501</v>
      </c>
      <c r="G500" s="12">
        <v>1079671</v>
      </c>
    </row>
    <row r="501" spans="1:7" x14ac:dyDescent="0.25">
      <c r="A501" s="13">
        <v>41733</v>
      </c>
      <c r="B501" s="12">
        <v>133.020004</v>
      </c>
      <c r="C501" s="12">
        <v>135.800003</v>
      </c>
      <c r="D501" s="12">
        <v>131.38999899999999</v>
      </c>
      <c r="E501" s="12">
        <v>132.270004</v>
      </c>
      <c r="F501" s="12">
        <v>113.96875799999999</v>
      </c>
      <c r="G501" s="12">
        <v>1212087</v>
      </c>
    </row>
    <row r="502" spans="1:7" x14ac:dyDescent="0.25">
      <c r="A502" s="13">
        <v>41736</v>
      </c>
      <c r="B502" s="12">
        <v>132</v>
      </c>
      <c r="C502" s="12">
        <v>134.61000100000001</v>
      </c>
      <c r="D502" s="12">
        <v>132</v>
      </c>
      <c r="E502" s="12">
        <v>134.38999899999999</v>
      </c>
      <c r="F502" s="12">
        <v>115.795441</v>
      </c>
      <c r="G502" s="12">
        <v>988368</v>
      </c>
    </row>
    <row r="503" spans="1:7" x14ac:dyDescent="0.25">
      <c r="A503" s="13">
        <v>41737</v>
      </c>
      <c r="B503" s="12">
        <v>134.88999899999999</v>
      </c>
      <c r="C503" s="12">
        <v>139.199997</v>
      </c>
      <c r="D503" s="12">
        <v>134.679993</v>
      </c>
      <c r="E503" s="12">
        <v>138.89999399999999</v>
      </c>
      <c r="F503" s="12">
        <v>119.68141199999999</v>
      </c>
      <c r="G503" s="12">
        <v>1031313</v>
      </c>
    </row>
    <row r="504" spans="1:7" x14ac:dyDescent="0.25">
      <c r="A504" s="13">
        <v>41738</v>
      </c>
      <c r="B504" s="12">
        <v>139.25</v>
      </c>
      <c r="C504" s="12">
        <v>140.320007</v>
      </c>
      <c r="D504" s="12">
        <v>137.759995</v>
      </c>
      <c r="E504" s="12">
        <v>139.33999600000001</v>
      </c>
      <c r="F504" s="12">
        <v>120.06053900000001</v>
      </c>
      <c r="G504" s="12">
        <v>435609</v>
      </c>
    </row>
    <row r="505" spans="1:7" x14ac:dyDescent="0.25">
      <c r="A505" s="13">
        <v>41739</v>
      </c>
      <c r="B505" s="12">
        <v>139.320007</v>
      </c>
      <c r="C505" s="12">
        <v>142.78999300000001</v>
      </c>
      <c r="D505" s="12">
        <v>139.300003</v>
      </c>
      <c r="E505" s="12">
        <v>141.69000199999999</v>
      </c>
      <c r="F505" s="12">
        <v>122.085396</v>
      </c>
      <c r="G505" s="12">
        <v>852866</v>
      </c>
    </row>
    <row r="506" spans="1:7" x14ac:dyDescent="0.25">
      <c r="A506" s="13">
        <v>41740</v>
      </c>
      <c r="B506" s="12">
        <v>141.69000199999999</v>
      </c>
      <c r="C506" s="12">
        <v>141.69000199999999</v>
      </c>
      <c r="D506" s="12">
        <v>139.11000100000001</v>
      </c>
      <c r="E506" s="12">
        <v>140.35000600000001</v>
      </c>
      <c r="F506" s="12">
        <v>120.930824</v>
      </c>
      <c r="G506" s="12">
        <v>506225</v>
      </c>
    </row>
    <row r="507" spans="1:7" x14ac:dyDescent="0.25">
      <c r="A507" s="13">
        <v>41743</v>
      </c>
      <c r="B507" s="12">
        <v>141.970001</v>
      </c>
      <c r="C507" s="12">
        <v>142.89999399999999</v>
      </c>
      <c r="D507" s="12">
        <v>140.08000200000001</v>
      </c>
      <c r="E507" s="12">
        <v>142.279999</v>
      </c>
      <c r="F507" s="12">
        <v>122.59375799999999</v>
      </c>
      <c r="G507" s="12">
        <v>232163</v>
      </c>
    </row>
    <row r="508" spans="1:7" x14ac:dyDescent="0.25">
      <c r="A508" s="13">
        <v>41744</v>
      </c>
      <c r="B508" s="12">
        <v>142.5</v>
      </c>
      <c r="C508" s="12">
        <v>143</v>
      </c>
      <c r="D508" s="12">
        <v>139.529999</v>
      </c>
      <c r="E508" s="12">
        <v>141.550003</v>
      </c>
      <c r="F508" s="12">
        <v>121.96476</v>
      </c>
      <c r="G508" s="12">
        <v>816965</v>
      </c>
    </row>
    <row r="509" spans="1:7" x14ac:dyDescent="0.25">
      <c r="A509" s="13">
        <v>41745</v>
      </c>
      <c r="B509" s="12">
        <v>140.729996</v>
      </c>
      <c r="C509" s="12">
        <v>146.990005</v>
      </c>
      <c r="D509" s="12">
        <v>140.729996</v>
      </c>
      <c r="E509" s="12">
        <v>146.509995</v>
      </c>
      <c r="F509" s="12">
        <v>126.23848</v>
      </c>
      <c r="G509" s="12">
        <v>741447</v>
      </c>
    </row>
    <row r="510" spans="1:7" x14ac:dyDescent="0.25">
      <c r="A510" s="13">
        <v>41750</v>
      </c>
      <c r="B510" s="12">
        <v>146.41000399999999</v>
      </c>
      <c r="C510" s="12">
        <v>146.41000399999999</v>
      </c>
      <c r="D510" s="12">
        <v>144.60000600000001</v>
      </c>
      <c r="E510" s="12">
        <v>145.19000199999999</v>
      </c>
      <c r="F510" s="12">
        <v>125.101112</v>
      </c>
      <c r="G510" s="12">
        <v>181322</v>
      </c>
    </row>
    <row r="511" spans="1:7" x14ac:dyDescent="0.25">
      <c r="A511" s="13">
        <v>41751</v>
      </c>
      <c r="B511" s="12">
        <v>145.28999300000001</v>
      </c>
      <c r="C511" s="12">
        <v>146</v>
      </c>
      <c r="D511" s="12">
        <v>143.61000100000001</v>
      </c>
      <c r="E511" s="12">
        <v>143.86999499999999</v>
      </c>
      <c r="F511" s="12">
        <v>123.963768</v>
      </c>
      <c r="G511" s="12">
        <v>355405</v>
      </c>
    </row>
    <row r="512" spans="1:7" x14ac:dyDescent="0.25">
      <c r="A512" s="13">
        <v>41752</v>
      </c>
      <c r="B512" s="12">
        <v>144.41000399999999</v>
      </c>
      <c r="C512" s="12">
        <v>144.41000399999999</v>
      </c>
      <c r="D512" s="12">
        <v>142.509995</v>
      </c>
      <c r="E512" s="12">
        <v>143.520004</v>
      </c>
      <c r="F512" s="12">
        <v>123.66218600000001</v>
      </c>
      <c r="G512" s="12">
        <v>356889</v>
      </c>
    </row>
    <row r="513" spans="1:7" x14ac:dyDescent="0.25">
      <c r="A513" s="13">
        <v>41753</v>
      </c>
      <c r="B513" s="12">
        <v>143.5</v>
      </c>
      <c r="C513" s="12">
        <v>144.990005</v>
      </c>
      <c r="D513" s="12">
        <v>141.990005</v>
      </c>
      <c r="E513" s="12">
        <v>143.279999</v>
      </c>
      <c r="F513" s="12">
        <v>123.45536800000001</v>
      </c>
      <c r="G513" s="12">
        <v>431035</v>
      </c>
    </row>
    <row r="514" spans="1:7" x14ac:dyDescent="0.25">
      <c r="A514" s="13">
        <v>41754</v>
      </c>
      <c r="B514" s="12">
        <v>143.38000500000001</v>
      </c>
      <c r="C514" s="12">
        <v>143.88000500000001</v>
      </c>
      <c r="D514" s="12">
        <v>139.88999899999999</v>
      </c>
      <c r="E514" s="12">
        <v>141.19000199999999</v>
      </c>
      <c r="F514" s="12">
        <v>121.654572</v>
      </c>
      <c r="G514" s="12">
        <v>696621</v>
      </c>
    </row>
    <row r="515" spans="1:7" x14ac:dyDescent="0.25">
      <c r="A515" s="13">
        <v>41757</v>
      </c>
      <c r="B515" s="12">
        <v>140.28999300000001</v>
      </c>
      <c r="C515" s="12">
        <v>141.5</v>
      </c>
      <c r="D515" s="12">
        <v>138.449997</v>
      </c>
      <c r="E515" s="12">
        <v>140.69000199999999</v>
      </c>
      <c r="F515" s="12">
        <v>122.48159</v>
      </c>
      <c r="G515" s="12">
        <v>448519</v>
      </c>
    </row>
    <row r="516" spans="1:7" x14ac:dyDescent="0.25">
      <c r="A516" s="13">
        <v>41758</v>
      </c>
      <c r="B516" s="12">
        <v>140.78999300000001</v>
      </c>
      <c r="C516" s="12">
        <v>144.83999600000001</v>
      </c>
      <c r="D516" s="12">
        <v>140.78999300000001</v>
      </c>
      <c r="E516" s="12">
        <v>144.229996</v>
      </c>
      <c r="F516" s="12">
        <v>125.56345399999999</v>
      </c>
      <c r="G516" s="12">
        <v>747824</v>
      </c>
    </row>
    <row r="517" spans="1:7" x14ac:dyDescent="0.25">
      <c r="A517" s="13">
        <v>41759</v>
      </c>
      <c r="B517" s="12">
        <v>145</v>
      </c>
      <c r="C517" s="12">
        <v>147.11999499999999</v>
      </c>
      <c r="D517" s="12">
        <v>142.83000200000001</v>
      </c>
      <c r="E517" s="12">
        <v>146.13999899999999</v>
      </c>
      <c r="F517" s="12">
        <v>127.226257</v>
      </c>
      <c r="G517" s="12">
        <v>1056762</v>
      </c>
    </row>
    <row r="518" spans="1:7" x14ac:dyDescent="0.25">
      <c r="A518" s="13">
        <v>41761</v>
      </c>
      <c r="B518" s="12">
        <v>146.13999899999999</v>
      </c>
      <c r="C518" s="12">
        <v>148.60000600000001</v>
      </c>
      <c r="D518" s="12">
        <v>144.75</v>
      </c>
      <c r="E518" s="12">
        <v>148.14999399999999</v>
      </c>
      <c r="F518" s="12">
        <v>128.97610499999999</v>
      </c>
      <c r="G518" s="12">
        <v>512007</v>
      </c>
    </row>
    <row r="519" spans="1:7" x14ac:dyDescent="0.25">
      <c r="A519" s="13">
        <v>41764</v>
      </c>
      <c r="B519" s="12">
        <v>148.14999399999999</v>
      </c>
      <c r="C519" s="12">
        <v>148.14999399999999</v>
      </c>
      <c r="D519" s="12">
        <v>144.69000199999999</v>
      </c>
      <c r="E519" s="12">
        <v>147.470001</v>
      </c>
      <c r="F519" s="12">
        <v>128.38412500000001</v>
      </c>
      <c r="G519" s="12">
        <v>125184</v>
      </c>
    </row>
    <row r="520" spans="1:7" x14ac:dyDescent="0.25">
      <c r="A520" s="13">
        <v>41765</v>
      </c>
      <c r="B520" s="12">
        <v>147.36999499999999</v>
      </c>
      <c r="C520" s="12">
        <v>151.13999899999999</v>
      </c>
      <c r="D520" s="12">
        <v>145.89999399999999</v>
      </c>
      <c r="E520" s="12">
        <v>149.550003</v>
      </c>
      <c r="F520" s="12">
        <v>130.19494599999999</v>
      </c>
      <c r="G520" s="12">
        <v>526418</v>
      </c>
    </row>
    <row r="521" spans="1:7" x14ac:dyDescent="0.25">
      <c r="A521" s="13">
        <v>41766</v>
      </c>
      <c r="B521" s="12">
        <v>150</v>
      </c>
      <c r="C521" s="12">
        <v>153.699997</v>
      </c>
      <c r="D521" s="12">
        <v>148.58999600000001</v>
      </c>
      <c r="E521" s="12">
        <v>153.050003</v>
      </c>
      <c r="F521" s="12">
        <v>133.24194299999999</v>
      </c>
      <c r="G521" s="12">
        <v>671276</v>
      </c>
    </row>
    <row r="522" spans="1:7" x14ac:dyDescent="0.25">
      <c r="A522" s="13">
        <v>41767</v>
      </c>
      <c r="B522" s="12">
        <v>153</v>
      </c>
      <c r="C522" s="12">
        <v>154.91000399999999</v>
      </c>
      <c r="D522" s="12">
        <v>151.91999799999999</v>
      </c>
      <c r="E522" s="12">
        <v>152.66000399999999</v>
      </c>
      <c r="F522" s="12">
        <v>132.90245100000001</v>
      </c>
      <c r="G522" s="12">
        <v>859541</v>
      </c>
    </row>
    <row r="523" spans="1:7" x14ac:dyDescent="0.25">
      <c r="A523" s="13">
        <v>41768</v>
      </c>
      <c r="B523" s="12">
        <v>153.550003</v>
      </c>
      <c r="C523" s="12">
        <v>153.91999799999999</v>
      </c>
      <c r="D523" s="12">
        <v>151.720001</v>
      </c>
      <c r="E523" s="12">
        <v>153.550003</v>
      </c>
      <c r="F523" s="12">
        <v>133.677246</v>
      </c>
      <c r="G523" s="12">
        <v>645133</v>
      </c>
    </row>
    <row r="524" spans="1:7" x14ac:dyDescent="0.25">
      <c r="A524" s="13">
        <v>41771</v>
      </c>
      <c r="B524" s="12">
        <v>149.86000100000001</v>
      </c>
      <c r="C524" s="12">
        <v>156.14999399999999</v>
      </c>
      <c r="D524" s="12">
        <v>149.86000100000001</v>
      </c>
      <c r="E524" s="12">
        <v>155.679993</v>
      </c>
      <c r="F524" s="12">
        <v>135.531555</v>
      </c>
      <c r="G524" s="12">
        <v>808190</v>
      </c>
    </row>
    <row r="525" spans="1:7" x14ac:dyDescent="0.25">
      <c r="A525" s="13">
        <v>41772</v>
      </c>
      <c r="B525" s="12">
        <v>155.699997</v>
      </c>
      <c r="C525" s="12">
        <v>158.39999399999999</v>
      </c>
      <c r="D525" s="12">
        <v>155.679993</v>
      </c>
      <c r="E525" s="12">
        <v>156.44000199999999</v>
      </c>
      <c r="F525" s="12">
        <v>136.19323700000001</v>
      </c>
      <c r="G525" s="12">
        <v>855570</v>
      </c>
    </row>
    <row r="526" spans="1:7" x14ac:dyDescent="0.25">
      <c r="A526" s="13">
        <v>41773</v>
      </c>
      <c r="B526" s="12">
        <v>156.44000199999999</v>
      </c>
      <c r="C526" s="12">
        <v>157.800003</v>
      </c>
      <c r="D526" s="12">
        <v>155.85000600000001</v>
      </c>
      <c r="E526" s="12">
        <v>156.979996</v>
      </c>
      <c r="F526" s="12">
        <v>136.66334499999999</v>
      </c>
      <c r="G526" s="12">
        <v>982645</v>
      </c>
    </row>
    <row r="527" spans="1:7" x14ac:dyDescent="0.25">
      <c r="A527" s="13">
        <v>41774</v>
      </c>
      <c r="B527" s="12">
        <v>156.89999399999999</v>
      </c>
      <c r="C527" s="12">
        <v>156.970001</v>
      </c>
      <c r="D527" s="12">
        <v>152</v>
      </c>
      <c r="E527" s="12">
        <v>152.470001</v>
      </c>
      <c r="F527" s="12">
        <v>132.73704499999999</v>
      </c>
      <c r="G527" s="12">
        <v>658338</v>
      </c>
    </row>
    <row r="528" spans="1:7" x14ac:dyDescent="0.25">
      <c r="A528" s="13">
        <v>41775</v>
      </c>
      <c r="B528" s="12">
        <v>153.33000200000001</v>
      </c>
      <c r="C528" s="12">
        <v>155.36000100000001</v>
      </c>
      <c r="D528" s="12">
        <v>152.96000699999999</v>
      </c>
      <c r="E528" s="12">
        <v>154.050003</v>
      </c>
      <c r="F528" s="12">
        <v>134.112503</v>
      </c>
      <c r="G528" s="12">
        <v>948105</v>
      </c>
    </row>
    <row r="529" spans="1:7" x14ac:dyDescent="0.25">
      <c r="A529" s="13">
        <v>41778</v>
      </c>
      <c r="B529" s="12">
        <v>153.929993</v>
      </c>
      <c r="C529" s="12">
        <v>154.050003</v>
      </c>
      <c r="D529" s="12">
        <v>151.58999600000001</v>
      </c>
      <c r="E529" s="12">
        <v>152.740005</v>
      </c>
      <c r="F529" s="12">
        <v>132.972092</v>
      </c>
      <c r="G529" s="12">
        <v>943715</v>
      </c>
    </row>
    <row r="530" spans="1:7" x14ac:dyDescent="0.25">
      <c r="A530" s="13">
        <v>41779</v>
      </c>
      <c r="B530" s="12">
        <v>152.83999600000001</v>
      </c>
      <c r="C530" s="12">
        <v>154.229996</v>
      </c>
      <c r="D530" s="12">
        <v>152.10000600000001</v>
      </c>
      <c r="E530" s="12">
        <v>152.5</v>
      </c>
      <c r="F530" s="12">
        <v>132.763138</v>
      </c>
      <c r="G530" s="12">
        <v>368253</v>
      </c>
    </row>
    <row r="531" spans="1:7" x14ac:dyDescent="0.25">
      <c r="A531" s="13">
        <v>41780</v>
      </c>
      <c r="B531" s="12">
        <v>153.259995</v>
      </c>
      <c r="C531" s="12">
        <v>153.929993</v>
      </c>
      <c r="D531" s="12">
        <v>149.10000600000001</v>
      </c>
      <c r="E531" s="12">
        <v>151.13000500000001</v>
      </c>
      <c r="F531" s="12">
        <v>131.57046500000001</v>
      </c>
      <c r="G531" s="12">
        <v>1445494</v>
      </c>
    </row>
    <row r="532" spans="1:7" x14ac:dyDescent="0.25">
      <c r="A532" s="13">
        <v>41781</v>
      </c>
      <c r="B532" s="12">
        <v>151.229996</v>
      </c>
      <c r="C532" s="12">
        <v>152.39999399999999</v>
      </c>
      <c r="D532" s="12">
        <v>150</v>
      </c>
      <c r="E532" s="12">
        <v>150.88000500000001</v>
      </c>
      <c r="F532" s="12">
        <v>131.35279800000001</v>
      </c>
      <c r="G532" s="12">
        <v>1058148</v>
      </c>
    </row>
    <row r="533" spans="1:7" x14ac:dyDescent="0.25">
      <c r="A533" s="13">
        <v>41782</v>
      </c>
      <c r="B533" s="12">
        <v>150.979996</v>
      </c>
      <c r="C533" s="12">
        <v>151.33000200000001</v>
      </c>
      <c r="D533" s="12">
        <v>149.279999</v>
      </c>
      <c r="E533" s="12">
        <v>149.699997</v>
      </c>
      <c r="F533" s="12">
        <v>130.32551599999999</v>
      </c>
      <c r="G533" s="12">
        <v>938644</v>
      </c>
    </row>
    <row r="534" spans="1:7" x14ac:dyDescent="0.25">
      <c r="A534" s="13">
        <v>41785</v>
      </c>
      <c r="B534" s="12">
        <v>149.949997</v>
      </c>
      <c r="C534" s="12">
        <v>151.78999300000001</v>
      </c>
      <c r="D534" s="12">
        <v>149.33000200000001</v>
      </c>
      <c r="E534" s="12">
        <v>151.520004</v>
      </c>
      <c r="F534" s="12">
        <v>131.909988</v>
      </c>
      <c r="G534" s="12">
        <v>169661</v>
      </c>
    </row>
    <row r="535" spans="1:7" x14ac:dyDescent="0.25">
      <c r="A535" s="13">
        <v>41786</v>
      </c>
      <c r="B535" s="12">
        <v>150.80999800000001</v>
      </c>
      <c r="C535" s="12">
        <v>151.83999600000001</v>
      </c>
      <c r="D535" s="12">
        <v>149.75</v>
      </c>
      <c r="E535" s="12">
        <v>149.979996</v>
      </c>
      <c r="F535" s="12">
        <v>130.569275</v>
      </c>
      <c r="G535" s="12">
        <v>576921</v>
      </c>
    </row>
    <row r="536" spans="1:7" x14ac:dyDescent="0.25">
      <c r="A536" s="13">
        <v>41787</v>
      </c>
      <c r="B536" s="12">
        <v>149.88000500000001</v>
      </c>
      <c r="C536" s="12">
        <v>152.800003</v>
      </c>
      <c r="D536" s="12">
        <v>149.75</v>
      </c>
      <c r="E536" s="12">
        <v>151.71000699999999</v>
      </c>
      <c r="F536" s="12">
        <v>132.07539399999999</v>
      </c>
      <c r="G536" s="12">
        <v>910375</v>
      </c>
    </row>
    <row r="537" spans="1:7" x14ac:dyDescent="0.25">
      <c r="A537" s="13">
        <v>41788</v>
      </c>
      <c r="B537" s="12">
        <v>151.80999800000001</v>
      </c>
      <c r="C537" s="12">
        <v>153.44000199999999</v>
      </c>
      <c r="D537" s="12">
        <v>149.5</v>
      </c>
      <c r="E537" s="12">
        <v>150.19000199999999</v>
      </c>
      <c r="F537" s="12">
        <v>130.752106</v>
      </c>
      <c r="G537" s="12">
        <v>643449</v>
      </c>
    </row>
    <row r="538" spans="1:7" x14ac:dyDescent="0.25">
      <c r="A538" s="13">
        <v>41789</v>
      </c>
      <c r="B538" s="12">
        <v>150.550003</v>
      </c>
      <c r="C538" s="12">
        <v>151.240005</v>
      </c>
      <c r="D538" s="12">
        <v>147.30999800000001</v>
      </c>
      <c r="E538" s="12">
        <v>147.91999799999999</v>
      </c>
      <c r="F538" s="12">
        <v>128.775879</v>
      </c>
      <c r="G538" s="12">
        <v>2111719</v>
      </c>
    </row>
    <row r="539" spans="1:7" x14ac:dyDescent="0.25">
      <c r="A539" s="13">
        <v>41792</v>
      </c>
      <c r="B539" s="12">
        <v>147.820007</v>
      </c>
      <c r="C539" s="12">
        <v>151.33999600000001</v>
      </c>
      <c r="D539" s="12">
        <v>147.66000399999999</v>
      </c>
      <c r="E539" s="12">
        <v>150.58999600000001</v>
      </c>
      <c r="F539" s="12">
        <v>131.10032699999999</v>
      </c>
      <c r="G539" s="12">
        <v>533565</v>
      </c>
    </row>
    <row r="540" spans="1:7" x14ac:dyDescent="0.25">
      <c r="A540" s="13">
        <v>41793</v>
      </c>
      <c r="B540" s="12">
        <v>150.69000199999999</v>
      </c>
      <c r="C540" s="12">
        <v>151.490005</v>
      </c>
      <c r="D540" s="12">
        <v>149</v>
      </c>
      <c r="E540" s="12">
        <v>150.53999300000001</v>
      </c>
      <c r="F540" s="12">
        <v>131.05680799999999</v>
      </c>
      <c r="G540" s="12">
        <v>1024466</v>
      </c>
    </row>
    <row r="541" spans="1:7" x14ac:dyDescent="0.25">
      <c r="A541" s="13">
        <v>41794</v>
      </c>
      <c r="B541" s="12">
        <v>150.60000600000001</v>
      </c>
      <c r="C541" s="12">
        <v>150.779999</v>
      </c>
      <c r="D541" s="12">
        <v>148.800003</v>
      </c>
      <c r="E541" s="12">
        <v>149.33999600000001</v>
      </c>
      <c r="F541" s="12">
        <v>130.01213100000001</v>
      </c>
      <c r="G541" s="12">
        <v>1508888</v>
      </c>
    </row>
    <row r="542" spans="1:7" x14ac:dyDescent="0.25">
      <c r="A542" s="13">
        <v>41795</v>
      </c>
      <c r="B542" s="12">
        <v>148.5</v>
      </c>
      <c r="C542" s="12">
        <v>149.05999800000001</v>
      </c>
      <c r="D542" s="12">
        <v>146.550003</v>
      </c>
      <c r="E542" s="12">
        <v>147.25</v>
      </c>
      <c r="F542" s="12">
        <v>128.19259600000001</v>
      </c>
      <c r="G542" s="12">
        <v>1637712</v>
      </c>
    </row>
    <row r="543" spans="1:7" x14ac:dyDescent="0.25">
      <c r="A543" s="13">
        <v>41796</v>
      </c>
      <c r="B543" s="12">
        <v>147.89999399999999</v>
      </c>
      <c r="C543" s="12">
        <v>149.490005</v>
      </c>
      <c r="D543" s="12">
        <v>147.509995</v>
      </c>
      <c r="E543" s="12">
        <v>149.279999</v>
      </c>
      <c r="F543" s="12">
        <v>129.95988500000001</v>
      </c>
      <c r="G543" s="12">
        <v>1044128</v>
      </c>
    </row>
    <row r="544" spans="1:7" x14ac:dyDescent="0.25">
      <c r="A544" s="13">
        <v>41799</v>
      </c>
      <c r="B544" s="12">
        <v>149.279999</v>
      </c>
      <c r="C544" s="12">
        <v>151.39999399999999</v>
      </c>
      <c r="D544" s="12">
        <v>148.80999800000001</v>
      </c>
      <c r="E544" s="12">
        <v>151.19000199999999</v>
      </c>
      <c r="F544" s="12">
        <v>131.622681</v>
      </c>
      <c r="G544" s="12">
        <v>1117726</v>
      </c>
    </row>
    <row r="545" spans="1:7" x14ac:dyDescent="0.25">
      <c r="A545" s="13">
        <v>41800</v>
      </c>
      <c r="B545" s="12">
        <v>150.429993</v>
      </c>
      <c r="C545" s="12">
        <v>151.96000699999999</v>
      </c>
      <c r="D545" s="12">
        <v>150.179993</v>
      </c>
      <c r="E545" s="12">
        <v>150.320007</v>
      </c>
      <c r="F545" s="12">
        <v>130.865295</v>
      </c>
      <c r="G545" s="12">
        <v>1008202</v>
      </c>
    </row>
    <row r="546" spans="1:7" x14ac:dyDescent="0.25">
      <c r="A546" s="13">
        <v>41801</v>
      </c>
      <c r="B546" s="12">
        <v>149.5</v>
      </c>
      <c r="C546" s="12">
        <v>150.35000600000001</v>
      </c>
      <c r="D546" s="12">
        <v>148.529999</v>
      </c>
      <c r="E546" s="12">
        <v>150.08000200000001</v>
      </c>
      <c r="F546" s="12">
        <v>130.656372</v>
      </c>
      <c r="G546" s="12">
        <v>812054</v>
      </c>
    </row>
    <row r="547" spans="1:7" x14ac:dyDescent="0.25">
      <c r="A547" s="13">
        <v>41802</v>
      </c>
      <c r="B547" s="12">
        <v>150.08000200000001</v>
      </c>
      <c r="C547" s="12">
        <v>150.33999600000001</v>
      </c>
      <c r="D547" s="12">
        <v>147.770004</v>
      </c>
      <c r="E547" s="12">
        <v>148.020004</v>
      </c>
      <c r="F547" s="12">
        <v>128.86296100000001</v>
      </c>
      <c r="G547" s="12">
        <v>486737</v>
      </c>
    </row>
    <row r="548" spans="1:7" x14ac:dyDescent="0.25">
      <c r="A548" s="13">
        <v>41803</v>
      </c>
      <c r="B548" s="12">
        <v>148.020004</v>
      </c>
      <c r="C548" s="12">
        <v>149.78999300000001</v>
      </c>
      <c r="D548" s="12">
        <v>144.050003</v>
      </c>
      <c r="E548" s="12">
        <v>144.89999399999999</v>
      </c>
      <c r="F548" s="12">
        <v>126.146736</v>
      </c>
      <c r="G548" s="12">
        <v>1570447</v>
      </c>
    </row>
    <row r="549" spans="1:7" x14ac:dyDescent="0.25">
      <c r="A549" s="13">
        <v>41806</v>
      </c>
      <c r="B549" s="12">
        <v>145</v>
      </c>
      <c r="C549" s="12">
        <v>145.41999799999999</v>
      </c>
      <c r="D549" s="12">
        <v>142.5</v>
      </c>
      <c r="E549" s="12">
        <v>144.16000399999999</v>
      </c>
      <c r="F549" s="12">
        <v>125.50254099999999</v>
      </c>
      <c r="G549" s="12">
        <v>1076769</v>
      </c>
    </row>
    <row r="550" spans="1:7" x14ac:dyDescent="0.25">
      <c r="A550" s="13">
        <v>41807</v>
      </c>
      <c r="B550" s="12">
        <v>144.199997</v>
      </c>
      <c r="C550" s="12">
        <v>145.009995</v>
      </c>
      <c r="D550" s="12">
        <v>142.020004</v>
      </c>
      <c r="E550" s="12">
        <v>142.990005</v>
      </c>
      <c r="F550" s="12">
        <v>124.483925</v>
      </c>
      <c r="G550" s="12">
        <v>813894</v>
      </c>
    </row>
    <row r="551" spans="1:7" x14ac:dyDescent="0.25">
      <c r="A551" s="13">
        <v>41808</v>
      </c>
      <c r="B551" s="12">
        <v>143.08000200000001</v>
      </c>
      <c r="C551" s="12">
        <v>144.21000699999999</v>
      </c>
      <c r="D551" s="12">
        <v>142.5</v>
      </c>
      <c r="E551" s="12">
        <v>142.740005</v>
      </c>
      <c r="F551" s="12">
        <v>124.266312</v>
      </c>
      <c r="G551" s="12">
        <v>750663</v>
      </c>
    </row>
    <row r="552" spans="1:7" x14ac:dyDescent="0.25">
      <c r="A552" s="13">
        <v>41809</v>
      </c>
      <c r="B552" s="12">
        <v>143.39999399999999</v>
      </c>
      <c r="C552" s="12">
        <v>143.729996</v>
      </c>
      <c r="D552" s="12">
        <v>142.89999399999999</v>
      </c>
      <c r="E552" s="12">
        <v>143.36999499999999</v>
      </c>
      <c r="F552" s="12">
        <v>124.814758</v>
      </c>
      <c r="G552" s="12">
        <v>678177</v>
      </c>
    </row>
    <row r="553" spans="1:7" x14ac:dyDescent="0.25">
      <c r="A553" s="13">
        <v>41810</v>
      </c>
      <c r="B553" s="12">
        <v>143.5</v>
      </c>
      <c r="C553" s="12">
        <v>144.36999499999999</v>
      </c>
      <c r="D553" s="12">
        <v>143.020004</v>
      </c>
      <c r="E553" s="12">
        <v>143.479996</v>
      </c>
      <c r="F553" s="12">
        <v>124.910515</v>
      </c>
      <c r="G553" s="12">
        <v>2453478</v>
      </c>
    </row>
    <row r="554" spans="1:7" x14ac:dyDescent="0.25">
      <c r="A554" s="13">
        <v>41813</v>
      </c>
      <c r="B554" s="12">
        <v>144.5</v>
      </c>
      <c r="C554" s="12">
        <v>145</v>
      </c>
      <c r="D554" s="12">
        <v>142.61000100000001</v>
      </c>
      <c r="E554" s="12">
        <v>144.970001</v>
      </c>
      <c r="F554" s="12">
        <v>126.20768700000001</v>
      </c>
      <c r="G554" s="12">
        <v>351564</v>
      </c>
    </row>
    <row r="555" spans="1:7" x14ac:dyDescent="0.25">
      <c r="A555" s="13">
        <v>41814</v>
      </c>
      <c r="B555" s="12">
        <v>145</v>
      </c>
      <c r="C555" s="12">
        <v>145.10000600000001</v>
      </c>
      <c r="D555" s="12">
        <v>144.009995</v>
      </c>
      <c r="E555" s="12">
        <v>144.759995</v>
      </c>
      <c r="F555" s="12">
        <v>126.024872</v>
      </c>
      <c r="G555" s="12">
        <v>586588</v>
      </c>
    </row>
    <row r="556" spans="1:7" x14ac:dyDescent="0.25">
      <c r="A556" s="13">
        <v>41815</v>
      </c>
      <c r="B556" s="12">
        <v>145</v>
      </c>
      <c r="C556" s="12">
        <v>147.740005</v>
      </c>
      <c r="D556" s="12">
        <v>144.28999300000001</v>
      </c>
      <c r="E556" s="12">
        <v>147.470001</v>
      </c>
      <c r="F556" s="12">
        <v>128.38412500000001</v>
      </c>
      <c r="G556" s="12">
        <v>1005517</v>
      </c>
    </row>
    <row r="557" spans="1:7" x14ac:dyDescent="0.25">
      <c r="A557" s="13">
        <v>41816</v>
      </c>
      <c r="B557" s="12">
        <v>148</v>
      </c>
      <c r="C557" s="12">
        <v>148.94000199999999</v>
      </c>
      <c r="D557" s="12">
        <v>147</v>
      </c>
      <c r="E557" s="12">
        <v>148.41000399999999</v>
      </c>
      <c r="F557" s="12">
        <v>129.20249899999999</v>
      </c>
      <c r="G557" s="12">
        <v>1112096</v>
      </c>
    </row>
    <row r="558" spans="1:7" x14ac:dyDescent="0.25">
      <c r="A558" s="13">
        <v>41817</v>
      </c>
      <c r="B558" s="12">
        <v>148.30999800000001</v>
      </c>
      <c r="C558" s="12">
        <v>148.929993</v>
      </c>
      <c r="D558" s="12">
        <v>147.08000200000001</v>
      </c>
      <c r="E558" s="12">
        <v>148.009995</v>
      </c>
      <c r="F558" s="12">
        <v>128.85423299999999</v>
      </c>
      <c r="G558" s="12">
        <v>739566</v>
      </c>
    </row>
    <row r="559" spans="1:7" x14ac:dyDescent="0.25">
      <c r="A559" s="13">
        <v>41820</v>
      </c>
      <c r="B559" s="12">
        <v>147.300003</v>
      </c>
      <c r="C559" s="12">
        <v>148.61999499999999</v>
      </c>
      <c r="D559" s="12">
        <v>145.279999</v>
      </c>
      <c r="E559" s="12">
        <v>147.179993</v>
      </c>
      <c r="F559" s="12">
        <v>128.131653</v>
      </c>
      <c r="G559" s="12">
        <v>800648</v>
      </c>
    </row>
    <row r="560" spans="1:7" x14ac:dyDescent="0.25">
      <c r="A560" s="13">
        <v>41821</v>
      </c>
      <c r="B560" s="12">
        <v>147.10000600000001</v>
      </c>
      <c r="C560" s="12">
        <v>147.53999300000001</v>
      </c>
      <c r="D560" s="12">
        <v>144.300003</v>
      </c>
      <c r="E560" s="12">
        <v>145.33999600000001</v>
      </c>
      <c r="F560" s="12">
        <v>126.52979999999999</v>
      </c>
      <c r="G560" s="12">
        <v>761276</v>
      </c>
    </row>
    <row r="561" spans="1:7" x14ac:dyDescent="0.25">
      <c r="A561" s="13">
        <v>41822</v>
      </c>
      <c r="B561" s="12">
        <v>145.63000500000001</v>
      </c>
      <c r="C561" s="12">
        <v>147.96000699999999</v>
      </c>
      <c r="D561" s="12">
        <v>144.69000199999999</v>
      </c>
      <c r="E561" s="12">
        <v>147.36000100000001</v>
      </c>
      <c r="F561" s="12">
        <v>128.28836100000001</v>
      </c>
      <c r="G561" s="12">
        <v>663641</v>
      </c>
    </row>
    <row r="562" spans="1:7" x14ac:dyDescent="0.25">
      <c r="A562" s="13">
        <v>41823</v>
      </c>
      <c r="B562" s="12">
        <v>147.550003</v>
      </c>
      <c r="C562" s="12">
        <v>150.5</v>
      </c>
      <c r="D562" s="12">
        <v>147.550003</v>
      </c>
      <c r="E562" s="12">
        <v>149.820007</v>
      </c>
      <c r="F562" s="12">
        <v>130.43000799999999</v>
      </c>
      <c r="G562" s="12">
        <v>630109</v>
      </c>
    </row>
    <row r="563" spans="1:7" x14ac:dyDescent="0.25">
      <c r="A563" s="13">
        <v>41824</v>
      </c>
      <c r="B563" s="12">
        <v>149.91999799999999</v>
      </c>
      <c r="C563" s="12">
        <v>150.61000100000001</v>
      </c>
      <c r="D563" s="12">
        <v>149.14999399999999</v>
      </c>
      <c r="E563" s="12">
        <v>149.300003</v>
      </c>
      <c r="F563" s="12">
        <v>129.97726399999999</v>
      </c>
      <c r="G563" s="12">
        <v>355915</v>
      </c>
    </row>
    <row r="564" spans="1:7" x14ac:dyDescent="0.25">
      <c r="A564" s="13">
        <v>41827</v>
      </c>
      <c r="B564" s="12">
        <v>149.30999800000001</v>
      </c>
      <c r="C564" s="12">
        <v>150.779999</v>
      </c>
      <c r="D564" s="12">
        <v>149.199997</v>
      </c>
      <c r="E564" s="12">
        <v>149.990005</v>
      </c>
      <c r="F564" s="12">
        <v>130.57801799999999</v>
      </c>
      <c r="G564" s="12">
        <v>580809</v>
      </c>
    </row>
    <row r="565" spans="1:7" x14ac:dyDescent="0.25">
      <c r="A565" s="13">
        <v>41828</v>
      </c>
      <c r="B565" s="12">
        <v>150.08000200000001</v>
      </c>
      <c r="C565" s="12">
        <v>150.08999600000001</v>
      </c>
      <c r="D565" s="12">
        <v>147.479996</v>
      </c>
      <c r="E565" s="12">
        <v>148.83999600000001</v>
      </c>
      <c r="F565" s="12">
        <v>129.57682800000001</v>
      </c>
      <c r="G565" s="12">
        <v>413801</v>
      </c>
    </row>
    <row r="566" spans="1:7" x14ac:dyDescent="0.25">
      <c r="A566" s="13">
        <v>41829</v>
      </c>
      <c r="B566" s="12">
        <v>148.94000199999999</v>
      </c>
      <c r="C566" s="12">
        <v>150.64999399999999</v>
      </c>
      <c r="D566" s="12">
        <v>147.699997</v>
      </c>
      <c r="E566" s="12">
        <v>148.83000200000001</v>
      </c>
      <c r="F566" s="12">
        <v>129.56813</v>
      </c>
      <c r="G566" s="12">
        <v>466898</v>
      </c>
    </row>
    <row r="567" spans="1:7" x14ac:dyDescent="0.25">
      <c r="A567" s="13">
        <v>41830</v>
      </c>
      <c r="B567" s="12">
        <v>149.570007</v>
      </c>
      <c r="C567" s="12">
        <v>150.050003</v>
      </c>
      <c r="D567" s="12">
        <v>147.779999</v>
      </c>
      <c r="E567" s="12">
        <v>149.91999799999999</v>
      </c>
      <c r="F567" s="12">
        <v>130.51702900000001</v>
      </c>
      <c r="G567" s="12">
        <v>551919</v>
      </c>
    </row>
    <row r="568" spans="1:7" x14ac:dyDescent="0.25">
      <c r="A568" s="13">
        <v>41831</v>
      </c>
      <c r="B568" s="12">
        <v>149.820007</v>
      </c>
      <c r="C568" s="12">
        <v>150.35000600000001</v>
      </c>
      <c r="D568" s="12">
        <v>147.949997</v>
      </c>
      <c r="E568" s="12">
        <v>148.41999799999999</v>
      </c>
      <c r="F568" s="12">
        <v>129.21118200000001</v>
      </c>
      <c r="G568" s="12">
        <v>375173</v>
      </c>
    </row>
    <row r="569" spans="1:7" x14ac:dyDescent="0.25">
      <c r="A569" s="13">
        <v>41834</v>
      </c>
      <c r="B569" s="12">
        <v>148.729996</v>
      </c>
      <c r="C569" s="12">
        <v>149.89999399999999</v>
      </c>
      <c r="D569" s="12">
        <v>148.55999800000001</v>
      </c>
      <c r="E569" s="12">
        <v>149.520004</v>
      </c>
      <c r="F569" s="12">
        <v>130.168823</v>
      </c>
      <c r="G569" s="12">
        <v>304310</v>
      </c>
    </row>
    <row r="570" spans="1:7" x14ac:dyDescent="0.25">
      <c r="A570" s="13">
        <v>41835</v>
      </c>
      <c r="B570" s="12">
        <v>149.61999499999999</v>
      </c>
      <c r="C570" s="12">
        <v>150.64999399999999</v>
      </c>
      <c r="D570" s="12">
        <v>148.78999300000001</v>
      </c>
      <c r="E570" s="12">
        <v>149.029999</v>
      </c>
      <c r="F570" s="12">
        <v>129.74224899999999</v>
      </c>
      <c r="G570" s="12">
        <v>283077</v>
      </c>
    </row>
    <row r="571" spans="1:7" x14ac:dyDescent="0.25">
      <c r="A571" s="13">
        <v>41836</v>
      </c>
      <c r="B571" s="12">
        <v>149.029999</v>
      </c>
      <c r="C571" s="12">
        <v>151.16999799999999</v>
      </c>
      <c r="D571" s="12">
        <v>148.729996</v>
      </c>
      <c r="E571" s="12">
        <v>151.08000200000001</v>
      </c>
      <c r="F571" s="12">
        <v>131.526917</v>
      </c>
      <c r="G571" s="12">
        <v>401877</v>
      </c>
    </row>
    <row r="572" spans="1:7" x14ac:dyDescent="0.25">
      <c r="A572" s="13">
        <v>41837</v>
      </c>
      <c r="B572" s="12">
        <v>151</v>
      </c>
      <c r="C572" s="12">
        <v>151.39999399999999</v>
      </c>
      <c r="D572" s="12">
        <v>149.36000100000001</v>
      </c>
      <c r="E572" s="12">
        <v>149.970001</v>
      </c>
      <c r="F572" s="12">
        <v>130.560562</v>
      </c>
      <c r="G572" s="12">
        <v>412469</v>
      </c>
    </row>
    <row r="573" spans="1:7" x14ac:dyDescent="0.25">
      <c r="A573" s="13">
        <v>41838</v>
      </c>
      <c r="B573" s="12">
        <v>149.60000600000001</v>
      </c>
      <c r="C573" s="12">
        <v>151.5</v>
      </c>
      <c r="D573" s="12">
        <v>149.41999799999999</v>
      </c>
      <c r="E573" s="12">
        <v>151.050003</v>
      </c>
      <c r="F573" s="12">
        <v>131.500778</v>
      </c>
      <c r="G573" s="12">
        <v>578341</v>
      </c>
    </row>
    <row r="574" spans="1:7" x14ac:dyDescent="0.25">
      <c r="A574" s="13">
        <v>41841</v>
      </c>
      <c r="B574" s="12">
        <v>150</v>
      </c>
      <c r="C574" s="12">
        <v>150.770004</v>
      </c>
      <c r="D574" s="12">
        <v>149.64999399999999</v>
      </c>
      <c r="E574" s="12">
        <v>150.44000199999999</v>
      </c>
      <c r="F574" s="12">
        <v>130.96977200000001</v>
      </c>
      <c r="G574" s="12">
        <v>623486</v>
      </c>
    </row>
    <row r="575" spans="1:7" x14ac:dyDescent="0.25">
      <c r="A575" s="13">
        <v>41842</v>
      </c>
      <c r="B575" s="12">
        <v>150.33999600000001</v>
      </c>
      <c r="C575" s="12">
        <v>150.990005</v>
      </c>
      <c r="D575" s="12">
        <v>149.050003</v>
      </c>
      <c r="E575" s="12">
        <v>149.78999300000001</v>
      </c>
      <c r="F575" s="12">
        <v>130.40389999999999</v>
      </c>
      <c r="G575" s="12">
        <v>582348</v>
      </c>
    </row>
    <row r="576" spans="1:7" x14ac:dyDescent="0.25">
      <c r="A576" s="13">
        <v>41843</v>
      </c>
      <c r="B576" s="12">
        <v>150</v>
      </c>
      <c r="C576" s="12">
        <v>152.44000199999999</v>
      </c>
      <c r="D576" s="12">
        <v>149.39999399999999</v>
      </c>
      <c r="E576" s="12">
        <v>149.800003</v>
      </c>
      <c r="F576" s="12">
        <v>130.41258199999999</v>
      </c>
      <c r="G576" s="12">
        <v>530866</v>
      </c>
    </row>
    <row r="577" spans="1:7" x14ac:dyDescent="0.25">
      <c r="A577" s="13">
        <v>41844</v>
      </c>
      <c r="B577" s="12">
        <v>151</v>
      </c>
      <c r="C577" s="12">
        <v>151.58999600000001</v>
      </c>
      <c r="D577" s="12">
        <v>149.94000199999999</v>
      </c>
      <c r="E577" s="12">
        <v>150.21000699999999</v>
      </c>
      <c r="F577" s="12">
        <v>130.76950099999999</v>
      </c>
      <c r="G577" s="12">
        <v>536230</v>
      </c>
    </row>
    <row r="578" spans="1:7" x14ac:dyDescent="0.25">
      <c r="A578" s="13">
        <v>41845</v>
      </c>
      <c r="B578" s="12">
        <v>150.949997</v>
      </c>
      <c r="C578" s="12">
        <v>150.949997</v>
      </c>
      <c r="D578" s="12">
        <v>147.38000500000001</v>
      </c>
      <c r="E578" s="12">
        <v>148.009995</v>
      </c>
      <c r="F578" s="12">
        <v>128.85423299999999</v>
      </c>
      <c r="G578" s="12">
        <v>591821</v>
      </c>
    </row>
    <row r="579" spans="1:7" x14ac:dyDescent="0.25">
      <c r="A579" s="13">
        <v>41848</v>
      </c>
      <c r="B579" s="12">
        <v>148.46000699999999</v>
      </c>
      <c r="C579" s="12">
        <v>150.21000699999999</v>
      </c>
      <c r="D579" s="12">
        <v>147.64999399999999</v>
      </c>
      <c r="E579" s="12">
        <v>149.050003</v>
      </c>
      <c r="F579" s="12">
        <v>129.75967399999999</v>
      </c>
      <c r="G579" s="12">
        <v>471456</v>
      </c>
    </row>
    <row r="580" spans="1:7" x14ac:dyDescent="0.25">
      <c r="A580" s="13">
        <v>41849</v>
      </c>
      <c r="B580" s="12">
        <v>150.10000600000001</v>
      </c>
      <c r="C580" s="12">
        <v>150.10000600000001</v>
      </c>
      <c r="D580" s="12">
        <v>147.029999</v>
      </c>
      <c r="E580" s="12">
        <v>147.38000500000001</v>
      </c>
      <c r="F580" s="12">
        <v>128.305756</v>
      </c>
      <c r="G580" s="12">
        <v>275151</v>
      </c>
    </row>
    <row r="581" spans="1:7" x14ac:dyDescent="0.25">
      <c r="A581" s="13">
        <v>41850</v>
      </c>
      <c r="B581" s="12">
        <v>148.10000600000001</v>
      </c>
      <c r="C581" s="12">
        <v>149.46000699999999</v>
      </c>
      <c r="D581" s="12">
        <v>144.61999499999999</v>
      </c>
      <c r="E581" s="12">
        <v>144.970001</v>
      </c>
      <c r="F581" s="12">
        <v>126.20768700000001</v>
      </c>
      <c r="G581" s="12">
        <v>525644</v>
      </c>
    </row>
    <row r="582" spans="1:7" x14ac:dyDescent="0.25">
      <c r="A582" s="13">
        <v>41851</v>
      </c>
      <c r="B582" s="12">
        <v>144.929993</v>
      </c>
      <c r="C582" s="12">
        <v>144.929993</v>
      </c>
      <c r="D582" s="12">
        <v>139.10000600000001</v>
      </c>
      <c r="E582" s="12">
        <v>141.229996</v>
      </c>
      <c r="F582" s="12">
        <v>122.951706</v>
      </c>
      <c r="G582" s="12">
        <v>1462730</v>
      </c>
    </row>
    <row r="583" spans="1:7" x14ac:dyDescent="0.25">
      <c r="A583" s="13">
        <v>41852</v>
      </c>
      <c r="B583" s="12">
        <v>142</v>
      </c>
      <c r="C583" s="12">
        <v>143.970001</v>
      </c>
      <c r="D583" s="12">
        <v>139.78999300000001</v>
      </c>
      <c r="E583" s="12">
        <v>143.83999600000001</v>
      </c>
      <c r="F583" s="12">
        <v>125.223923</v>
      </c>
      <c r="G583" s="12">
        <v>564558</v>
      </c>
    </row>
    <row r="584" spans="1:7" x14ac:dyDescent="0.25">
      <c r="A584" s="13">
        <v>41855</v>
      </c>
      <c r="B584" s="12">
        <v>143.740005</v>
      </c>
      <c r="C584" s="12">
        <v>145</v>
      </c>
      <c r="D584" s="12">
        <v>141.78999300000001</v>
      </c>
      <c r="E584" s="12">
        <v>144.61999499999999</v>
      </c>
      <c r="F584" s="12">
        <v>125.902985</v>
      </c>
      <c r="G584" s="12">
        <v>559751</v>
      </c>
    </row>
    <row r="585" spans="1:7" x14ac:dyDescent="0.25">
      <c r="A585" s="13">
        <v>41856</v>
      </c>
      <c r="B585" s="12">
        <v>145</v>
      </c>
      <c r="C585" s="12">
        <v>145.490005</v>
      </c>
      <c r="D585" s="12">
        <v>142.85000600000001</v>
      </c>
      <c r="E585" s="12">
        <v>144.96000699999999</v>
      </c>
      <c r="F585" s="12">
        <v>126.198982</v>
      </c>
      <c r="G585" s="12">
        <v>414203</v>
      </c>
    </row>
    <row r="586" spans="1:7" x14ac:dyDescent="0.25">
      <c r="A586" s="13">
        <v>41857</v>
      </c>
      <c r="B586" s="12">
        <v>145.05999800000001</v>
      </c>
      <c r="C586" s="12">
        <v>145.94000199999999</v>
      </c>
      <c r="D586" s="12">
        <v>143.550003</v>
      </c>
      <c r="E586" s="12">
        <v>145.179993</v>
      </c>
      <c r="F586" s="12">
        <v>126.390511</v>
      </c>
      <c r="G586" s="12">
        <v>392171</v>
      </c>
    </row>
    <row r="587" spans="1:7" x14ac:dyDescent="0.25">
      <c r="A587" s="13">
        <v>41858</v>
      </c>
      <c r="B587" s="12">
        <v>145.08000200000001</v>
      </c>
      <c r="C587" s="12">
        <v>145.570007</v>
      </c>
      <c r="D587" s="12">
        <v>143.60000600000001</v>
      </c>
      <c r="E587" s="12">
        <v>144.38999899999999</v>
      </c>
      <c r="F587" s="12">
        <v>125.70277400000001</v>
      </c>
      <c r="G587" s="12">
        <v>433826</v>
      </c>
    </row>
    <row r="588" spans="1:7" x14ac:dyDescent="0.25">
      <c r="A588" s="13">
        <v>41859</v>
      </c>
      <c r="B588" s="12">
        <v>145.75</v>
      </c>
      <c r="C588" s="12">
        <v>145.75</v>
      </c>
      <c r="D588" s="12">
        <v>142.220001</v>
      </c>
      <c r="E588" s="12">
        <v>144.229996</v>
      </c>
      <c r="F588" s="12">
        <v>125.56345399999999</v>
      </c>
      <c r="G588" s="12">
        <v>416280</v>
      </c>
    </row>
    <row r="589" spans="1:7" x14ac:dyDescent="0.25">
      <c r="A589" s="13">
        <v>41862</v>
      </c>
      <c r="B589" s="12">
        <v>143.5</v>
      </c>
      <c r="C589" s="12">
        <v>146.279999</v>
      </c>
      <c r="D589" s="12">
        <v>143.5</v>
      </c>
      <c r="E589" s="12">
        <v>145.08000200000001</v>
      </c>
      <c r="F589" s="12">
        <v>126.303444</v>
      </c>
      <c r="G589" s="12">
        <v>397129</v>
      </c>
    </row>
    <row r="590" spans="1:7" x14ac:dyDescent="0.25">
      <c r="A590" s="13">
        <v>41863</v>
      </c>
      <c r="B590" s="12">
        <v>145.179993</v>
      </c>
      <c r="C590" s="12">
        <v>146.449997</v>
      </c>
      <c r="D590" s="12">
        <v>145.070007</v>
      </c>
      <c r="E590" s="12">
        <v>145.53999300000001</v>
      </c>
      <c r="F590" s="12">
        <v>126.70391100000001</v>
      </c>
      <c r="G590" s="12">
        <v>550326</v>
      </c>
    </row>
    <row r="591" spans="1:7" x14ac:dyDescent="0.25">
      <c r="A591" s="13">
        <v>41864</v>
      </c>
      <c r="B591" s="12">
        <v>145.63999899999999</v>
      </c>
      <c r="C591" s="12">
        <v>148.11999499999999</v>
      </c>
      <c r="D591" s="12">
        <v>145.33000200000001</v>
      </c>
      <c r="E591" s="12">
        <v>146.229996</v>
      </c>
      <c r="F591" s="12">
        <v>127.304619</v>
      </c>
      <c r="G591" s="12">
        <v>678924</v>
      </c>
    </row>
    <row r="592" spans="1:7" x14ac:dyDescent="0.25">
      <c r="A592" s="13">
        <v>41865</v>
      </c>
      <c r="B592" s="12">
        <v>146.89999399999999</v>
      </c>
      <c r="C592" s="12">
        <v>146.89999399999999</v>
      </c>
      <c r="D592" s="12">
        <v>144.89999399999999</v>
      </c>
      <c r="E592" s="12">
        <v>145.449997</v>
      </c>
      <c r="F592" s="12">
        <v>126.62558</v>
      </c>
      <c r="G592" s="12">
        <v>1725005</v>
      </c>
    </row>
    <row r="593" spans="1:7" x14ac:dyDescent="0.25">
      <c r="A593" s="13">
        <v>41866</v>
      </c>
      <c r="B593" s="12">
        <v>145.69000199999999</v>
      </c>
      <c r="C593" s="12">
        <v>145.69000199999999</v>
      </c>
      <c r="D593" s="12">
        <v>143.88000500000001</v>
      </c>
      <c r="E593" s="12">
        <v>144.679993</v>
      </c>
      <c r="F593" s="12">
        <v>125.955208</v>
      </c>
      <c r="G593" s="12">
        <v>227518</v>
      </c>
    </row>
    <row r="594" spans="1:7" x14ac:dyDescent="0.25">
      <c r="A594" s="13">
        <v>41869</v>
      </c>
      <c r="B594" s="12">
        <v>145.199997</v>
      </c>
      <c r="C594" s="12">
        <v>145.96000699999999</v>
      </c>
      <c r="D594" s="12">
        <v>144.25</v>
      </c>
      <c r="E594" s="12">
        <v>144.520004</v>
      </c>
      <c r="F594" s="12">
        <v>125.81594800000001</v>
      </c>
      <c r="G594" s="12">
        <v>388799</v>
      </c>
    </row>
    <row r="595" spans="1:7" x14ac:dyDescent="0.25">
      <c r="A595" s="13">
        <v>41870</v>
      </c>
      <c r="B595" s="12">
        <v>144.60000600000001</v>
      </c>
      <c r="C595" s="12">
        <v>145.5</v>
      </c>
      <c r="D595" s="12">
        <v>143.300003</v>
      </c>
      <c r="E595" s="12">
        <v>144.779999</v>
      </c>
      <c r="F595" s="12">
        <v>126.042259</v>
      </c>
      <c r="G595" s="12">
        <v>581779</v>
      </c>
    </row>
    <row r="596" spans="1:7" x14ac:dyDescent="0.25">
      <c r="A596" s="13">
        <v>41871</v>
      </c>
      <c r="B596" s="12">
        <v>145.199997</v>
      </c>
      <c r="C596" s="12">
        <v>145.39999399999999</v>
      </c>
      <c r="D596" s="12">
        <v>143.050003</v>
      </c>
      <c r="E596" s="12">
        <v>144.61000100000001</v>
      </c>
      <c r="F596" s="12">
        <v>125.89428700000001</v>
      </c>
      <c r="G596" s="12">
        <v>716735</v>
      </c>
    </row>
    <row r="597" spans="1:7" x14ac:dyDescent="0.25">
      <c r="A597" s="13">
        <v>41872</v>
      </c>
      <c r="B597" s="12">
        <v>145</v>
      </c>
      <c r="C597" s="12">
        <v>145</v>
      </c>
      <c r="D597" s="12">
        <v>143.21000699999999</v>
      </c>
      <c r="E597" s="12">
        <v>143.94000199999999</v>
      </c>
      <c r="F597" s="12">
        <v>125.31100499999999</v>
      </c>
      <c r="G597" s="12">
        <v>616883</v>
      </c>
    </row>
    <row r="598" spans="1:7" x14ac:dyDescent="0.25">
      <c r="A598" s="13">
        <v>41873</v>
      </c>
      <c r="B598" s="12">
        <v>144.96000699999999</v>
      </c>
      <c r="C598" s="12">
        <v>144.96000699999999</v>
      </c>
      <c r="D598" s="12">
        <v>141.60000600000001</v>
      </c>
      <c r="E598" s="12">
        <v>142.179993</v>
      </c>
      <c r="F598" s="12">
        <v>123.778763</v>
      </c>
      <c r="G598" s="12">
        <v>610129</v>
      </c>
    </row>
    <row r="599" spans="1:7" x14ac:dyDescent="0.25">
      <c r="A599" s="13">
        <v>41876</v>
      </c>
      <c r="B599" s="12">
        <v>142.270004</v>
      </c>
      <c r="C599" s="12">
        <v>142.71000699999999</v>
      </c>
      <c r="D599" s="12">
        <v>141.61000100000001</v>
      </c>
      <c r="E599" s="12">
        <v>142.020004</v>
      </c>
      <c r="F599" s="12">
        <v>123.63949599999999</v>
      </c>
      <c r="G599" s="12">
        <v>963926</v>
      </c>
    </row>
    <row r="600" spans="1:7" x14ac:dyDescent="0.25">
      <c r="A600" s="13">
        <v>41877</v>
      </c>
      <c r="B600" s="12">
        <v>142.35000600000001</v>
      </c>
      <c r="C600" s="12">
        <v>142.35000600000001</v>
      </c>
      <c r="D600" s="12">
        <v>141.64999399999999</v>
      </c>
      <c r="E600" s="12">
        <v>141.979996</v>
      </c>
      <c r="F600" s="12">
        <v>123.604645</v>
      </c>
      <c r="G600" s="12">
        <v>1670179</v>
      </c>
    </row>
    <row r="601" spans="1:7" x14ac:dyDescent="0.25">
      <c r="A601" s="13">
        <v>41878</v>
      </c>
      <c r="B601" s="12">
        <v>142.979996</v>
      </c>
      <c r="C601" s="12">
        <v>143.39999399999999</v>
      </c>
      <c r="D601" s="12">
        <v>141.63999899999999</v>
      </c>
      <c r="E601" s="12">
        <v>143.240005</v>
      </c>
      <c r="F601" s="12">
        <v>124.70159099999999</v>
      </c>
      <c r="G601" s="12">
        <v>988691</v>
      </c>
    </row>
    <row r="602" spans="1:7" x14ac:dyDescent="0.25">
      <c r="A602" s="13">
        <v>41879</v>
      </c>
      <c r="B602" s="12">
        <v>143.33000200000001</v>
      </c>
      <c r="C602" s="12">
        <v>143.80999800000001</v>
      </c>
      <c r="D602" s="12">
        <v>142.490005</v>
      </c>
      <c r="E602" s="12">
        <v>143.03999300000001</v>
      </c>
      <c r="F602" s="12">
        <v>124.52748099999999</v>
      </c>
      <c r="G602" s="12">
        <v>1114018</v>
      </c>
    </row>
    <row r="603" spans="1:7" x14ac:dyDescent="0.25">
      <c r="A603" s="13">
        <v>41880</v>
      </c>
      <c r="B603" s="12">
        <v>142.66000399999999</v>
      </c>
      <c r="C603" s="12">
        <v>143.990005</v>
      </c>
      <c r="D603" s="12">
        <v>141.80999800000001</v>
      </c>
      <c r="E603" s="12">
        <v>142.550003</v>
      </c>
      <c r="F603" s="12">
        <v>124.100899</v>
      </c>
      <c r="G603" s="12">
        <v>4648897</v>
      </c>
    </row>
    <row r="604" spans="1:7" x14ac:dyDescent="0.25">
      <c r="A604" s="13">
        <v>41883</v>
      </c>
      <c r="B604" s="12">
        <v>143.300003</v>
      </c>
      <c r="C604" s="12">
        <v>143.41999799999999</v>
      </c>
      <c r="D604" s="12">
        <v>141.490005</v>
      </c>
      <c r="E604" s="12">
        <v>141.75</v>
      </c>
      <c r="F604" s="12">
        <v>123.40443399999999</v>
      </c>
      <c r="G604" s="12">
        <v>338932</v>
      </c>
    </row>
    <row r="605" spans="1:7" x14ac:dyDescent="0.25">
      <c r="A605" s="13">
        <v>41884</v>
      </c>
      <c r="B605" s="12">
        <v>142.550003</v>
      </c>
      <c r="C605" s="12">
        <v>143.820007</v>
      </c>
      <c r="D605" s="12">
        <v>141.979996</v>
      </c>
      <c r="E605" s="12">
        <v>143.679993</v>
      </c>
      <c r="F605" s="12">
        <v>125.08466300000001</v>
      </c>
      <c r="G605" s="12">
        <v>764649</v>
      </c>
    </row>
    <row r="606" spans="1:7" x14ac:dyDescent="0.25">
      <c r="A606" s="13">
        <v>41885</v>
      </c>
      <c r="B606" s="12">
        <v>144.25</v>
      </c>
      <c r="C606" s="12">
        <v>144.25</v>
      </c>
      <c r="D606" s="12">
        <v>141.699997</v>
      </c>
      <c r="E606" s="12">
        <v>142.679993</v>
      </c>
      <c r="F606" s="12">
        <v>124.21405799999999</v>
      </c>
      <c r="G606" s="12">
        <v>1263670</v>
      </c>
    </row>
    <row r="607" spans="1:7" x14ac:dyDescent="0.25">
      <c r="A607" s="13">
        <v>41886</v>
      </c>
      <c r="B607" s="12">
        <v>143.19000199999999</v>
      </c>
      <c r="C607" s="12">
        <v>143.300003</v>
      </c>
      <c r="D607" s="12">
        <v>142.220001</v>
      </c>
      <c r="E607" s="12">
        <v>142.91000399999999</v>
      </c>
      <c r="F607" s="12">
        <v>124.414314</v>
      </c>
      <c r="G607" s="12">
        <v>996853</v>
      </c>
    </row>
    <row r="608" spans="1:7" x14ac:dyDescent="0.25">
      <c r="A608" s="13">
        <v>41887</v>
      </c>
      <c r="B608" s="12">
        <v>142.75</v>
      </c>
      <c r="C608" s="12">
        <v>143.470001</v>
      </c>
      <c r="D608" s="12">
        <v>140.91999799999999</v>
      </c>
      <c r="E608" s="12">
        <v>141.259995</v>
      </c>
      <c r="F608" s="12">
        <v>122.97783699999999</v>
      </c>
      <c r="G608" s="12">
        <v>459728</v>
      </c>
    </row>
    <row r="609" spans="1:7" x14ac:dyDescent="0.25">
      <c r="A609" s="13">
        <v>41890</v>
      </c>
      <c r="B609" s="12">
        <v>141.16999799999999</v>
      </c>
      <c r="C609" s="12">
        <v>141.990005</v>
      </c>
      <c r="D609" s="12">
        <v>140.5</v>
      </c>
      <c r="E609" s="12">
        <v>140.5</v>
      </c>
      <c r="F609" s="12">
        <v>122.316208</v>
      </c>
      <c r="G609" s="12">
        <v>579204</v>
      </c>
    </row>
    <row r="610" spans="1:7" x14ac:dyDescent="0.25">
      <c r="A610" s="13">
        <v>41891</v>
      </c>
      <c r="B610" s="12">
        <v>140.449997</v>
      </c>
      <c r="C610" s="12">
        <v>140.88999899999999</v>
      </c>
      <c r="D610" s="12">
        <v>138.63000500000001</v>
      </c>
      <c r="E610" s="12">
        <v>138.929993</v>
      </c>
      <c r="F610" s="12">
        <v>120.949394</v>
      </c>
      <c r="G610" s="12">
        <v>856684</v>
      </c>
    </row>
    <row r="611" spans="1:7" x14ac:dyDescent="0.25">
      <c r="A611" s="13">
        <v>41892</v>
      </c>
      <c r="B611" s="12">
        <v>139.800003</v>
      </c>
      <c r="C611" s="12">
        <v>139.990005</v>
      </c>
      <c r="D611" s="12">
        <v>137.30999800000001</v>
      </c>
      <c r="E611" s="12">
        <v>137.55999800000001</v>
      </c>
      <c r="F611" s="12">
        <v>119.756699</v>
      </c>
      <c r="G611" s="12">
        <v>636009</v>
      </c>
    </row>
    <row r="612" spans="1:7" x14ac:dyDescent="0.25">
      <c r="A612" s="13">
        <v>41893</v>
      </c>
      <c r="B612" s="12">
        <v>137.46000699999999</v>
      </c>
      <c r="C612" s="12">
        <v>138.21000699999999</v>
      </c>
      <c r="D612" s="12">
        <v>137</v>
      </c>
      <c r="E612" s="12">
        <v>137.949997</v>
      </c>
      <c r="F612" s="12">
        <v>120.096222</v>
      </c>
      <c r="G612" s="12">
        <v>775057</v>
      </c>
    </row>
    <row r="613" spans="1:7" x14ac:dyDescent="0.25">
      <c r="A613" s="13">
        <v>41894</v>
      </c>
      <c r="B613" s="12">
        <v>138.25</v>
      </c>
      <c r="C613" s="12">
        <v>138.64999399999999</v>
      </c>
      <c r="D613" s="12">
        <v>136.5</v>
      </c>
      <c r="E613" s="12">
        <v>137.699997</v>
      </c>
      <c r="F613" s="12">
        <v>119.878578</v>
      </c>
      <c r="G613" s="12">
        <v>587776</v>
      </c>
    </row>
    <row r="614" spans="1:7" x14ac:dyDescent="0.25">
      <c r="A614" s="13">
        <v>41897</v>
      </c>
      <c r="B614" s="12">
        <v>137.179993</v>
      </c>
      <c r="C614" s="12">
        <v>138.449997</v>
      </c>
      <c r="D614" s="12">
        <v>137.16000399999999</v>
      </c>
      <c r="E614" s="12">
        <v>137.740005</v>
      </c>
      <c r="F614" s="12">
        <v>119.913414</v>
      </c>
      <c r="G614" s="12">
        <v>354545</v>
      </c>
    </row>
    <row r="615" spans="1:7" x14ac:dyDescent="0.25">
      <c r="A615" s="13">
        <v>41899</v>
      </c>
      <c r="B615" s="12">
        <v>136.199997</v>
      </c>
      <c r="C615" s="12">
        <v>139.10000600000001</v>
      </c>
      <c r="D615" s="12">
        <v>136.199997</v>
      </c>
      <c r="E615" s="12">
        <v>137.009995</v>
      </c>
      <c r="F615" s="12">
        <v>119.27789300000001</v>
      </c>
      <c r="G615" s="12">
        <v>471911</v>
      </c>
    </row>
    <row r="616" spans="1:7" x14ac:dyDescent="0.25">
      <c r="A616" s="13">
        <v>41900</v>
      </c>
      <c r="B616" s="12">
        <v>137.10000600000001</v>
      </c>
      <c r="C616" s="12">
        <v>137.10000600000001</v>
      </c>
      <c r="D616" s="12">
        <v>135.89999399999999</v>
      </c>
      <c r="E616" s="12">
        <v>136.61000100000001</v>
      </c>
      <c r="F616" s="12">
        <v>118.929665</v>
      </c>
      <c r="G616" s="12">
        <v>462344</v>
      </c>
    </row>
    <row r="617" spans="1:7" x14ac:dyDescent="0.25">
      <c r="A617" s="13">
        <v>41901</v>
      </c>
      <c r="B617" s="12">
        <v>136.61999499999999</v>
      </c>
      <c r="C617" s="12">
        <v>137.28999300000001</v>
      </c>
      <c r="D617" s="12">
        <v>135.5</v>
      </c>
      <c r="E617" s="12">
        <v>135.949997</v>
      </c>
      <c r="F617" s="12">
        <v>118.355087</v>
      </c>
      <c r="G617" s="12">
        <v>1176649</v>
      </c>
    </row>
    <row r="618" spans="1:7" x14ac:dyDescent="0.25">
      <c r="A618" s="13">
        <v>41904</v>
      </c>
      <c r="B618" s="12">
        <v>135.949997</v>
      </c>
      <c r="C618" s="12">
        <v>136.509995</v>
      </c>
      <c r="D618" s="12">
        <v>134.85000600000001</v>
      </c>
      <c r="E618" s="12">
        <v>135.75</v>
      </c>
      <c r="F618" s="12">
        <v>118.18096199999999</v>
      </c>
      <c r="G618" s="12">
        <v>568988</v>
      </c>
    </row>
    <row r="619" spans="1:7" x14ac:dyDescent="0.25">
      <c r="A619" s="13">
        <v>41905</v>
      </c>
      <c r="B619" s="12">
        <v>136.509995</v>
      </c>
      <c r="C619" s="12">
        <v>136.509995</v>
      </c>
      <c r="D619" s="12">
        <v>133.58999600000001</v>
      </c>
      <c r="E619" s="12">
        <v>134.220001</v>
      </c>
      <c r="F619" s="12">
        <v>116.848961</v>
      </c>
      <c r="G619" s="12">
        <v>591943</v>
      </c>
    </row>
    <row r="620" spans="1:7" x14ac:dyDescent="0.25">
      <c r="A620" s="13">
        <v>41906</v>
      </c>
      <c r="B620" s="12">
        <v>135</v>
      </c>
      <c r="C620" s="12">
        <v>135.300003</v>
      </c>
      <c r="D620" s="12">
        <v>133.050003</v>
      </c>
      <c r="E620" s="12">
        <v>134.800003</v>
      </c>
      <c r="F620" s="12">
        <v>117.35393500000001</v>
      </c>
      <c r="G620" s="12">
        <v>731447</v>
      </c>
    </row>
    <row r="621" spans="1:7" x14ac:dyDescent="0.25">
      <c r="A621" s="13">
        <v>41907</v>
      </c>
      <c r="B621" s="12">
        <v>134.5</v>
      </c>
      <c r="C621" s="12">
        <v>134.699997</v>
      </c>
      <c r="D621" s="12">
        <v>132.86999499999999</v>
      </c>
      <c r="E621" s="12">
        <v>133.16000399999999</v>
      </c>
      <c r="F621" s="12">
        <v>115.926163</v>
      </c>
      <c r="G621" s="12">
        <v>720696</v>
      </c>
    </row>
    <row r="622" spans="1:7" x14ac:dyDescent="0.25">
      <c r="A622" s="13">
        <v>41908</v>
      </c>
      <c r="B622" s="12">
        <v>134</v>
      </c>
      <c r="C622" s="12">
        <v>134.300003</v>
      </c>
      <c r="D622" s="12">
        <v>132.800003</v>
      </c>
      <c r="E622" s="12">
        <v>134.08000200000001</v>
      </c>
      <c r="F622" s="12">
        <v>116.727081</v>
      </c>
      <c r="G622" s="12">
        <v>760906</v>
      </c>
    </row>
    <row r="623" spans="1:7" x14ac:dyDescent="0.25">
      <c r="A623" s="13">
        <v>41911</v>
      </c>
      <c r="B623" s="12">
        <v>133.66999799999999</v>
      </c>
      <c r="C623" s="12">
        <v>134.75</v>
      </c>
      <c r="D623" s="12">
        <v>132.320007</v>
      </c>
      <c r="E623" s="12">
        <v>134.38000500000001</v>
      </c>
      <c r="F623" s="12">
        <v>116.988281</v>
      </c>
      <c r="G623" s="12">
        <v>811486</v>
      </c>
    </row>
    <row r="624" spans="1:7" x14ac:dyDescent="0.25">
      <c r="A624" s="13">
        <v>41912</v>
      </c>
      <c r="B624" s="12">
        <v>134.279999</v>
      </c>
      <c r="C624" s="12">
        <v>135.61999499999999</v>
      </c>
      <c r="D624" s="12">
        <v>134</v>
      </c>
      <c r="E624" s="12">
        <v>135.270004</v>
      </c>
      <c r="F624" s="12">
        <v>117.763069</v>
      </c>
      <c r="G624" s="12">
        <v>917059</v>
      </c>
    </row>
    <row r="625" spans="1:7" x14ac:dyDescent="0.25">
      <c r="A625" s="13">
        <v>41913</v>
      </c>
      <c r="B625" s="12">
        <v>135.86999499999999</v>
      </c>
      <c r="C625" s="12">
        <v>135.86999499999999</v>
      </c>
      <c r="D625" s="12">
        <v>133.16999799999999</v>
      </c>
      <c r="E625" s="12">
        <v>133.550003</v>
      </c>
      <c r="F625" s="12">
        <v>116.26570100000001</v>
      </c>
      <c r="G625" s="12">
        <v>592481</v>
      </c>
    </row>
    <row r="626" spans="1:7" x14ac:dyDescent="0.25">
      <c r="A626" s="13">
        <v>41914</v>
      </c>
      <c r="B626" s="12">
        <v>133</v>
      </c>
      <c r="C626" s="12">
        <v>134.240005</v>
      </c>
      <c r="D626" s="12">
        <v>132.03999300000001</v>
      </c>
      <c r="E626" s="12">
        <v>132.94000199999999</v>
      </c>
      <c r="F626" s="12">
        <v>115.73464199999999</v>
      </c>
      <c r="G626" s="12">
        <v>606597</v>
      </c>
    </row>
    <row r="627" spans="1:7" x14ac:dyDescent="0.25">
      <c r="A627" s="13">
        <v>41915</v>
      </c>
      <c r="B627" s="12">
        <v>134.08999600000001</v>
      </c>
      <c r="C627" s="12">
        <v>136.740005</v>
      </c>
      <c r="D627" s="12">
        <v>133.88999899999999</v>
      </c>
      <c r="E627" s="12">
        <v>136.570007</v>
      </c>
      <c r="F627" s="12">
        <v>118.89484400000001</v>
      </c>
      <c r="G627" s="12">
        <v>959604</v>
      </c>
    </row>
    <row r="628" spans="1:7" x14ac:dyDescent="0.25">
      <c r="A628" s="13">
        <v>41918</v>
      </c>
      <c r="B628" s="12">
        <v>136.509995</v>
      </c>
      <c r="C628" s="12">
        <v>138</v>
      </c>
      <c r="D628" s="12">
        <v>135.30999800000001</v>
      </c>
      <c r="E628" s="12">
        <v>137.10000600000001</v>
      </c>
      <c r="F628" s="12">
        <v>119.356255</v>
      </c>
      <c r="G628" s="12">
        <v>1061211</v>
      </c>
    </row>
    <row r="629" spans="1:7" x14ac:dyDescent="0.25">
      <c r="A629" s="13">
        <v>41919</v>
      </c>
      <c r="B629" s="12">
        <v>137</v>
      </c>
      <c r="C629" s="12">
        <v>137.779999</v>
      </c>
      <c r="D629" s="12">
        <v>136.03999300000001</v>
      </c>
      <c r="E629" s="12">
        <v>137.66000399999999</v>
      </c>
      <c r="F629" s="12">
        <v>119.843765</v>
      </c>
      <c r="G629" s="12">
        <v>1592050</v>
      </c>
    </row>
    <row r="630" spans="1:7" x14ac:dyDescent="0.25">
      <c r="A630" s="13">
        <v>41920</v>
      </c>
      <c r="B630" s="12">
        <v>137.029999</v>
      </c>
      <c r="C630" s="12">
        <v>137.66999799999999</v>
      </c>
      <c r="D630" s="12">
        <v>135.029999</v>
      </c>
      <c r="E630" s="12">
        <v>135.800003</v>
      </c>
      <c r="F630" s="12">
        <v>118.22448</v>
      </c>
      <c r="G630" s="12">
        <v>1527325</v>
      </c>
    </row>
    <row r="631" spans="1:7" x14ac:dyDescent="0.25">
      <c r="A631" s="13">
        <v>41921</v>
      </c>
      <c r="B631" s="12">
        <v>136.11999499999999</v>
      </c>
      <c r="C631" s="12">
        <v>137.16999799999999</v>
      </c>
      <c r="D631" s="12">
        <v>134.35000600000001</v>
      </c>
      <c r="E631" s="12">
        <v>134.729996</v>
      </c>
      <c r="F631" s="12">
        <v>117.292969</v>
      </c>
      <c r="G631" s="12">
        <v>365379</v>
      </c>
    </row>
    <row r="632" spans="1:7" x14ac:dyDescent="0.25">
      <c r="A632" s="13">
        <v>41922</v>
      </c>
      <c r="B632" s="12">
        <v>134.5</v>
      </c>
      <c r="C632" s="12">
        <v>135.479996</v>
      </c>
      <c r="D632" s="12">
        <v>134.05999800000001</v>
      </c>
      <c r="E632" s="12">
        <v>134.520004</v>
      </c>
      <c r="F632" s="12">
        <v>117.110146</v>
      </c>
      <c r="G632" s="12">
        <v>616593</v>
      </c>
    </row>
    <row r="633" spans="1:7" x14ac:dyDescent="0.25">
      <c r="A633" s="13">
        <v>41925</v>
      </c>
      <c r="B633" s="12">
        <v>134.61999499999999</v>
      </c>
      <c r="C633" s="12">
        <v>134.740005</v>
      </c>
      <c r="D633" s="12">
        <v>131.64999399999999</v>
      </c>
      <c r="E633" s="12">
        <v>132.13999899999999</v>
      </c>
      <c r="F633" s="12">
        <v>115.03816999999999</v>
      </c>
      <c r="G633" s="12">
        <v>403071</v>
      </c>
    </row>
    <row r="634" spans="1:7" x14ac:dyDescent="0.25">
      <c r="A634" s="13">
        <v>41926</v>
      </c>
      <c r="B634" s="12">
        <v>131.570007</v>
      </c>
      <c r="C634" s="12">
        <v>133.41000399999999</v>
      </c>
      <c r="D634" s="12">
        <v>131.259995</v>
      </c>
      <c r="E634" s="12">
        <v>131.63000500000001</v>
      </c>
      <c r="F634" s="12">
        <v>114.594193</v>
      </c>
      <c r="G634" s="12">
        <v>400156</v>
      </c>
    </row>
    <row r="635" spans="1:7" x14ac:dyDescent="0.25">
      <c r="A635" s="13">
        <v>41927</v>
      </c>
      <c r="B635" s="12">
        <v>130.300003</v>
      </c>
      <c r="C635" s="12">
        <v>133.220001</v>
      </c>
      <c r="D635" s="12">
        <v>129.270004</v>
      </c>
      <c r="E635" s="12">
        <v>130.759995</v>
      </c>
      <c r="F635" s="12">
        <v>113.836777</v>
      </c>
      <c r="G635" s="12">
        <v>978875</v>
      </c>
    </row>
    <row r="636" spans="1:7" x14ac:dyDescent="0.25">
      <c r="A636" s="13">
        <v>41928</v>
      </c>
      <c r="B636" s="12">
        <v>130.66000399999999</v>
      </c>
      <c r="C636" s="12">
        <v>130.66000399999999</v>
      </c>
      <c r="D636" s="12">
        <v>127.800003</v>
      </c>
      <c r="E636" s="12">
        <v>130.13999899999999</v>
      </c>
      <c r="F636" s="12">
        <v>113.297028</v>
      </c>
      <c r="G636" s="12">
        <v>784797</v>
      </c>
    </row>
    <row r="637" spans="1:7" x14ac:dyDescent="0.25">
      <c r="A637" s="13">
        <v>41929</v>
      </c>
      <c r="B637" s="12">
        <v>134.03999300000001</v>
      </c>
      <c r="C637" s="12">
        <v>134.03999300000001</v>
      </c>
      <c r="D637" s="12">
        <v>130.36000100000001</v>
      </c>
      <c r="E637" s="12">
        <v>131.949997</v>
      </c>
      <c r="F637" s="12">
        <v>114.872765</v>
      </c>
      <c r="G637" s="12">
        <v>642727</v>
      </c>
    </row>
    <row r="638" spans="1:7" x14ac:dyDescent="0.25">
      <c r="A638" s="13">
        <v>41932</v>
      </c>
      <c r="B638" s="12">
        <v>131</v>
      </c>
      <c r="C638" s="12">
        <v>136.11000100000001</v>
      </c>
      <c r="D638" s="12">
        <v>130.270004</v>
      </c>
      <c r="E638" s="12">
        <v>134.449997</v>
      </c>
      <c r="F638" s="12">
        <v>117.049217</v>
      </c>
      <c r="G638" s="12">
        <v>826030</v>
      </c>
    </row>
    <row r="639" spans="1:7" x14ac:dyDescent="0.25">
      <c r="A639" s="13">
        <v>41933</v>
      </c>
      <c r="B639" s="12">
        <v>134.25</v>
      </c>
      <c r="C639" s="12">
        <v>137.88000500000001</v>
      </c>
      <c r="D639" s="12">
        <v>134.11000100000001</v>
      </c>
      <c r="E639" s="12">
        <v>137.490005</v>
      </c>
      <c r="F639" s="12">
        <v>119.695778</v>
      </c>
      <c r="G639" s="12">
        <v>455112</v>
      </c>
    </row>
    <row r="640" spans="1:7" x14ac:dyDescent="0.25">
      <c r="A640" s="13">
        <v>41934</v>
      </c>
      <c r="B640" s="12">
        <v>137.779999</v>
      </c>
      <c r="C640" s="12">
        <v>139.5</v>
      </c>
      <c r="D640" s="12">
        <v>137.61000100000001</v>
      </c>
      <c r="E640" s="12">
        <v>139.199997</v>
      </c>
      <c r="F640" s="12">
        <v>121.18446400000001</v>
      </c>
      <c r="G640" s="12">
        <v>1348400</v>
      </c>
    </row>
    <row r="641" spans="1:7" x14ac:dyDescent="0.25">
      <c r="A641" s="13">
        <v>41935</v>
      </c>
      <c r="B641" s="12">
        <v>139</v>
      </c>
      <c r="C641" s="12">
        <v>140.199997</v>
      </c>
      <c r="D641" s="12">
        <v>138.88999899999999</v>
      </c>
      <c r="E641" s="12">
        <v>139.699997</v>
      </c>
      <c r="F641" s="12">
        <v>121.619759</v>
      </c>
      <c r="G641" s="12">
        <v>545883</v>
      </c>
    </row>
    <row r="642" spans="1:7" x14ac:dyDescent="0.25">
      <c r="A642" s="13">
        <v>41936</v>
      </c>
      <c r="B642" s="12">
        <v>139.85000600000001</v>
      </c>
      <c r="C642" s="12">
        <v>140.38000500000001</v>
      </c>
      <c r="D642" s="12">
        <v>138.38000500000001</v>
      </c>
      <c r="E642" s="12">
        <v>138.820007</v>
      </c>
      <c r="F642" s="12">
        <v>120.853645</v>
      </c>
      <c r="G642" s="12">
        <v>368511</v>
      </c>
    </row>
    <row r="643" spans="1:7" x14ac:dyDescent="0.25">
      <c r="A643" s="13">
        <v>41939</v>
      </c>
      <c r="B643" s="12">
        <v>138.720001</v>
      </c>
      <c r="C643" s="12">
        <v>139.96000699999999</v>
      </c>
      <c r="D643" s="12">
        <v>138.479996</v>
      </c>
      <c r="E643" s="12">
        <v>139.38999899999999</v>
      </c>
      <c r="F643" s="12">
        <v>121.34985399999999</v>
      </c>
      <c r="G643" s="12">
        <v>249525</v>
      </c>
    </row>
    <row r="644" spans="1:7" x14ac:dyDescent="0.25">
      <c r="A644" s="13">
        <v>41940</v>
      </c>
      <c r="B644" s="12">
        <v>138.75</v>
      </c>
      <c r="C644" s="12">
        <v>141.91000399999999</v>
      </c>
      <c r="D644" s="12">
        <v>138.5</v>
      </c>
      <c r="E644" s="12">
        <v>139.86999499999999</v>
      </c>
      <c r="F644" s="12">
        <v>121.767731</v>
      </c>
      <c r="G644" s="12">
        <v>996776</v>
      </c>
    </row>
    <row r="645" spans="1:7" x14ac:dyDescent="0.25">
      <c r="A645" s="13">
        <v>41941</v>
      </c>
      <c r="B645" s="12">
        <v>139</v>
      </c>
      <c r="C645" s="12">
        <v>141.46000699999999</v>
      </c>
      <c r="D645" s="12">
        <v>139</v>
      </c>
      <c r="E645" s="12">
        <v>140.729996</v>
      </c>
      <c r="F645" s="12">
        <v>122.516441</v>
      </c>
      <c r="G645" s="12">
        <v>637982</v>
      </c>
    </row>
    <row r="646" spans="1:7" x14ac:dyDescent="0.25">
      <c r="A646" s="13">
        <v>41942</v>
      </c>
      <c r="B646" s="12">
        <v>138.509995</v>
      </c>
      <c r="C646" s="12">
        <v>142.490005</v>
      </c>
      <c r="D646" s="12">
        <v>138.509995</v>
      </c>
      <c r="E646" s="12">
        <v>142.020004</v>
      </c>
      <c r="F646" s="12">
        <v>123.63949599999999</v>
      </c>
      <c r="G646" s="12">
        <v>730535</v>
      </c>
    </row>
    <row r="647" spans="1:7" x14ac:dyDescent="0.25">
      <c r="A647" s="13">
        <v>41943</v>
      </c>
      <c r="B647" s="12">
        <v>141.91999799999999</v>
      </c>
      <c r="C647" s="12">
        <v>142.820007</v>
      </c>
      <c r="D647" s="12">
        <v>141.009995</v>
      </c>
      <c r="E647" s="12">
        <v>142.070007</v>
      </c>
      <c r="F647" s="12">
        <v>124.95882400000001</v>
      </c>
      <c r="G647" s="12">
        <v>1055584</v>
      </c>
    </row>
    <row r="648" spans="1:7" x14ac:dyDescent="0.25">
      <c r="A648" s="13">
        <v>41946</v>
      </c>
      <c r="B648" s="12">
        <v>142.05999800000001</v>
      </c>
      <c r="C648" s="12">
        <v>142.05999800000001</v>
      </c>
      <c r="D648" s="12">
        <v>139.41999799999999</v>
      </c>
      <c r="E648" s="12">
        <v>140.509995</v>
      </c>
      <c r="F648" s="12">
        <v>123.586708</v>
      </c>
      <c r="G648" s="12">
        <v>446122</v>
      </c>
    </row>
    <row r="649" spans="1:7" x14ac:dyDescent="0.25">
      <c r="A649" s="13">
        <v>41947</v>
      </c>
      <c r="B649" s="12">
        <v>140.30999800000001</v>
      </c>
      <c r="C649" s="12">
        <v>142.60000600000001</v>
      </c>
      <c r="D649" s="12">
        <v>139.970001</v>
      </c>
      <c r="E649" s="12">
        <v>140.979996</v>
      </c>
      <c r="F649" s="12">
        <v>124.000114</v>
      </c>
      <c r="G649" s="12">
        <v>536175</v>
      </c>
    </row>
    <row r="650" spans="1:7" x14ac:dyDescent="0.25">
      <c r="A650" s="13">
        <v>41948</v>
      </c>
      <c r="B650" s="12">
        <v>141.279999</v>
      </c>
      <c r="C650" s="12">
        <v>141.80999800000001</v>
      </c>
      <c r="D650" s="12">
        <v>140.11000100000001</v>
      </c>
      <c r="E650" s="12">
        <v>140.63000500000001</v>
      </c>
      <c r="F650" s="12">
        <v>123.692261</v>
      </c>
      <c r="G650" s="12">
        <v>1231675</v>
      </c>
    </row>
    <row r="651" spans="1:7" x14ac:dyDescent="0.25">
      <c r="A651" s="13">
        <v>41949</v>
      </c>
      <c r="B651" s="12">
        <v>140.729996</v>
      </c>
      <c r="C651" s="12">
        <v>142</v>
      </c>
      <c r="D651" s="12">
        <v>140.36999499999999</v>
      </c>
      <c r="E651" s="12">
        <v>140.89999399999999</v>
      </c>
      <c r="F651" s="12">
        <v>123.929733</v>
      </c>
      <c r="G651" s="12">
        <v>566801</v>
      </c>
    </row>
    <row r="652" spans="1:7" x14ac:dyDescent="0.25">
      <c r="A652" s="13">
        <v>41950</v>
      </c>
      <c r="B652" s="12">
        <v>140.85000600000001</v>
      </c>
      <c r="C652" s="12">
        <v>142.60000600000001</v>
      </c>
      <c r="D652" s="12">
        <v>140.85000600000001</v>
      </c>
      <c r="E652" s="12">
        <v>141.61999499999999</v>
      </c>
      <c r="F652" s="12">
        <v>124.563034</v>
      </c>
      <c r="G652" s="12">
        <v>369704</v>
      </c>
    </row>
    <row r="653" spans="1:7" x14ac:dyDescent="0.25">
      <c r="A653" s="13">
        <v>41953</v>
      </c>
      <c r="B653" s="12">
        <v>141.470001</v>
      </c>
      <c r="C653" s="12">
        <v>142.279999</v>
      </c>
      <c r="D653" s="12">
        <v>140</v>
      </c>
      <c r="E653" s="12">
        <v>141.490005</v>
      </c>
      <c r="F653" s="12">
        <v>124.448685</v>
      </c>
      <c r="G653" s="12">
        <v>352464</v>
      </c>
    </row>
    <row r="654" spans="1:7" x14ac:dyDescent="0.25">
      <c r="A654" s="13">
        <v>41954</v>
      </c>
      <c r="B654" s="12">
        <v>141.38999899999999</v>
      </c>
      <c r="C654" s="12">
        <v>141.46000699999999</v>
      </c>
      <c r="D654" s="12">
        <v>138.71000699999999</v>
      </c>
      <c r="E654" s="12">
        <v>139.19000199999999</v>
      </c>
      <c r="F654" s="12">
        <v>122.425697</v>
      </c>
      <c r="G654" s="12">
        <v>352833</v>
      </c>
    </row>
    <row r="655" spans="1:7" x14ac:dyDescent="0.25">
      <c r="A655" s="13">
        <v>41955</v>
      </c>
      <c r="B655" s="12">
        <v>139.28999300000001</v>
      </c>
      <c r="C655" s="12">
        <v>140.990005</v>
      </c>
      <c r="D655" s="12">
        <v>138.41999799999999</v>
      </c>
      <c r="E655" s="12">
        <v>139.41000399999999</v>
      </c>
      <c r="F655" s="12">
        <v>122.61919399999999</v>
      </c>
      <c r="G655" s="12">
        <v>496450</v>
      </c>
    </row>
    <row r="656" spans="1:7" x14ac:dyDescent="0.25">
      <c r="A656" s="13">
        <v>41956</v>
      </c>
      <c r="B656" s="12">
        <v>139.41000399999999</v>
      </c>
      <c r="C656" s="12">
        <v>139.990005</v>
      </c>
      <c r="D656" s="12">
        <v>136.53999300000001</v>
      </c>
      <c r="E656" s="12">
        <v>137.25</v>
      </c>
      <c r="F656" s="12">
        <v>120.71935999999999</v>
      </c>
      <c r="G656" s="12">
        <v>784155</v>
      </c>
    </row>
    <row r="657" spans="1:7" x14ac:dyDescent="0.25">
      <c r="A657" s="13">
        <v>41957</v>
      </c>
      <c r="B657" s="12">
        <v>131.759995</v>
      </c>
      <c r="C657" s="12">
        <v>137.740005</v>
      </c>
      <c r="D657" s="12">
        <v>131.759995</v>
      </c>
      <c r="E657" s="12">
        <v>136.979996</v>
      </c>
      <c r="F657" s="12">
        <v>120.48185700000001</v>
      </c>
      <c r="G657" s="12">
        <v>227565</v>
      </c>
    </row>
    <row r="658" spans="1:7" x14ac:dyDescent="0.25">
      <c r="A658" s="13">
        <v>41961</v>
      </c>
      <c r="B658" s="12">
        <v>137</v>
      </c>
      <c r="C658" s="12">
        <v>140.60000600000001</v>
      </c>
      <c r="D658" s="12">
        <v>136.179993</v>
      </c>
      <c r="E658" s="12">
        <v>137.429993</v>
      </c>
      <c r="F658" s="12">
        <v>120.877678</v>
      </c>
      <c r="G658" s="12">
        <v>4200666</v>
      </c>
    </row>
    <row r="659" spans="1:7" x14ac:dyDescent="0.25">
      <c r="A659" s="13">
        <v>41962</v>
      </c>
      <c r="B659" s="12">
        <v>137.529999</v>
      </c>
      <c r="C659" s="12">
        <v>139.279999</v>
      </c>
      <c r="D659" s="12">
        <v>137.529999</v>
      </c>
      <c r="E659" s="12">
        <v>139.070007</v>
      </c>
      <c r="F659" s="12">
        <v>122.320137</v>
      </c>
      <c r="G659" s="12">
        <v>629202</v>
      </c>
    </row>
    <row r="660" spans="1:7" x14ac:dyDescent="0.25">
      <c r="A660" s="13">
        <v>41963</v>
      </c>
      <c r="B660" s="12">
        <v>138.970001</v>
      </c>
      <c r="C660" s="12">
        <v>138.970001</v>
      </c>
      <c r="D660" s="12">
        <v>137.55999800000001</v>
      </c>
      <c r="E660" s="12">
        <v>138.199997</v>
      </c>
      <c r="F660" s="12">
        <v>121.55493199999999</v>
      </c>
      <c r="G660" s="12">
        <v>504321</v>
      </c>
    </row>
    <row r="661" spans="1:7" x14ac:dyDescent="0.25">
      <c r="A661" s="13">
        <v>41964</v>
      </c>
      <c r="B661" s="12">
        <v>138.300003</v>
      </c>
      <c r="C661" s="12">
        <v>139.990005</v>
      </c>
      <c r="D661" s="12">
        <v>138</v>
      </c>
      <c r="E661" s="12">
        <v>138.33999600000001</v>
      </c>
      <c r="F661" s="12">
        <v>121.678078</v>
      </c>
      <c r="G661" s="12">
        <v>1453473</v>
      </c>
    </row>
    <row r="662" spans="1:7" x14ac:dyDescent="0.25">
      <c r="A662" s="13">
        <v>41967</v>
      </c>
      <c r="B662" s="12">
        <v>139.990005</v>
      </c>
      <c r="C662" s="12">
        <v>139.990005</v>
      </c>
      <c r="D662" s="12">
        <v>136.88999899999999</v>
      </c>
      <c r="E662" s="12">
        <v>137.58999600000001</v>
      </c>
      <c r="F662" s="12">
        <v>121.018394</v>
      </c>
      <c r="G662" s="12">
        <v>734450</v>
      </c>
    </row>
    <row r="663" spans="1:7" x14ac:dyDescent="0.25">
      <c r="A663" s="13">
        <v>41968</v>
      </c>
      <c r="B663" s="12">
        <v>137.58999600000001</v>
      </c>
      <c r="C663" s="12">
        <v>138.35000600000001</v>
      </c>
      <c r="D663" s="12">
        <v>135.029999</v>
      </c>
      <c r="E663" s="12">
        <v>135.96000699999999</v>
      </c>
      <c r="F663" s="12">
        <v>119.58474</v>
      </c>
      <c r="G663" s="12">
        <v>2922873</v>
      </c>
    </row>
    <row r="664" spans="1:7" x14ac:dyDescent="0.25">
      <c r="A664" s="13">
        <v>41969</v>
      </c>
      <c r="B664" s="12">
        <v>136.78999300000001</v>
      </c>
      <c r="C664" s="12">
        <v>139.63000500000001</v>
      </c>
      <c r="D664" s="12">
        <v>136.64999399999999</v>
      </c>
      <c r="E664" s="12">
        <v>139.33000200000001</v>
      </c>
      <c r="F664" s="12">
        <v>122.54883599999999</v>
      </c>
      <c r="G664" s="12">
        <v>743729</v>
      </c>
    </row>
    <row r="665" spans="1:7" x14ac:dyDescent="0.25">
      <c r="A665" s="13">
        <v>41970</v>
      </c>
      <c r="B665" s="12">
        <v>139.33000200000001</v>
      </c>
      <c r="C665" s="12">
        <v>139.89999399999999</v>
      </c>
      <c r="D665" s="12">
        <v>138.770004</v>
      </c>
      <c r="E665" s="12">
        <v>139.08999600000001</v>
      </c>
      <c r="F665" s="12">
        <v>122.33772999999999</v>
      </c>
      <c r="G665" s="12">
        <v>65512</v>
      </c>
    </row>
    <row r="666" spans="1:7" x14ac:dyDescent="0.25">
      <c r="A666" s="13">
        <v>41971</v>
      </c>
      <c r="B666" s="12">
        <v>139.10000600000001</v>
      </c>
      <c r="C666" s="12">
        <v>139.270004</v>
      </c>
      <c r="D666" s="12">
        <v>137.61999499999999</v>
      </c>
      <c r="E666" s="12">
        <v>137.979996</v>
      </c>
      <c r="F666" s="12">
        <v>121.36142</v>
      </c>
      <c r="G666" s="12">
        <v>572412</v>
      </c>
    </row>
    <row r="667" spans="1:7" x14ac:dyDescent="0.25">
      <c r="A667" s="13">
        <v>41974</v>
      </c>
      <c r="B667" s="12">
        <v>138.66000399999999</v>
      </c>
      <c r="C667" s="12">
        <v>138.66000399999999</v>
      </c>
      <c r="D667" s="12">
        <v>132.990005</v>
      </c>
      <c r="E667" s="12">
        <v>133.740005</v>
      </c>
      <c r="F667" s="12">
        <v>117.63211099999999</v>
      </c>
      <c r="G667" s="12">
        <v>1533318</v>
      </c>
    </row>
    <row r="668" spans="1:7" x14ac:dyDescent="0.25">
      <c r="A668" s="13">
        <v>41975</v>
      </c>
      <c r="B668" s="12">
        <v>134.270004</v>
      </c>
      <c r="C668" s="12">
        <v>135.490005</v>
      </c>
      <c r="D668" s="12">
        <v>131.88000500000001</v>
      </c>
      <c r="E668" s="12">
        <v>132.800003</v>
      </c>
      <c r="F668" s="12">
        <v>116.805305</v>
      </c>
      <c r="G668" s="12">
        <v>872251</v>
      </c>
    </row>
    <row r="669" spans="1:7" x14ac:dyDescent="0.25">
      <c r="A669" s="13">
        <v>41976</v>
      </c>
      <c r="B669" s="12">
        <v>136.5</v>
      </c>
      <c r="C669" s="12">
        <v>136.5</v>
      </c>
      <c r="D669" s="12">
        <v>130.38999899999999</v>
      </c>
      <c r="E669" s="12">
        <v>131.38000500000001</v>
      </c>
      <c r="F669" s="12">
        <v>115.55635100000001</v>
      </c>
      <c r="G669" s="12">
        <v>793424</v>
      </c>
    </row>
    <row r="670" spans="1:7" x14ac:dyDescent="0.25">
      <c r="A670" s="13">
        <v>41977</v>
      </c>
      <c r="B670" s="12">
        <v>131.720001</v>
      </c>
      <c r="C670" s="12">
        <v>132.14999399999999</v>
      </c>
      <c r="D670" s="12">
        <v>130.050003</v>
      </c>
      <c r="E670" s="12">
        <v>131.070007</v>
      </c>
      <c r="F670" s="12">
        <v>115.283691</v>
      </c>
      <c r="G670" s="12">
        <v>638204</v>
      </c>
    </row>
    <row r="671" spans="1:7" x14ac:dyDescent="0.25">
      <c r="A671" s="13">
        <v>41978</v>
      </c>
      <c r="B671" s="12">
        <v>130</v>
      </c>
      <c r="C671" s="12">
        <v>132.990005</v>
      </c>
      <c r="D671" s="12">
        <v>130</v>
      </c>
      <c r="E671" s="12">
        <v>132.53999300000001</v>
      </c>
      <c r="F671" s="12">
        <v>116.57663700000001</v>
      </c>
      <c r="G671" s="12">
        <v>533123</v>
      </c>
    </row>
    <row r="672" spans="1:7" x14ac:dyDescent="0.25">
      <c r="A672" s="13">
        <v>41981</v>
      </c>
      <c r="B672" s="12">
        <v>139.16000399999999</v>
      </c>
      <c r="C672" s="12">
        <v>139.16000399999999</v>
      </c>
      <c r="D672" s="12">
        <v>130.759995</v>
      </c>
      <c r="E672" s="12">
        <v>131.779999</v>
      </c>
      <c r="F672" s="12">
        <v>115.90817300000001</v>
      </c>
      <c r="G672" s="12">
        <v>561118</v>
      </c>
    </row>
    <row r="673" spans="1:7" x14ac:dyDescent="0.25">
      <c r="A673" s="13">
        <v>41982</v>
      </c>
      <c r="B673" s="12">
        <v>131</v>
      </c>
      <c r="C673" s="12">
        <v>131.179993</v>
      </c>
      <c r="D673" s="12">
        <v>127.779999</v>
      </c>
      <c r="E673" s="12">
        <v>128.71000699999999</v>
      </c>
      <c r="F673" s="12">
        <v>113.207932</v>
      </c>
      <c r="G673" s="12">
        <v>657371</v>
      </c>
    </row>
    <row r="674" spans="1:7" x14ac:dyDescent="0.25">
      <c r="A674" s="13">
        <v>41983</v>
      </c>
      <c r="B674" s="12">
        <v>128.80999800000001</v>
      </c>
      <c r="C674" s="12">
        <v>130</v>
      </c>
      <c r="D674" s="12">
        <v>124.720001</v>
      </c>
      <c r="E674" s="12">
        <v>125.610001</v>
      </c>
      <c r="F674" s="12">
        <v>110.4813</v>
      </c>
      <c r="G674" s="12">
        <v>691882</v>
      </c>
    </row>
    <row r="675" spans="1:7" x14ac:dyDescent="0.25">
      <c r="A675" s="13">
        <v>41984</v>
      </c>
      <c r="B675" s="12">
        <v>125.620003</v>
      </c>
      <c r="C675" s="12">
        <v>128</v>
      </c>
      <c r="D675" s="12">
        <v>123.449997</v>
      </c>
      <c r="E675" s="12">
        <v>127.540001</v>
      </c>
      <c r="F675" s="12">
        <v>112.178848</v>
      </c>
      <c r="G675" s="12">
        <v>1488090</v>
      </c>
    </row>
    <row r="676" spans="1:7" x14ac:dyDescent="0.25">
      <c r="A676" s="13">
        <v>41988</v>
      </c>
      <c r="B676" s="12">
        <v>125.239998</v>
      </c>
      <c r="C676" s="12">
        <v>126</v>
      </c>
      <c r="D676" s="12">
        <v>123.290001</v>
      </c>
      <c r="E676" s="12">
        <v>125.150002</v>
      </c>
      <c r="F676" s="12">
        <v>110.07669799999999</v>
      </c>
      <c r="G676" s="12">
        <v>44532</v>
      </c>
    </row>
    <row r="677" spans="1:7" x14ac:dyDescent="0.25">
      <c r="A677" s="13">
        <v>41989</v>
      </c>
      <c r="B677" s="12">
        <v>125.120003</v>
      </c>
      <c r="C677" s="12">
        <v>127.290001</v>
      </c>
      <c r="D677" s="12">
        <v>122.599998</v>
      </c>
      <c r="E677" s="12">
        <v>124.449997</v>
      </c>
      <c r="F677" s="12">
        <v>109.46101400000001</v>
      </c>
      <c r="G677" s="12">
        <v>847728</v>
      </c>
    </row>
    <row r="678" spans="1:7" x14ac:dyDescent="0.25">
      <c r="A678" s="13">
        <v>41990</v>
      </c>
      <c r="B678" s="12">
        <v>125.099998</v>
      </c>
      <c r="C678" s="12">
        <v>126.870003</v>
      </c>
      <c r="D678" s="12">
        <v>124.25</v>
      </c>
      <c r="E678" s="12">
        <v>125.760002</v>
      </c>
      <c r="F678" s="12">
        <v>110.613235</v>
      </c>
      <c r="G678" s="12">
        <v>1109711</v>
      </c>
    </row>
    <row r="679" spans="1:7" x14ac:dyDescent="0.25">
      <c r="A679" s="13">
        <v>41991</v>
      </c>
      <c r="B679" s="12">
        <v>125.949997</v>
      </c>
      <c r="C679" s="12">
        <v>133</v>
      </c>
      <c r="D679" s="12">
        <v>125.660004</v>
      </c>
      <c r="E679" s="12">
        <v>131.770004</v>
      </c>
      <c r="F679" s="12">
        <v>115.899384</v>
      </c>
      <c r="G679" s="12">
        <v>792018</v>
      </c>
    </row>
    <row r="680" spans="1:7" x14ac:dyDescent="0.25">
      <c r="A680" s="13">
        <v>41992</v>
      </c>
      <c r="B680" s="12">
        <v>132.5</v>
      </c>
      <c r="C680" s="12">
        <v>132.85000600000001</v>
      </c>
      <c r="D680" s="12">
        <v>129.46000699999999</v>
      </c>
      <c r="E680" s="12">
        <v>130.16000399999999</v>
      </c>
      <c r="F680" s="12">
        <v>114.483307</v>
      </c>
      <c r="G680" s="12">
        <v>791415</v>
      </c>
    </row>
    <row r="681" spans="1:7" x14ac:dyDescent="0.25">
      <c r="A681" s="13">
        <v>41995</v>
      </c>
      <c r="B681" s="12">
        <v>131.300003</v>
      </c>
      <c r="C681" s="12">
        <v>132.029999</v>
      </c>
      <c r="D681" s="12">
        <v>129.86000100000001</v>
      </c>
      <c r="E681" s="12">
        <v>130.64999399999999</v>
      </c>
      <c r="F681" s="12">
        <v>114.91426800000001</v>
      </c>
      <c r="G681" s="12">
        <v>490486</v>
      </c>
    </row>
    <row r="682" spans="1:7" x14ac:dyDescent="0.25">
      <c r="A682" s="13">
        <v>41996</v>
      </c>
      <c r="B682" s="12">
        <v>130.61999499999999</v>
      </c>
      <c r="C682" s="12">
        <v>131.16000399999999</v>
      </c>
      <c r="D682" s="12">
        <v>130.16000399999999</v>
      </c>
      <c r="E682" s="12">
        <v>130.949997</v>
      </c>
      <c r="F682" s="12">
        <v>115.178139</v>
      </c>
      <c r="G682" s="12">
        <v>305533</v>
      </c>
    </row>
    <row r="683" spans="1:7" x14ac:dyDescent="0.25">
      <c r="A683" s="13">
        <v>41997</v>
      </c>
      <c r="B683" s="12">
        <v>130.199997</v>
      </c>
      <c r="C683" s="12">
        <v>130.85000600000001</v>
      </c>
      <c r="D683" s="12">
        <v>128.979996</v>
      </c>
      <c r="E683" s="12">
        <v>129.61000100000001</v>
      </c>
      <c r="F683" s="12">
        <v>113.999527</v>
      </c>
      <c r="G683" s="12">
        <v>213042</v>
      </c>
    </row>
    <row r="684" spans="1:7" x14ac:dyDescent="0.25">
      <c r="A684" s="13">
        <v>41999</v>
      </c>
      <c r="B684" s="12">
        <v>129.71000699999999</v>
      </c>
      <c r="C684" s="12">
        <v>129.820007</v>
      </c>
      <c r="D684" s="12">
        <v>128.550003</v>
      </c>
      <c r="E684" s="12">
        <v>128.66999799999999</v>
      </c>
      <c r="F684" s="12">
        <v>113.172737</v>
      </c>
      <c r="G684" s="12">
        <v>325259</v>
      </c>
    </row>
    <row r="685" spans="1:7" x14ac:dyDescent="0.25">
      <c r="A685" s="13">
        <v>42002</v>
      </c>
      <c r="B685" s="12">
        <v>129</v>
      </c>
      <c r="C685" s="12">
        <v>130.529999</v>
      </c>
      <c r="D685" s="12">
        <v>128</v>
      </c>
      <c r="E685" s="12">
        <v>130.39999399999999</v>
      </c>
      <c r="F685" s="12">
        <v>114.69435900000001</v>
      </c>
      <c r="G685" s="12">
        <v>448792</v>
      </c>
    </row>
    <row r="686" spans="1:7" x14ac:dyDescent="0.25">
      <c r="A686" s="13">
        <v>42003</v>
      </c>
      <c r="B686" s="12">
        <v>129.800003</v>
      </c>
      <c r="C686" s="12">
        <v>131.770004</v>
      </c>
      <c r="D686" s="12">
        <v>128.5</v>
      </c>
      <c r="E686" s="12">
        <v>129.05999800000001</v>
      </c>
      <c r="F686" s="12">
        <v>113.51577</v>
      </c>
      <c r="G686" s="12">
        <v>373236</v>
      </c>
    </row>
    <row r="687" spans="1:7" x14ac:dyDescent="0.25">
      <c r="A687" s="13">
        <v>42004</v>
      </c>
      <c r="B687" s="12">
        <v>129.16000399999999</v>
      </c>
      <c r="C687" s="12">
        <v>129.16000399999999</v>
      </c>
      <c r="D687" s="12">
        <v>126</v>
      </c>
      <c r="E687" s="12">
        <v>126.639999</v>
      </c>
      <c r="F687" s="12">
        <v>111.387238</v>
      </c>
      <c r="G687" s="12">
        <v>687543</v>
      </c>
    </row>
    <row r="688" spans="1:7" x14ac:dyDescent="0.25">
      <c r="A688" s="13">
        <v>42006</v>
      </c>
      <c r="B688" s="12">
        <v>127.470001</v>
      </c>
      <c r="C688" s="12">
        <v>128.94000199999999</v>
      </c>
      <c r="D688" s="12">
        <v>126.07</v>
      </c>
      <c r="E688" s="12">
        <v>126.69000200000001</v>
      </c>
      <c r="F688" s="12">
        <v>111.43122099999999</v>
      </c>
      <c r="G688" s="12">
        <v>374803</v>
      </c>
    </row>
    <row r="689" spans="1:7" x14ac:dyDescent="0.25">
      <c r="A689" s="13">
        <v>42009</v>
      </c>
      <c r="B689" s="12">
        <v>126.589996</v>
      </c>
      <c r="C689" s="12">
        <v>126.80999799999999</v>
      </c>
      <c r="D689" s="12">
        <v>124</v>
      </c>
      <c r="E689" s="12">
        <v>126.510002</v>
      </c>
      <c r="F689" s="12">
        <v>111.272903</v>
      </c>
      <c r="G689" s="12">
        <v>697297</v>
      </c>
    </row>
    <row r="690" spans="1:7" x14ac:dyDescent="0.25">
      <c r="A690" s="13">
        <v>42010</v>
      </c>
      <c r="B690" s="12">
        <v>126.239998</v>
      </c>
      <c r="C690" s="12">
        <v>128.63000500000001</v>
      </c>
      <c r="D690" s="12">
        <v>124.849998</v>
      </c>
      <c r="E690" s="12">
        <v>127.849998</v>
      </c>
      <c r="F690" s="12">
        <v>112.451508</v>
      </c>
      <c r="G690" s="12">
        <v>472644</v>
      </c>
    </row>
    <row r="691" spans="1:7" x14ac:dyDescent="0.25">
      <c r="A691" s="13">
        <v>42011</v>
      </c>
      <c r="B691" s="12">
        <v>128.41000399999999</v>
      </c>
      <c r="C691" s="12">
        <v>129.720001</v>
      </c>
      <c r="D691" s="12">
        <v>126.5</v>
      </c>
      <c r="E691" s="12">
        <v>127.629997</v>
      </c>
      <c r="F691" s="12">
        <v>112.258011</v>
      </c>
      <c r="G691" s="12">
        <v>777507</v>
      </c>
    </row>
    <row r="692" spans="1:7" x14ac:dyDescent="0.25">
      <c r="A692" s="13">
        <v>42012</v>
      </c>
      <c r="B692" s="12">
        <v>127.599998</v>
      </c>
      <c r="C692" s="12">
        <v>129.800003</v>
      </c>
      <c r="D692" s="12">
        <v>127.599998</v>
      </c>
      <c r="E692" s="12">
        <v>128.740005</v>
      </c>
      <c r="F692" s="12">
        <v>113.234314</v>
      </c>
      <c r="G692" s="12">
        <v>547581</v>
      </c>
    </row>
    <row r="693" spans="1:7" x14ac:dyDescent="0.25">
      <c r="A693" s="13">
        <v>42013</v>
      </c>
      <c r="B693" s="12">
        <v>128.83999600000001</v>
      </c>
      <c r="C693" s="12">
        <v>131.64999399999999</v>
      </c>
      <c r="D693" s="12">
        <v>128.10000600000001</v>
      </c>
      <c r="E693" s="12">
        <v>130.509995</v>
      </c>
      <c r="F693" s="12">
        <v>114.791122</v>
      </c>
      <c r="G693" s="12">
        <v>599912</v>
      </c>
    </row>
    <row r="694" spans="1:7" x14ac:dyDescent="0.25">
      <c r="A694" s="13">
        <v>42016</v>
      </c>
      <c r="B694" s="12">
        <v>129.85000600000001</v>
      </c>
      <c r="C694" s="12">
        <v>131.88000500000001</v>
      </c>
      <c r="D694" s="12">
        <v>129.33999600000001</v>
      </c>
      <c r="E694" s="12">
        <v>129.759995</v>
      </c>
      <c r="F694" s="12">
        <v>114.13145400000001</v>
      </c>
      <c r="G694" s="12">
        <v>518184</v>
      </c>
    </row>
    <row r="695" spans="1:7" x14ac:dyDescent="0.25">
      <c r="A695" s="13">
        <v>42017</v>
      </c>
      <c r="B695" s="12">
        <v>130.91999799999999</v>
      </c>
      <c r="C695" s="12">
        <v>133</v>
      </c>
      <c r="D695" s="12">
        <v>129.259995</v>
      </c>
      <c r="E695" s="12">
        <v>130.979996</v>
      </c>
      <c r="F695" s="12">
        <v>115.20452899999999</v>
      </c>
      <c r="G695" s="12">
        <v>530145</v>
      </c>
    </row>
    <row r="696" spans="1:7" x14ac:dyDescent="0.25">
      <c r="A696" s="13">
        <v>42018</v>
      </c>
      <c r="B696" s="12">
        <v>130.970001</v>
      </c>
      <c r="C696" s="12">
        <v>131.86000100000001</v>
      </c>
      <c r="D696" s="12">
        <v>128.5</v>
      </c>
      <c r="E696" s="12">
        <v>129</v>
      </c>
      <c r="F696" s="12">
        <v>113.463013</v>
      </c>
      <c r="G696" s="12">
        <v>980785</v>
      </c>
    </row>
    <row r="697" spans="1:7" x14ac:dyDescent="0.25">
      <c r="A697" s="13">
        <v>42019</v>
      </c>
      <c r="B697" s="12">
        <v>128.83000200000001</v>
      </c>
      <c r="C697" s="12">
        <v>129.5</v>
      </c>
      <c r="D697" s="12">
        <v>125</v>
      </c>
      <c r="E697" s="12">
        <v>125.050003</v>
      </c>
      <c r="F697" s="12">
        <v>109.988747</v>
      </c>
      <c r="G697" s="12">
        <v>834324</v>
      </c>
    </row>
    <row r="698" spans="1:7" x14ac:dyDescent="0.25">
      <c r="A698" s="13">
        <v>42020</v>
      </c>
      <c r="B698" s="12">
        <v>125.199997</v>
      </c>
      <c r="C698" s="12">
        <v>130</v>
      </c>
      <c r="D698" s="12">
        <v>125</v>
      </c>
      <c r="E698" s="12">
        <v>127.05999799999999</v>
      </c>
      <c r="F698" s="12">
        <v>111.75666</v>
      </c>
      <c r="G698" s="12">
        <v>333369</v>
      </c>
    </row>
    <row r="699" spans="1:7" x14ac:dyDescent="0.25">
      <c r="A699" s="13">
        <v>42023</v>
      </c>
      <c r="B699" s="12">
        <v>127.05999799999999</v>
      </c>
      <c r="C699" s="12">
        <v>127.150002</v>
      </c>
      <c r="D699" s="12">
        <v>125.099998</v>
      </c>
      <c r="E699" s="12">
        <v>125.550003</v>
      </c>
      <c r="F699" s="12">
        <v>110.428528</v>
      </c>
      <c r="G699" s="12">
        <v>128720</v>
      </c>
    </row>
    <row r="700" spans="1:7" x14ac:dyDescent="0.25">
      <c r="A700" s="13">
        <v>42024</v>
      </c>
      <c r="B700" s="12">
        <v>125.58000199999999</v>
      </c>
      <c r="C700" s="12">
        <v>128.89999399999999</v>
      </c>
      <c r="D700" s="12">
        <v>125.58000199999999</v>
      </c>
      <c r="E700" s="12">
        <v>127.57</v>
      </c>
      <c r="F700" s="12">
        <v>112.205231</v>
      </c>
      <c r="G700" s="12">
        <v>478176</v>
      </c>
    </row>
    <row r="701" spans="1:7" x14ac:dyDescent="0.25">
      <c r="A701" s="13">
        <v>42025</v>
      </c>
      <c r="B701" s="12">
        <v>127.5</v>
      </c>
      <c r="C701" s="12">
        <v>129.14999399999999</v>
      </c>
      <c r="D701" s="12">
        <v>126.5</v>
      </c>
      <c r="E701" s="12">
        <v>128.13000500000001</v>
      </c>
      <c r="F701" s="12">
        <v>112.69779200000001</v>
      </c>
      <c r="G701" s="12">
        <v>856259</v>
      </c>
    </row>
    <row r="702" spans="1:7" x14ac:dyDescent="0.25">
      <c r="A702" s="13">
        <v>42026</v>
      </c>
      <c r="B702" s="12">
        <v>128.10000600000001</v>
      </c>
      <c r="C702" s="12">
        <v>132.33000200000001</v>
      </c>
      <c r="D702" s="12">
        <v>127.5</v>
      </c>
      <c r="E702" s="12">
        <v>128.38000500000001</v>
      </c>
      <c r="F702" s="12">
        <v>112.91767900000001</v>
      </c>
      <c r="G702" s="12">
        <v>1296896</v>
      </c>
    </row>
    <row r="703" spans="1:7" x14ac:dyDescent="0.25">
      <c r="A703" s="13">
        <v>42027</v>
      </c>
      <c r="B703" s="12">
        <v>127.25</v>
      </c>
      <c r="C703" s="12">
        <v>127.699997</v>
      </c>
      <c r="D703" s="12">
        <v>125</v>
      </c>
      <c r="E703" s="12">
        <v>125.5</v>
      </c>
      <c r="F703" s="12">
        <v>110.384552</v>
      </c>
      <c r="G703" s="12">
        <v>752482</v>
      </c>
    </row>
    <row r="704" spans="1:7" x14ac:dyDescent="0.25">
      <c r="A704" s="13">
        <v>42030</v>
      </c>
      <c r="B704" s="12">
        <v>125.120003</v>
      </c>
      <c r="C704" s="12">
        <v>125.120003</v>
      </c>
      <c r="D704" s="12">
        <v>123.550003</v>
      </c>
      <c r="E704" s="12">
        <v>124.709999</v>
      </c>
      <c r="F704" s="12">
        <v>109.68969</v>
      </c>
      <c r="G704" s="12">
        <v>1504005</v>
      </c>
    </row>
    <row r="705" spans="1:7" x14ac:dyDescent="0.25">
      <c r="A705" s="13">
        <v>42031</v>
      </c>
      <c r="B705" s="12">
        <v>123.5</v>
      </c>
      <c r="C705" s="12">
        <v>127.099998</v>
      </c>
      <c r="D705" s="12">
        <v>123.5</v>
      </c>
      <c r="E705" s="12">
        <v>126.69000200000001</v>
      </c>
      <c r="F705" s="12">
        <v>111.43122099999999</v>
      </c>
      <c r="G705" s="12">
        <v>823993</v>
      </c>
    </row>
    <row r="706" spans="1:7" x14ac:dyDescent="0.25">
      <c r="A706" s="13">
        <v>42032</v>
      </c>
      <c r="B706" s="12">
        <v>126.19000200000001</v>
      </c>
      <c r="C706" s="12">
        <v>127.05999799999999</v>
      </c>
      <c r="D706" s="12">
        <v>124.510002</v>
      </c>
      <c r="E706" s="12">
        <v>125.029999</v>
      </c>
      <c r="F706" s="12">
        <v>109.971146</v>
      </c>
      <c r="G706" s="12">
        <v>379676</v>
      </c>
    </row>
    <row r="707" spans="1:7" x14ac:dyDescent="0.25">
      <c r="A707" s="13">
        <v>42033</v>
      </c>
      <c r="B707" s="12">
        <v>125.66999800000001</v>
      </c>
      <c r="C707" s="12">
        <v>125.769997</v>
      </c>
      <c r="D707" s="12">
        <v>123.510002</v>
      </c>
      <c r="E707" s="12">
        <v>123.660004</v>
      </c>
      <c r="F707" s="12">
        <v>108.766167</v>
      </c>
      <c r="G707" s="12">
        <v>812123</v>
      </c>
    </row>
    <row r="708" spans="1:7" x14ac:dyDescent="0.25">
      <c r="A708" s="13">
        <v>42034</v>
      </c>
      <c r="B708" s="12">
        <v>123.599998</v>
      </c>
      <c r="C708" s="12">
        <v>126</v>
      </c>
      <c r="D708" s="12">
        <v>120.489998</v>
      </c>
      <c r="E708" s="12">
        <v>121.470001</v>
      </c>
      <c r="F708" s="12">
        <v>106.839928</v>
      </c>
      <c r="G708" s="12">
        <v>1291227</v>
      </c>
    </row>
    <row r="709" spans="1:7" x14ac:dyDescent="0.25">
      <c r="A709" s="13">
        <v>42038</v>
      </c>
      <c r="B709" s="12">
        <v>121.550003</v>
      </c>
      <c r="C709" s="12">
        <v>125.25</v>
      </c>
      <c r="D709" s="12">
        <v>121.550003</v>
      </c>
      <c r="E709" s="12">
        <v>123.160004</v>
      </c>
      <c r="F709" s="12">
        <v>108.32637800000001</v>
      </c>
      <c r="G709" s="12">
        <v>982823</v>
      </c>
    </row>
    <row r="710" spans="1:7" x14ac:dyDescent="0.25">
      <c r="A710" s="13">
        <v>42039</v>
      </c>
      <c r="B710" s="12">
        <v>125</v>
      </c>
      <c r="C710" s="12">
        <v>125</v>
      </c>
      <c r="D710" s="12">
        <v>120.199997</v>
      </c>
      <c r="E710" s="12">
        <v>121.660004</v>
      </c>
      <c r="F710" s="12">
        <v>107.007057</v>
      </c>
      <c r="G710" s="12">
        <v>1240537</v>
      </c>
    </row>
    <row r="711" spans="1:7" x14ac:dyDescent="0.25">
      <c r="A711" s="13">
        <v>42040</v>
      </c>
      <c r="B711" s="12">
        <v>121.639999</v>
      </c>
      <c r="C711" s="12">
        <v>123.58000199999999</v>
      </c>
      <c r="D711" s="12">
        <v>120.589996</v>
      </c>
      <c r="E711" s="12">
        <v>122.699997</v>
      </c>
      <c r="F711" s="12">
        <v>107.921791</v>
      </c>
      <c r="G711" s="12">
        <v>1361971</v>
      </c>
    </row>
    <row r="712" spans="1:7" x14ac:dyDescent="0.25">
      <c r="A712" s="13">
        <v>42041</v>
      </c>
      <c r="B712" s="12">
        <v>122</v>
      </c>
      <c r="C712" s="12">
        <v>124.949997</v>
      </c>
      <c r="D712" s="12">
        <v>122</v>
      </c>
      <c r="E712" s="12">
        <v>122.849998</v>
      </c>
      <c r="F712" s="12">
        <v>108.053719</v>
      </c>
      <c r="G712" s="12">
        <v>943047</v>
      </c>
    </row>
    <row r="713" spans="1:7" x14ac:dyDescent="0.25">
      <c r="A713" s="13">
        <v>42044</v>
      </c>
      <c r="B713" s="12">
        <v>122.230003</v>
      </c>
      <c r="C713" s="12">
        <v>122.94000200000001</v>
      </c>
      <c r="D713" s="12">
        <v>121.010002</v>
      </c>
      <c r="E713" s="12">
        <v>122.349998</v>
      </c>
      <c r="F713" s="12">
        <v>107.61393700000001</v>
      </c>
      <c r="G713" s="12">
        <v>575872</v>
      </c>
    </row>
    <row r="714" spans="1:7" x14ac:dyDescent="0.25">
      <c r="A714" s="13">
        <v>42045</v>
      </c>
      <c r="B714" s="12">
        <v>122.699997</v>
      </c>
      <c r="C714" s="12">
        <v>125.19000200000001</v>
      </c>
      <c r="D714" s="12">
        <v>122.699997</v>
      </c>
      <c r="E714" s="12">
        <v>124.519997</v>
      </c>
      <c r="F714" s="12">
        <v>109.52259100000001</v>
      </c>
      <c r="G714" s="12">
        <v>1080583</v>
      </c>
    </row>
    <row r="715" spans="1:7" x14ac:dyDescent="0.25">
      <c r="A715" s="13">
        <v>42046</v>
      </c>
      <c r="B715" s="12">
        <v>124</v>
      </c>
      <c r="C715" s="12">
        <v>125.779999</v>
      </c>
      <c r="D715" s="12">
        <v>123.5</v>
      </c>
      <c r="E715" s="12">
        <v>125.029999</v>
      </c>
      <c r="F715" s="12">
        <v>109.971146</v>
      </c>
      <c r="G715" s="12">
        <v>1772010</v>
      </c>
    </row>
    <row r="716" spans="1:7" x14ac:dyDescent="0.25">
      <c r="A716" s="13">
        <v>42047</v>
      </c>
      <c r="B716" s="12">
        <v>125.099998</v>
      </c>
      <c r="C716" s="12">
        <v>126.160004</v>
      </c>
      <c r="D716" s="12">
        <v>124</v>
      </c>
      <c r="E716" s="12">
        <v>125.870003</v>
      </c>
      <c r="F716" s="12">
        <v>110.709976</v>
      </c>
      <c r="G716" s="12">
        <v>852166</v>
      </c>
    </row>
    <row r="717" spans="1:7" x14ac:dyDescent="0.25">
      <c r="A717" s="13">
        <v>42048</v>
      </c>
      <c r="B717" s="12">
        <v>126.18</v>
      </c>
      <c r="C717" s="12">
        <v>126.18</v>
      </c>
      <c r="D717" s="12">
        <v>123.540001</v>
      </c>
      <c r="E717" s="12">
        <v>126.019997</v>
      </c>
      <c r="F717" s="12">
        <v>110.841911</v>
      </c>
      <c r="G717" s="12">
        <v>563797</v>
      </c>
    </row>
    <row r="718" spans="1:7" x14ac:dyDescent="0.25">
      <c r="A718" s="13">
        <v>42051</v>
      </c>
      <c r="B718" s="12">
        <v>126</v>
      </c>
      <c r="C718" s="12">
        <v>126.379997</v>
      </c>
      <c r="D718" s="12">
        <v>125.449997</v>
      </c>
      <c r="E718" s="12">
        <v>125.68</v>
      </c>
      <c r="F718" s="12">
        <v>110.542877</v>
      </c>
      <c r="G718" s="12">
        <v>170876</v>
      </c>
    </row>
    <row r="719" spans="1:7" x14ac:dyDescent="0.25">
      <c r="A719" s="13">
        <v>42052</v>
      </c>
      <c r="B719" s="12">
        <v>126.089996</v>
      </c>
      <c r="C719" s="12">
        <v>126.089996</v>
      </c>
      <c r="D719" s="12">
        <v>124.519997</v>
      </c>
      <c r="E719" s="12">
        <v>125.209999</v>
      </c>
      <c r="F719" s="12">
        <v>110.129471</v>
      </c>
      <c r="G719" s="12">
        <v>808359</v>
      </c>
    </row>
    <row r="720" spans="1:7" x14ac:dyDescent="0.25">
      <c r="A720" s="13">
        <v>42053</v>
      </c>
      <c r="B720" s="12">
        <v>124.5</v>
      </c>
      <c r="C720" s="12">
        <v>126.519997</v>
      </c>
      <c r="D720" s="12">
        <v>124.5</v>
      </c>
      <c r="E720" s="12">
        <v>125.91999800000001</v>
      </c>
      <c r="F720" s="12">
        <v>110.75396000000001</v>
      </c>
      <c r="G720" s="12">
        <v>1269626</v>
      </c>
    </row>
    <row r="721" spans="1:7" x14ac:dyDescent="0.25">
      <c r="A721" s="13">
        <v>42054</v>
      </c>
      <c r="B721" s="12">
        <v>126.300003</v>
      </c>
      <c r="C721" s="12">
        <v>128.91000399999999</v>
      </c>
      <c r="D721" s="12">
        <v>126.300003</v>
      </c>
      <c r="E721" s="12">
        <v>128.240005</v>
      </c>
      <c r="F721" s="12">
        <v>112.79454</v>
      </c>
      <c r="G721" s="12">
        <v>256939</v>
      </c>
    </row>
    <row r="722" spans="1:7" x14ac:dyDescent="0.25">
      <c r="A722" s="13">
        <v>42055</v>
      </c>
      <c r="B722" s="12">
        <v>128</v>
      </c>
      <c r="C722" s="12">
        <v>131.5</v>
      </c>
      <c r="D722" s="12">
        <v>128</v>
      </c>
      <c r="E722" s="12">
        <v>131.050003</v>
      </c>
      <c r="F722" s="12">
        <v>115.26609000000001</v>
      </c>
      <c r="G722" s="12">
        <v>779439</v>
      </c>
    </row>
    <row r="723" spans="1:7" x14ac:dyDescent="0.25">
      <c r="A723" s="13">
        <v>42058</v>
      </c>
      <c r="B723" s="12">
        <v>131.050003</v>
      </c>
      <c r="C723" s="12">
        <v>132.509995</v>
      </c>
      <c r="D723" s="12">
        <v>130.38999899999999</v>
      </c>
      <c r="E723" s="12">
        <v>131.69000199999999</v>
      </c>
      <c r="F723" s="12">
        <v>115.82901</v>
      </c>
      <c r="G723" s="12">
        <v>1147162</v>
      </c>
    </row>
    <row r="724" spans="1:7" x14ac:dyDescent="0.25">
      <c r="A724" s="13">
        <v>42059</v>
      </c>
      <c r="B724" s="12">
        <v>131.520004</v>
      </c>
      <c r="C724" s="12">
        <v>132.5</v>
      </c>
      <c r="D724" s="12">
        <v>129.5</v>
      </c>
      <c r="E724" s="12">
        <v>130.33999600000001</v>
      </c>
      <c r="F724" s="12">
        <v>114.641609</v>
      </c>
      <c r="G724" s="12">
        <v>726322</v>
      </c>
    </row>
    <row r="725" spans="1:7" x14ac:dyDescent="0.25">
      <c r="A725" s="13">
        <v>42060</v>
      </c>
      <c r="B725" s="12">
        <v>130</v>
      </c>
      <c r="C725" s="12">
        <v>130</v>
      </c>
      <c r="D725" s="12">
        <v>126.41999800000001</v>
      </c>
      <c r="E725" s="12">
        <v>128.429993</v>
      </c>
      <c r="F725" s="12">
        <v>112.961662</v>
      </c>
      <c r="G725" s="12">
        <v>1247552</v>
      </c>
    </row>
    <row r="726" spans="1:7" x14ac:dyDescent="0.25">
      <c r="A726" s="13">
        <v>42061</v>
      </c>
      <c r="B726" s="12">
        <v>127.779999</v>
      </c>
      <c r="C726" s="12">
        <v>132.61999499999999</v>
      </c>
      <c r="D726" s="12">
        <v>127.5</v>
      </c>
      <c r="E726" s="12">
        <v>132.029999</v>
      </c>
      <c r="F726" s="12">
        <v>116.128052</v>
      </c>
      <c r="G726" s="12">
        <v>1132840</v>
      </c>
    </row>
    <row r="727" spans="1:7" x14ac:dyDescent="0.25">
      <c r="A727" s="13">
        <v>42062</v>
      </c>
      <c r="B727" s="12">
        <v>132</v>
      </c>
      <c r="C727" s="12">
        <v>132.740005</v>
      </c>
      <c r="D727" s="12">
        <v>128.699997</v>
      </c>
      <c r="E727" s="12">
        <v>129.08000200000001</v>
      </c>
      <c r="F727" s="12">
        <v>113.53336299999999</v>
      </c>
      <c r="G727" s="12">
        <v>2673852</v>
      </c>
    </row>
    <row r="728" spans="1:7" x14ac:dyDescent="0.25">
      <c r="A728" s="13">
        <v>42065</v>
      </c>
      <c r="B728" s="12">
        <v>128.89999399999999</v>
      </c>
      <c r="C728" s="12">
        <v>128.979996</v>
      </c>
      <c r="D728" s="12">
        <v>124.199997</v>
      </c>
      <c r="E728" s="12">
        <v>124.510002</v>
      </c>
      <c r="F728" s="12">
        <v>109.513786</v>
      </c>
      <c r="G728" s="12">
        <v>880126</v>
      </c>
    </row>
    <row r="729" spans="1:7" x14ac:dyDescent="0.25">
      <c r="A729" s="13">
        <v>42066</v>
      </c>
      <c r="B729" s="12">
        <v>124.18</v>
      </c>
      <c r="C729" s="12">
        <v>124.290001</v>
      </c>
      <c r="D729" s="12">
        <v>120.279999</v>
      </c>
      <c r="E729" s="12">
        <v>121.970001</v>
      </c>
      <c r="F729" s="12">
        <v>107.27971599999999</v>
      </c>
      <c r="G729" s="12">
        <v>1211732</v>
      </c>
    </row>
    <row r="730" spans="1:7" x14ac:dyDescent="0.25">
      <c r="A730" s="13">
        <v>42067</v>
      </c>
      <c r="B730" s="12">
        <v>121.779999</v>
      </c>
      <c r="C730" s="12">
        <v>122.150002</v>
      </c>
      <c r="D730" s="12">
        <v>120</v>
      </c>
      <c r="E730" s="12">
        <v>120.349998</v>
      </c>
      <c r="F730" s="12">
        <v>105.854828</v>
      </c>
      <c r="G730" s="12">
        <v>603452</v>
      </c>
    </row>
    <row r="731" spans="1:7" x14ac:dyDescent="0.25">
      <c r="A731" s="13">
        <v>42068</v>
      </c>
      <c r="B731" s="12">
        <v>120.949997</v>
      </c>
      <c r="C731" s="12">
        <v>123.83000199999999</v>
      </c>
      <c r="D731" s="12">
        <v>120</v>
      </c>
      <c r="E731" s="12">
        <v>123.010002</v>
      </c>
      <c r="F731" s="12">
        <v>108.19445</v>
      </c>
      <c r="G731" s="12">
        <v>937558</v>
      </c>
    </row>
    <row r="732" spans="1:7" x14ac:dyDescent="0.25">
      <c r="A732" s="13">
        <v>42069</v>
      </c>
      <c r="B732" s="12">
        <v>122</v>
      </c>
      <c r="C732" s="12">
        <v>125</v>
      </c>
      <c r="D732" s="12">
        <v>121.209999</v>
      </c>
      <c r="E732" s="12">
        <v>124.230003</v>
      </c>
      <c r="F732" s="12">
        <v>109.26750199999999</v>
      </c>
      <c r="G732" s="12">
        <v>629805</v>
      </c>
    </row>
    <row r="733" spans="1:7" x14ac:dyDescent="0.25">
      <c r="A733" s="13">
        <v>42072</v>
      </c>
      <c r="B733" s="12">
        <v>123.879997</v>
      </c>
      <c r="C733" s="12">
        <v>123.879997</v>
      </c>
      <c r="D733" s="12">
        <v>120.519997</v>
      </c>
      <c r="E733" s="12">
        <v>122.199997</v>
      </c>
      <c r="F733" s="12">
        <v>107.48200199999999</v>
      </c>
      <c r="G733" s="12">
        <v>535510</v>
      </c>
    </row>
    <row r="734" spans="1:7" x14ac:dyDescent="0.25">
      <c r="A734" s="13">
        <v>42073</v>
      </c>
      <c r="B734" s="12">
        <v>122.199997</v>
      </c>
      <c r="C734" s="12">
        <v>122.870003</v>
      </c>
      <c r="D734" s="12">
        <v>120.610001</v>
      </c>
      <c r="E734" s="12">
        <v>122.58000199999999</v>
      </c>
      <c r="F734" s="12">
        <v>107.816238</v>
      </c>
      <c r="G734" s="12">
        <v>647567</v>
      </c>
    </row>
    <row r="735" spans="1:7" x14ac:dyDescent="0.25">
      <c r="A735" s="13">
        <v>42074</v>
      </c>
      <c r="B735" s="12">
        <v>122.480003</v>
      </c>
      <c r="C735" s="12">
        <v>123.510002</v>
      </c>
      <c r="D735" s="12">
        <v>121.16999800000001</v>
      </c>
      <c r="E735" s="12">
        <v>123.19000200000001</v>
      </c>
      <c r="F735" s="12">
        <v>108.352768</v>
      </c>
      <c r="G735" s="12">
        <v>625231</v>
      </c>
    </row>
    <row r="736" spans="1:7" x14ac:dyDescent="0.25">
      <c r="A736" s="13">
        <v>42075</v>
      </c>
      <c r="B736" s="12">
        <v>123.290001</v>
      </c>
      <c r="C736" s="12">
        <v>127.459999</v>
      </c>
      <c r="D736" s="12">
        <v>122.870003</v>
      </c>
      <c r="E736" s="12">
        <v>127.230003</v>
      </c>
      <c r="F736" s="12">
        <v>111.906181</v>
      </c>
      <c r="G736" s="12">
        <v>752768</v>
      </c>
    </row>
    <row r="737" spans="1:7" x14ac:dyDescent="0.25">
      <c r="A737" s="13">
        <v>42076</v>
      </c>
      <c r="B737" s="12">
        <v>127.230003</v>
      </c>
      <c r="C737" s="12">
        <v>127.239998</v>
      </c>
      <c r="D737" s="12">
        <v>124.900002</v>
      </c>
      <c r="E737" s="12">
        <v>126.599998</v>
      </c>
      <c r="F737" s="12">
        <v>111.352058</v>
      </c>
      <c r="G737" s="12">
        <v>460509</v>
      </c>
    </row>
    <row r="738" spans="1:7" x14ac:dyDescent="0.25">
      <c r="A738" s="13">
        <v>42080</v>
      </c>
      <c r="B738" s="12">
        <v>125.010002</v>
      </c>
      <c r="C738" s="12">
        <v>125.480003</v>
      </c>
      <c r="D738" s="12">
        <v>123.790001</v>
      </c>
      <c r="E738" s="12">
        <v>125.129997</v>
      </c>
      <c r="F738" s="12">
        <v>110.059105</v>
      </c>
      <c r="G738" s="12">
        <v>511806</v>
      </c>
    </row>
    <row r="739" spans="1:7" x14ac:dyDescent="0.25">
      <c r="A739" s="13">
        <v>42081</v>
      </c>
      <c r="B739" s="12">
        <v>126</v>
      </c>
      <c r="C739" s="12">
        <v>126</v>
      </c>
      <c r="D739" s="12">
        <v>122.300003</v>
      </c>
      <c r="E739" s="12">
        <v>124.010002</v>
      </c>
      <c r="F739" s="12">
        <v>109.074005</v>
      </c>
      <c r="G739" s="12">
        <v>831982</v>
      </c>
    </row>
    <row r="740" spans="1:7" x14ac:dyDescent="0.25">
      <c r="A740" s="13">
        <v>42082</v>
      </c>
      <c r="B740" s="12">
        <v>123.5</v>
      </c>
      <c r="C740" s="12">
        <v>125.839996</v>
      </c>
      <c r="D740" s="12">
        <v>121.5</v>
      </c>
      <c r="E740" s="12">
        <v>122.029999</v>
      </c>
      <c r="F740" s="12">
        <v>107.332474</v>
      </c>
      <c r="G740" s="12">
        <v>811977</v>
      </c>
    </row>
    <row r="741" spans="1:7" x14ac:dyDescent="0.25">
      <c r="A741" s="13">
        <v>42083</v>
      </c>
      <c r="B741" s="12">
        <v>121.69000200000001</v>
      </c>
      <c r="C741" s="12">
        <v>123.41999800000001</v>
      </c>
      <c r="D741" s="12">
        <v>120</v>
      </c>
      <c r="E741" s="12">
        <v>122.25</v>
      </c>
      <c r="F741" s="12">
        <v>107.525993</v>
      </c>
      <c r="G741" s="12">
        <v>1487367</v>
      </c>
    </row>
    <row r="742" spans="1:7" x14ac:dyDescent="0.25">
      <c r="A742" s="13">
        <v>42086</v>
      </c>
      <c r="B742" s="12">
        <v>122.400002</v>
      </c>
      <c r="C742" s="12">
        <v>124.110001</v>
      </c>
      <c r="D742" s="12">
        <v>122.400002</v>
      </c>
      <c r="E742" s="12">
        <v>123.33000199999999</v>
      </c>
      <c r="F742" s="12">
        <v>108.475914</v>
      </c>
      <c r="G742" s="12">
        <v>677411</v>
      </c>
    </row>
    <row r="743" spans="1:7" x14ac:dyDescent="0.25">
      <c r="A743" s="13">
        <v>42087</v>
      </c>
      <c r="B743" s="12">
        <v>123.349998</v>
      </c>
      <c r="C743" s="12">
        <v>123.989998</v>
      </c>
      <c r="D743" s="12">
        <v>122.32</v>
      </c>
      <c r="E743" s="12">
        <v>122.459999</v>
      </c>
      <c r="F743" s="12">
        <v>107.710686</v>
      </c>
      <c r="G743" s="12">
        <v>803309</v>
      </c>
    </row>
    <row r="744" spans="1:7" x14ac:dyDescent="0.25">
      <c r="A744" s="13">
        <v>42088</v>
      </c>
      <c r="B744" s="12">
        <v>122.449997</v>
      </c>
      <c r="C744" s="12">
        <v>123.790001</v>
      </c>
      <c r="D744" s="12">
        <v>119.849998</v>
      </c>
      <c r="E744" s="12">
        <v>120.120003</v>
      </c>
      <c r="F744" s="12">
        <v>105.652519</v>
      </c>
      <c r="G744" s="12">
        <v>1265761</v>
      </c>
    </row>
    <row r="745" spans="1:7" x14ac:dyDescent="0.25">
      <c r="A745" s="13">
        <v>42089</v>
      </c>
      <c r="B745" s="12">
        <v>120.300003</v>
      </c>
      <c r="C745" s="12">
        <v>120.300003</v>
      </c>
      <c r="D745" s="12">
        <v>118.05999799999999</v>
      </c>
      <c r="E745" s="12">
        <v>119.220001</v>
      </c>
      <c r="F745" s="12">
        <v>104.860924</v>
      </c>
      <c r="G745" s="12">
        <v>843605</v>
      </c>
    </row>
    <row r="746" spans="1:7" x14ac:dyDescent="0.25">
      <c r="A746" s="13">
        <v>42090</v>
      </c>
      <c r="B746" s="12">
        <v>118.900002</v>
      </c>
      <c r="C746" s="12">
        <v>120.900002</v>
      </c>
      <c r="D746" s="12">
        <v>118.58000199999999</v>
      </c>
      <c r="E746" s="12">
        <v>119.459999</v>
      </c>
      <c r="F746" s="12">
        <v>105.072014</v>
      </c>
      <c r="G746" s="12">
        <v>708616</v>
      </c>
    </row>
    <row r="747" spans="1:7" x14ac:dyDescent="0.25">
      <c r="A747" s="13">
        <v>42093</v>
      </c>
      <c r="B747" s="12">
        <v>119.199997</v>
      </c>
      <c r="C747" s="12">
        <v>121.910004</v>
      </c>
      <c r="D747" s="12">
        <v>119.199997</v>
      </c>
      <c r="E747" s="12">
        <v>121.199997</v>
      </c>
      <c r="F747" s="12">
        <v>106.602448</v>
      </c>
      <c r="G747" s="12">
        <v>451708</v>
      </c>
    </row>
    <row r="748" spans="1:7" x14ac:dyDescent="0.25">
      <c r="A748" s="13">
        <v>42094</v>
      </c>
      <c r="B748" s="12">
        <v>120.5</v>
      </c>
      <c r="C748" s="12">
        <v>122.400002</v>
      </c>
      <c r="D748" s="12">
        <v>120.199997</v>
      </c>
      <c r="E748" s="12">
        <v>121.760002</v>
      </c>
      <c r="F748" s="12">
        <v>107.095001</v>
      </c>
      <c r="G748" s="12">
        <v>659464</v>
      </c>
    </row>
    <row r="749" spans="1:7" x14ac:dyDescent="0.25">
      <c r="A749" s="13">
        <v>42095</v>
      </c>
      <c r="B749" s="12">
        <v>121.529999</v>
      </c>
      <c r="C749" s="12">
        <v>122.980003</v>
      </c>
      <c r="D749" s="12">
        <v>119.57</v>
      </c>
      <c r="E749" s="12">
        <v>120.94000200000001</v>
      </c>
      <c r="F749" s="12">
        <v>106.37376399999999</v>
      </c>
      <c r="G749" s="12">
        <v>1161258</v>
      </c>
    </row>
    <row r="750" spans="1:7" x14ac:dyDescent="0.25">
      <c r="A750" s="13">
        <v>42100</v>
      </c>
      <c r="B750" s="12">
        <v>122.94000200000001</v>
      </c>
      <c r="C750" s="12">
        <v>124</v>
      </c>
      <c r="D750" s="12">
        <v>121.019997</v>
      </c>
      <c r="E750" s="12">
        <v>122.75</v>
      </c>
      <c r="F750" s="12">
        <v>107.965767</v>
      </c>
      <c r="G750" s="12">
        <v>580459</v>
      </c>
    </row>
    <row r="751" spans="1:7" x14ac:dyDescent="0.25">
      <c r="A751" s="13">
        <v>42101</v>
      </c>
      <c r="B751" s="12">
        <v>122.849998</v>
      </c>
      <c r="C751" s="12">
        <v>126.69000200000001</v>
      </c>
      <c r="D751" s="12">
        <v>122.849998</v>
      </c>
      <c r="E751" s="12">
        <v>126.449997</v>
      </c>
      <c r="F751" s="12">
        <v>111.220123</v>
      </c>
      <c r="G751" s="12">
        <v>1174536</v>
      </c>
    </row>
    <row r="752" spans="1:7" x14ac:dyDescent="0.25">
      <c r="A752" s="13">
        <v>42102</v>
      </c>
      <c r="B752" s="12">
        <v>126.25</v>
      </c>
      <c r="C752" s="12">
        <v>126.25</v>
      </c>
      <c r="D752" s="12">
        <v>123.25</v>
      </c>
      <c r="E752" s="12">
        <v>123.68</v>
      </c>
      <c r="F752" s="12">
        <v>108.78375200000001</v>
      </c>
      <c r="G752" s="12">
        <v>865292</v>
      </c>
    </row>
    <row r="753" spans="1:7" x14ac:dyDescent="0.25">
      <c r="A753" s="13">
        <v>42103</v>
      </c>
      <c r="B753" s="12">
        <v>123.779999</v>
      </c>
      <c r="C753" s="12">
        <v>126.110001</v>
      </c>
      <c r="D753" s="12">
        <v>123.779999</v>
      </c>
      <c r="E753" s="12">
        <v>125.07</v>
      </c>
      <c r="F753" s="12">
        <v>110.006325</v>
      </c>
      <c r="G753" s="12">
        <v>686858</v>
      </c>
    </row>
    <row r="754" spans="1:7" x14ac:dyDescent="0.25">
      <c r="A754" s="13">
        <v>42104</v>
      </c>
      <c r="B754" s="12">
        <v>125.099998</v>
      </c>
      <c r="C754" s="12">
        <v>125.239998</v>
      </c>
      <c r="D754" s="12">
        <v>121.720001</v>
      </c>
      <c r="E754" s="12">
        <v>124.44000200000001</v>
      </c>
      <c r="F754" s="12">
        <v>109.452217</v>
      </c>
      <c r="G754" s="12">
        <v>1198767</v>
      </c>
    </row>
    <row r="755" spans="1:7" x14ac:dyDescent="0.25">
      <c r="A755" s="13">
        <v>42107</v>
      </c>
      <c r="B755" s="12">
        <v>124.400002</v>
      </c>
      <c r="C755" s="12">
        <v>125.07</v>
      </c>
      <c r="D755" s="12">
        <v>123.010002</v>
      </c>
      <c r="E755" s="12">
        <v>123.739998</v>
      </c>
      <c r="F755" s="12">
        <v>108.836533</v>
      </c>
      <c r="G755" s="12">
        <v>559838</v>
      </c>
    </row>
    <row r="756" spans="1:7" x14ac:dyDescent="0.25">
      <c r="A756" s="13">
        <v>42108</v>
      </c>
      <c r="B756" s="12">
        <v>123.589996</v>
      </c>
      <c r="C756" s="12">
        <v>124.489998</v>
      </c>
      <c r="D756" s="12">
        <v>122.19000200000001</v>
      </c>
      <c r="E756" s="12">
        <v>122.510002</v>
      </c>
      <c r="F756" s="12">
        <v>107.754662</v>
      </c>
      <c r="G756" s="12">
        <v>811090</v>
      </c>
    </row>
    <row r="757" spans="1:7" x14ac:dyDescent="0.25">
      <c r="A757" s="13">
        <v>42109</v>
      </c>
      <c r="B757" s="12">
        <v>122.470001</v>
      </c>
      <c r="C757" s="12">
        <v>124</v>
      </c>
      <c r="D757" s="12">
        <v>121.800003</v>
      </c>
      <c r="E757" s="12">
        <v>122.66999800000001</v>
      </c>
      <c r="F757" s="12">
        <v>107.895393</v>
      </c>
      <c r="G757" s="12">
        <v>1099396</v>
      </c>
    </row>
    <row r="758" spans="1:7" x14ac:dyDescent="0.25">
      <c r="A758" s="13">
        <v>42110</v>
      </c>
      <c r="B758" s="12">
        <v>121.989998</v>
      </c>
      <c r="C758" s="12">
        <v>124.839996</v>
      </c>
      <c r="D758" s="12">
        <v>121.639999</v>
      </c>
      <c r="E758" s="12">
        <v>124.519997</v>
      </c>
      <c r="F758" s="12">
        <v>109.52259100000001</v>
      </c>
      <c r="G758" s="12">
        <v>875908</v>
      </c>
    </row>
    <row r="759" spans="1:7" x14ac:dyDescent="0.25">
      <c r="A759" s="13">
        <v>42111</v>
      </c>
      <c r="B759" s="12">
        <v>124.25</v>
      </c>
      <c r="C759" s="12">
        <v>124.25</v>
      </c>
      <c r="D759" s="12">
        <v>120.410004</v>
      </c>
      <c r="E759" s="12">
        <v>120.709999</v>
      </c>
      <c r="F759" s="12">
        <v>106.17145499999999</v>
      </c>
      <c r="G759" s="12">
        <v>1305880</v>
      </c>
    </row>
    <row r="760" spans="1:7" x14ac:dyDescent="0.25">
      <c r="A760" s="13">
        <v>42114</v>
      </c>
      <c r="B760" s="12">
        <v>121.199997</v>
      </c>
      <c r="C760" s="12">
        <v>121.879997</v>
      </c>
      <c r="D760" s="12">
        <v>120</v>
      </c>
      <c r="E760" s="12">
        <v>120.209999</v>
      </c>
      <c r="F760" s="12">
        <v>105.731674</v>
      </c>
      <c r="G760" s="12">
        <v>925956</v>
      </c>
    </row>
    <row r="761" spans="1:7" x14ac:dyDescent="0.25">
      <c r="A761" s="13">
        <v>42115</v>
      </c>
      <c r="B761" s="12">
        <v>120.30999799999999</v>
      </c>
      <c r="C761" s="12">
        <v>121.80999799999999</v>
      </c>
      <c r="D761" s="12">
        <v>119.029999</v>
      </c>
      <c r="E761" s="12">
        <v>121.33000199999999</v>
      </c>
      <c r="F761" s="12">
        <v>106.71678900000001</v>
      </c>
      <c r="G761" s="12">
        <v>2891351</v>
      </c>
    </row>
    <row r="762" spans="1:7" x14ac:dyDescent="0.25">
      <c r="A762" s="13">
        <v>42116</v>
      </c>
      <c r="B762" s="12">
        <v>121.260002</v>
      </c>
      <c r="C762" s="12">
        <v>121.68</v>
      </c>
      <c r="D762" s="12">
        <v>119.339996</v>
      </c>
      <c r="E762" s="12">
        <v>120.93</v>
      </c>
      <c r="F762" s="12">
        <v>106.36496699999999</v>
      </c>
      <c r="G762" s="12">
        <v>1298375</v>
      </c>
    </row>
    <row r="763" spans="1:7" x14ac:dyDescent="0.25">
      <c r="A763" s="13">
        <v>42117</v>
      </c>
      <c r="B763" s="12">
        <v>120</v>
      </c>
      <c r="C763" s="12">
        <v>120.989998</v>
      </c>
      <c r="D763" s="12">
        <v>119.5</v>
      </c>
      <c r="E763" s="12">
        <v>120.69000200000001</v>
      </c>
      <c r="F763" s="12">
        <v>106.15387</v>
      </c>
      <c r="G763" s="12">
        <v>596704</v>
      </c>
    </row>
    <row r="764" spans="1:7" x14ac:dyDescent="0.25">
      <c r="A764" s="13">
        <v>42118</v>
      </c>
      <c r="B764" s="12">
        <v>119.849998</v>
      </c>
      <c r="C764" s="12">
        <v>121.510002</v>
      </c>
      <c r="D764" s="12">
        <v>119.5</v>
      </c>
      <c r="E764" s="12">
        <v>120.010002</v>
      </c>
      <c r="F764" s="12">
        <v>105.555779</v>
      </c>
      <c r="G764" s="12">
        <v>566005</v>
      </c>
    </row>
    <row r="765" spans="1:7" x14ac:dyDescent="0.25">
      <c r="A765" s="13">
        <v>42121</v>
      </c>
      <c r="B765" s="12">
        <v>120.010002</v>
      </c>
      <c r="C765" s="12">
        <v>121.489998</v>
      </c>
      <c r="D765" s="12">
        <v>120.010002</v>
      </c>
      <c r="E765" s="12">
        <v>121.160004</v>
      </c>
      <c r="F765" s="12">
        <v>106.56727600000001</v>
      </c>
      <c r="G765" s="12">
        <v>526422</v>
      </c>
    </row>
    <row r="766" spans="1:7" x14ac:dyDescent="0.25">
      <c r="A766" s="13">
        <v>42122</v>
      </c>
      <c r="B766" s="12">
        <v>121.160004</v>
      </c>
      <c r="C766" s="12">
        <v>121.660004</v>
      </c>
      <c r="D766" s="12">
        <v>120.260002</v>
      </c>
      <c r="E766" s="12">
        <v>121.349998</v>
      </c>
      <c r="F766" s="12">
        <v>106.734375</v>
      </c>
      <c r="G766" s="12">
        <v>905989</v>
      </c>
    </row>
    <row r="767" spans="1:7" x14ac:dyDescent="0.25">
      <c r="A767" s="13">
        <v>42123</v>
      </c>
      <c r="B767" s="12">
        <v>120.260002</v>
      </c>
      <c r="C767" s="12">
        <v>122.800003</v>
      </c>
      <c r="D767" s="12">
        <v>119.360001</v>
      </c>
      <c r="E767" s="12">
        <v>122.279999</v>
      </c>
      <c r="F767" s="12">
        <v>108.943901</v>
      </c>
      <c r="G767" s="12">
        <v>1446040</v>
      </c>
    </row>
    <row r="768" spans="1:7" x14ac:dyDescent="0.25">
      <c r="A768" s="13">
        <v>42124</v>
      </c>
      <c r="B768" s="12">
        <v>122.25</v>
      </c>
      <c r="C768" s="12">
        <v>123</v>
      </c>
      <c r="D768" s="12">
        <v>120.80999799999999</v>
      </c>
      <c r="E768" s="12">
        <v>122.730003</v>
      </c>
      <c r="F768" s="12">
        <v>109.344826</v>
      </c>
      <c r="G768" s="12">
        <v>1375968</v>
      </c>
    </row>
    <row r="769" spans="1:7" x14ac:dyDescent="0.25">
      <c r="A769" s="13">
        <v>42128</v>
      </c>
      <c r="B769" s="12">
        <v>122.55999799999999</v>
      </c>
      <c r="C769" s="12">
        <v>125.300003</v>
      </c>
      <c r="D769" s="12">
        <v>122.55999799999999</v>
      </c>
      <c r="E769" s="12">
        <v>123.93</v>
      </c>
      <c r="F769" s="12">
        <v>110.413956</v>
      </c>
      <c r="G769" s="12">
        <v>983148</v>
      </c>
    </row>
    <row r="770" spans="1:7" x14ac:dyDescent="0.25">
      <c r="A770" s="13">
        <v>42129</v>
      </c>
      <c r="B770" s="12">
        <v>124.129997</v>
      </c>
      <c r="C770" s="12">
        <v>127</v>
      </c>
      <c r="D770" s="12">
        <v>123.540001</v>
      </c>
      <c r="E770" s="12">
        <v>125.18</v>
      </c>
      <c r="F770" s="12">
        <v>111.52763400000001</v>
      </c>
      <c r="G770" s="12">
        <v>1202068</v>
      </c>
    </row>
    <row r="771" spans="1:7" x14ac:dyDescent="0.25">
      <c r="A771" s="13">
        <v>42130</v>
      </c>
      <c r="B771" s="12">
        <v>126</v>
      </c>
      <c r="C771" s="12">
        <v>126.69000200000001</v>
      </c>
      <c r="D771" s="12">
        <v>123.25</v>
      </c>
      <c r="E771" s="12">
        <v>125.610001</v>
      </c>
      <c r="F771" s="12">
        <v>111.910736</v>
      </c>
      <c r="G771" s="12">
        <v>1138222</v>
      </c>
    </row>
    <row r="772" spans="1:7" x14ac:dyDescent="0.25">
      <c r="A772" s="13">
        <v>42131</v>
      </c>
      <c r="B772" s="12">
        <v>125.589996</v>
      </c>
      <c r="C772" s="12">
        <v>126.5</v>
      </c>
      <c r="D772" s="12">
        <v>122.529999</v>
      </c>
      <c r="E772" s="12">
        <v>122.93</v>
      </c>
      <c r="F772" s="12">
        <v>109.52301</v>
      </c>
      <c r="G772" s="12">
        <v>502491</v>
      </c>
    </row>
    <row r="773" spans="1:7" x14ac:dyDescent="0.25">
      <c r="A773" s="13">
        <v>42132</v>
      </c>
      <c r="B773" s="12">
        <v>124.08000199999999</v>
      </c>
      <c r="C773" s="12">
        <v>124.989998</v>
      </c>
      <c r="D773" s="12">
        <v>123.010002</v>
      </c>
      <c r="E773" s="12">
        <v>123.83000199999999</v>
      </c>
      <c r="F773" s="12">
        <v>110.324867</v>
      </c>
      <c r="G773" s="12">
        <v>643677</v>
      </c>
    </row>
    <row r="774" spans="1:7" x14ac:dyDescent="0.25">
      <c r="A774" s="13">
        <v>42135</v>
      </c>
      <c r="B774" s="12">
        <v>123.93</v>
      </c>
      <c r="C774" s="12">
        <v>126</v>
      </c>
      <c r="D774" s="12">
        <v>123.839996</v>
      </c>
      <c r="E774" s="12">
        <v>125.839996</v>
      </c>
      <c r="F774" s="12">
        <v>112.11565400000001</v>
      </c>
      <c r="G774" s="12">
        <v>647261</v>
      </c>
    </row>
    <row r="775" spans="1:7" x14ac:dyDescent="0.25">
      <c r="A775" s="13">
        <v>42136</v>
      </c>
      <c r="B775" s="12">
        <v>125.800003</v>
      </c>
      <c r="C775" s="12">
        <v>125.800003</v>
      </c>
      <c r="D775" s="12">
        <v>123</v>
      </c>
      <c r="E775" s="12">
        <v>123.139999</v>
      </c>
      <c r="F775" s="12">
        <v>109.710114</v>
      </c>
      <c r="G775" s="12">
        <v>713488</v>
      </c>
    </row>
    <row r="776" spans="1:7" x14ac:dyDescent="0.25">
      <c r="A776" s="13">
        <v>42137</v>
      </c>
      <c r="B776" s="12">
        <v>123.68</v>
      </c>
      <c r="C776" s="12">
        <v>128</v>
      </c>
      <c r="D776" s="12">
        <v>123.139999</v>
      </c>
      <c r="E776" s="12">
        <v>127.970001</v>
      </c>
      <c r="F776" s="12">
        <v>114.013344</v>
      </c>
      <c r="G776" s="12">
        <v>1688737</v>
      </c>
    </row>
    <row r="777" spans="1:7" x14ac:dyDescent="0.25">
      <c r="A777" s="13">
        <v>42138</v>
      </c>
      <c r="B777" s="12">
        <v>127.970001</v>
      </c>
      <c r="C777" s="12">
        <v>128.5</v>
      </c>
      <c r="D777" s="12">
        <v>126.739998</v>
      </c>
      <c r="E777" s="12">
        <v>127.459999</v>
      </c>
      <c r="F777" s="12">
        <v>113.55896</v>
      </c>
      <c r="G777" s="12">
        <v>787909</v>
      </c>
    </row>
    <row r="778" spans="1:7" x14ac:dyDescent="0.25">
      <c r="A778" s="13">
        <v>42139</v>
      </c>
      <c r="B778" s="12">
        <v>127.459999</v>
      </c>
      <c r="C778" s="12">
        <v>128.69000199999999</v>
      </c>
      <c r="D778" s="12">
        <v>126.949997</v>
      </c>
      <c r="E778" s="12">
        <v>128.44000199999999</v>
      </c>
      <c r="F778" s="12">
        <v>114.432091</v>
      </c>
      <c r="G778" s="12">
        <v>637778</v>
      </c>
    </row>
    <row r="779" spans="1:7" x14ac:dyDescent="0.25">
      <c r="A779" s="13">
        <v>42142</v>
      </c>
      <c r="B779" s="12">
        <v>128.699997</v>
      </c>
      <c r="C779" s="12">
        <v>130.429993</v>
      </c>
      <c r="D779" s="12">
        <v>128.38000500000001</v>
      </c>
      <c r="E779" s="12">
        <v>130.199997</v>
      </c>
      <c r="F779" s="12">
        <v>116.000114</v>
      </c>
      <c r="G779" s="12">
        <v>576171</v>
      </c>
    </row>
    <row r="780" spans="1:7" x14ac:dyDescent="0.25">
      <c r="A780" s="13">
        <v>42143</v>
      </c>
      <c r="B780" s="12">
        <v>130.39999399999999</v>
      </c>
      <c r="C780" s="12">
        <v>131.61999499999999</v>
      </c>
      <c r="D780" s="12">
        <v>129.16999799999999</v>
      </c>
      <c r="E780" s="12">
        <v>130.88999899999999</v>
      </c>
      <c r="F780" s="12">
        <v>116.614876</v>
      </c>
      <c r="G780" s="12">
        <v>1379461</v>
      </c>
    </row>
    <row r="781" spans="1:7" x14ac:dyDescent="0.25">
      <c r="A781" s="13">
        <v>42144</v>
      </c>
      <c r="B781" s="12">
        <v>130.990005</v>
      </c>
      <c r="C781" s="12">
        <v>132.179993</v>
      </c>
      <c r="D781" s="12">
        <v>130.83999600000001</v>
      </c>
      <c r="E781" s="12">
        <v>131.63999899999999</v>
      </c>
      <c r="F781" s="12">
        <v>117.283073</v>
      </c>
      <c r="G781" s="12">
        <v>917555</v>
      </c>
    </row>
    <row r="782" spans="1:7" x14ac:dyDescent="0.25">
      <c r="A782" s="13">
        <v>42145</v>
      </c>
      <c r="B782" s="12">
        <v>131.53999300000001</v>
      </c>
      <c r="C782" s="12">
        <v>131.53999300000001</v>
      </c>
      <c r="D782" s="12">
        <v>129.13999899999999</v>
      </c>
      <c r="E782" s="12">
        <v>129.5</v>
      </c>
      <c r="F782" s="12">
        <v>115.37648799999999</v>
      </c>
      <c r="G782" s="12">
        <v>289872</v>
      </c>
    </row>
    <row r="783" spans="1:7" x14ac:dyDescent="0.25">
      <c r="A783" s="13">
        <v>42146</v>
      </c>
      <c r="B783" s="12">
        <v>129.63999899999999</v>
      </c>
      <c r="C783" s="12">
        <v>130.69000199999999</v>
      </c>
      <c r="D783" s="12">
        <v>128</v>
      </c>
      <c r="E783" s="12">
        <v>128.21000699999999</v>
      </c>
      <c r="F783" s="12">
        <v>114.22718</v>
      </c>
      <c r="G783" s="12">
        <v>483323</v>
      </c>
    </row>
    <row r="784" spans="1:7" x14ac:dyDescent="0.25">
      <c r="A784" s="13">
        <v>42149</v>
      </c>
      <c r="B784" s="12">
        <v>128.21000699999999</v>
      </c>
      <c r="C784" s="12">
        <v>130</v>
      </c>
      <c r="D784" s="12">
        <v>128.21000699999999</v>
      </c>
      <c r="E784" s="12">
        <v>129.970001</v>
      </c>
      <c r="F784" s="12">
        <v>115.795219</v>
      </c>
      <c r="G784" s="12">
        <v>197868</v>
      </c>
    </row>
    <row r="785" spans="1:7" x14ac:dyDescent="0.25">
      <c r="A785" s="13">
        <v>42150</v>
      </c>
      <c r="B785" s="12">
        <v>128.66999799999999</v>
      </c>
      <c r="C785" s="12">
        <v>128.699997</v>
      </c>
      <c r="D785" s="12">
        <v>125.68</v>
      </c>
      <c r="E785" s="12">
        <v>126.029999</v>
      </c>
      <c r="F785" s="12">
        <v>112.28492</v>
      </c>
      <c r="G785" s="12">
        <v>1335064</v>
      </c>
    </row>
    <row r="786" spans="1:7" x14ac:dyDescent="0.25">
      <c r="A786" s="13">
        <v>42151</v>
      </c>
      <c r="B786" s="12">
        <v>125</v>
      </c>
      <c r="C786" s="12">
        <v>127.879997</v>
      </c>
      <c r="D786" s="12">
        <v>125</v>
      </c>
      <c r="E786" s="12">
        <v>126.83000199999999</v>
      </c>
      <c r="F786" s="12">
        <v>112.997681</v>
      </c>
      <c r="G786" s="12">
        <v>946669</v>
      </c>
    </row>
    <row r="787" spans="1:7" x14ac:dyDescent="0.25">
      <c r="A787" s="13">
        <v>42152</v>
      </c>
      <c r="B787" s="12">
        <v>127.05999799999999</v>
      </c>
      <c r="C787" s="12">
        <v>128.5</v>
      </c>
      <c r="D787" s="12">
        <v>126.07</v>
      </c>
      <c r="E787" s="12">
        <v>128.009995</v>
      </c>
      <c r="F787" s="12">
        <v>114.048973</v>
      </c>
      <c r="G787" s="12">
        <v>708085</v>
      </c>
    </row>
    <row r="788" spans="1:7" x14ac:dyDescent="0.25">
      <c r="A788" s="13">
        <v>42153</v>
      </c>
      <c r="B788" s="12">
        <v>127</v>
      </c>
      <c r="C788" s="12">
        <v>132.08999600000001</v>
      </c>
      <c r="D788" s="12">
        <v>127</v>
      </c>
      <c r="E788" s="12">
        <v>131.46000699999999</v>
      </c>
      <c r="F788" s="12">
        <v>117.122719</v>
      </c>
      <c r="G788" s="12">
        <v>8779910</v>
      </c>
    </row>
    <row r="789" spans="1:7" x14ac:dyDescent="0.25">
      <c r="A789" s="13">
        <v>42156</v>
      </c>
      <c r="B789" s="12">
        <v>130.89999399999999</v>
      </c>
      <c r="C789" s="12">
        <v>131.229996</v>
      </c>
      <c r="D789" s="12">
        <v>126.5</v>
      </c>
      <c r="E789" s="12">
        <v>127.69000200000001</v>
      </c>
      <c r="F789" s="12">
        <v>113.763885</v>
      </c>
      <c r="G789" s="12">
        <v>1059955</v>
      </c>
    </row>
    <row r="790" spans="1:7" x14ac:dyDescent="0.25">
      <c r="A790" s="13">
        <v>42157</v>
      </c>
      <c r="B790" s="12">
        <v>126.5</v>
      </c>
      <c r="C790" s="12">
        <v>129</v>
      </c>
      <c r="D790" s="12">
        <v>126.050003</v>
      </c>
      <c r="E790" s="12">
        <v>127.57</v>
      </c>
      <c r="F790" s="12">
        <v>113.65696699999999</v>
      </c>
      <c r="G790" s="12">
        <v>1421975</v>
      </c>
    </row>
    <row r="791" spans="1:7" x14ac:dyDescent="0.25">
      <c r="A791" s="13">
        <v>42158</v>
      </c>
      <c r="B791" s="12">
        <v>126.93</v>
      </c>
      <c r="C791" s="12">
        <v>128.41999799999999</v>
      </c>
      <c r="D791" s="12">
        <v>125.900002</v>
      </c>
      <c r="E791" s="12">
        <v>126.199997</v>
      </c>
      <c r="F791" s="12">
        <v>112.436386</v>
      </c>
      <c r="G791" s="12">
        <v>769931</v>
      </c>
    </row>
    <row r="792" spans="1:7" x14ac:dyDescent="0.25">
      <c r="A792" s="13">
        <v>42159</v>
      </c>
      <c r="B792" s="12">
        <v>126.18</v>
      </c>
      <c r="C792" s="12">
        <v>126.889999</v>
      </c>
      <c r="D792" s="12">
        <v>124.400002</v>
      </c>
      <c r="E792" s="12">
        <v>124.889999</v>
      </c>
      <c r="F792" s="12">
        <v>111.269249</v>
      </c>
      <c r="G792" s="12">
        <v>689353</v>
      </c>
    </row>
    <row r="793" spans="1:7" x14ac:dyDescent="0.25">
      <c r="A793" s="13">
        <v>42160</v>
      </c>
      <c r="B793" s="12">
        <v>125.25</v>
      </c>
      <c r="C793" s="12">
        <v>126.849998</v>
      </c>
      <c r="D793" s="12">
        <v>124.339996</v>
      </c>
      <c r="E793" s="12">
        <v>125.139999</v>
      </c>
      <c r="F793" s="12">
        <v>111.491989</v>
      </c>
      <c r="G793" s="12">
        <v>640535</v>
      </c>
    </row>
    <row r="794" spans="1:7" x14ac:dyDescent="0.25">
      <c r="A794" s="13">
        <v>42163</v>
      </c>
      <c r="B794" s="12">
        <v>124.510002</v>
      </c>
      <c r="C794" s="12">
        <v>125.82</v>
      </c>
      <c r="D794" s="12">
        <v>124</v>
      </c>
      <c r="E794" s="12">
        <v>124.980003</v>
      </c>
      <c r="F794" s="12">
        <v>111.349442</v>
      </c>
      <c r="G794" s="12">
        <v>362422</v>
      </c>
    </row>
    <row r="795" spans="1:7" x14ac:dyDescent="0.25">
      <c r="A795" s="13">
        <v>42164</v>
      </c>
      <c r="B795" s="12">
        <v>125.5</v>
      </c>
      <c r="C795" s="12">
        <v>126.980003</v>
      </c>
      <c r="D795" s="12">
        <v>124.199997</v>
      </c>
      <c r="E795" s="12">
        <v>125.410004</v>
      </c>
      <c r="F795" s="12">
        <v>111.732544</v>
      </c>
      <c r="G795" s="12">
        <v>571017</v>
      </c>
    </row>
    <row r="796" spans="1:7" x14ac:dyDescent="0.25">
      <c r="A796" s="13">
        <v>42165</v>
      </c>
      <c r="B796" s="12">
        <v>125.610001</v>
      </c>
      <c r="C796" s="12">
        <v>126.510002</v>
      </c>
      <c r="D796" s="12">
        <v>123.699997</v>
      </c>
      <c r="E796" s="12">
        <v>123.860001</v>
      </c>
      <c r="F796" s="12">
        <v>110.35159299999999</v>
      </c>
      <c r="G796" s="12">
        <v>1258723</v>
      </c>
    </row>
    <row r="797" spans="1:7" x14ac:dyDescent="0.25">
      <c r="A797" s="13">
        <v>42166</v>
      </c>
      <c r="B797" s="12">
        <v>123.959999</v>
      </c>
      <c r="C797" s="12">
        <v>125.720001</v>
      </c>
      <c r="D797" s="12">
        <v>123.93</v>
      </c>
      <c r="E797" s="12">
        <v>124.58000199999999</v>
      </c>
      <c r="F797" s="12">
        <v>110.993065</v>
      </c>
      <c r="G797" s="12">
        <v>371331</v>
      </c>
    </row>
    <row r="798" spans="1:7" x14ac:dyDescent="0.25">
      <c r="A798" s="13">
        <v>42167</v>
      </c>
      <c r="B798" s="12">
        <v>126</v>
      </c>
      <c r="C798" s="12">
        <v>126</v>
      </c>
      <c r="D798" s="12">
        <v>123.110001</v>
      </c>
      <c r="E798" s="12">
        <v>123.599998</v>
      </c>
      <c r="F798" s="12">
        <v>110.11994900000001</v>
      </c>
      <c r="G798" s="12">
        <v>328454</v>
      </c>
    </row>
    <row r="799" spans="1:7" x14ac:dyDescent="0.25">
      <c r="A799" s="13">
        <v>42170</v>
      </c>
      <c r="B799" s="12">
        <v>123.599998</v>
      </c>
      <c r="C799" s="12">
        <v>123.599998</v>
      </c>
      <c r="D799" s="12">
        <v>121.800003</v>
      </c>
      <c r="E799" s="12">
        <v>122.779999</v>
      </c>
      <c r="F799" s="12">
        <v>109.389374</v>
      </c>
      <c r="G799" s="12">
        <v>462088</v>
      </c>
    </row>
    <row r="800" spans="1:7" x14ac:dyDescent="0.25">
      <c r="A800" s="13">
        <v>42171</v>
      </c>
      <c r="B800" s="12">
        <v>122</v>
      </c>
      <c r="C800" s="12">
        <v>124.599998</v>
      </c>
      <c r="D800" s="12">
        <v>121.790001</v>
      </c>
      <c r="E800" s="12">
        <v>123.620003</v>
      </c>
      <c r="F800" s="12">
        <v>110.137772</v>
      </c>
      <c r="G800" s="12">
        <v>422996</v>
      </c>
    </row>
    <row r="801" spans="1:7" x14ac:dyDescent="0.25">
      <c r="A801" s="13">
        <v>42172</v>
      </c>
      <c r="B801" s="12">
        <v>124</v>
      </c>
      <c r="C801" s="12">
        <v>127.269997</v>
      </c>
      <c r="D801" s="12">
        <v>124</v>
      </c>
      <c r="E801" s="12">
        <v>127.08000199999999</v>
      </c>
      <c r="F801" s="12">
        <v>113.22041299999999</v>
      </c>
      <c r="G801" s="12">
        <v>890627</v>
      </c>
    </row>
    <row r="802" spans="1:7" x14ac:dyDescent="0.25">
      <c r="A802" s="13">
        <v>42173</v>
      </c>
      <c r="B802" s="12">
        <v>127.18</v>
      </c>
      <c r="C802" s="12">
        <v>128.60000600000001</v>
      </c>
      <c r="D802" s="12">
        <v>125.220001</v>
      </c>
      <c r="E802" s="12">
        <v>128.070007</v>
      </c>
      <c r="F802" s="12">
        <v>114.10244</v>
      </c>
      <c r="G802" s="12">
        <v>1959404</v>
      </c>
    </row>
    <row r="803" spans="1:7" x14ac:dyDescent="0.25">
      <c r="A803" s="13">
        <v>42174</v>
      </c>
      <c r="B803" s="12">
        <v>127.970001</v>
      </c>
      <c r="C803" s="12">
        <v>127.989998</v>
      </c>
      <c r="D803" s="12">
        <v>124.879997</v>
      </c>
      <c r="E803" s="12">
        <v>126.029999</v>
      </c>
      <c r="F803" s="12">
        <v>112.28492</v>
      </c>
      <c r="G803" s="12">
        <v>1928045</v>
      </c>
    </row>
    <row r="804" spans="1:7" x14ac:dyDescent="0.25">
      <c r="A804" s="13">
        <v>42177</v>
      </c>
      <c r="B804" s="12">
        <v>126.010002</v>
      </c>
      <c r="C804" s="12">
        <v>127.44000200000001</v>
      </c>
      <c r="D804" s="12">
        <v>125.989998</v>
      </c>
      <c r="E804" s="12">
        <v>127.010002</v>
      </c>
      <c r="F804" s="12">
        <v>113.15804300000001</v>
      </c>
      <c r="G804" s="12">
        <v>423724</v>
      </c>
    </row>
    <row r="805" spans="1:7" x14ac:dyDescent="0.25">
      <c r="A805" s="13">
        <v>42178</v>
      </c>
      <c r="B805" s="12">
        <v>127.43</v>
      </c>
      <c r="C805" s="12">
        <v>127.459999</v>
      </c>
      <c r="D805" s="12">
        <v>126.519997</v>
      </c>
      <c r="E805" s="12">
        <v>127.30999799999999</v>
      </c>
      <c r="F805" s="12">
        <v>113.425331</v>
      </c>
      <c r="G805" s="12">
        <v>964782</v>
      </c>
    </row>
    <row r="806" spans="1:7" x14ac:dyDescent="0.25">
      <c r="A806" s="13">
        <v>42179</v>
      </c>
      <c r="B806" s="12">
        <v>127.370003</v>
      </c>
      <c r="C806" s="12">
        <v>128.050003</v>
      </c>
      <c r="D806" s="12">
        <v>126.879997</v>
      </c>
      <c r="E806" s="12">
        <v>127.82</v>
      </c>
      <c r="F806" s="12">
        <v>113.8797</v>
      </c>
      <c r="G806" s="12">
        <v>687024</v>
      </c>
    </row>
    <row r="807" spans="1:7" x14ac:dyDescent="0.25">
      <c r="A807" s="13">
        <v>42180</v>
      </c>
      <c r="B807" s="12">
        <v>127</v>
      </c>
      <c r="C807" s="12">
        <v>128.13999899999999</v>
      </c>
      <c r="D807" s="12">
        <v>126.44000200000001</v>
      </c>
      <c r="E807" s="12">
        <v>127.33000199999999</v>
      </c>
      <c r="F807" s="12">
        <v>113.443153</v>
      </c>
      <c r="G807" s="12">
        <v>611828</v>
      </c>
    </row>
    <row r="808" spans="1:7" x14ac:dyDescent="0.25">
      <c r="A808" s="13">
        <v>42181</v>
      </c>
      <c r="B808" s="12">
        <v>127.099998</v>
      </c>
      <c r="C808" s="12">
        <v>129</v>
      </c>
      <c r="D808" s="12">
        <v>126.83000199999999</v>
      </c>
      <c r="E808" s="12">
        <v>127.82</v>
      </c>
      <c r="F808" s="12">
        <v>113.8797</v>
      </c>
      <c r="G808" s="12">
        <v>790727</v>
      </c>
    </row>
    <row r="809" spans="1:7" x14ac:dyDescent="0.25">
      <c r="A809" s="13">
        <v>42184</v>
      </c>
      <c r="B809" s="12">
        <v>127.489998</v>
      </c>
      <c r="C809" s="12">
        <v>127.489998</v>
      </c>
      <c r="D809" s="12">
        <v>124.050003</v>
      </c>
      <c r="E809" s="12">
        <v>125.089996</v>
      </c>
      <c r="F809" s="12">
        <v>111.447441</v>
      </c>
      <c r="G809" s="12">
        <v>915202</v>
      </c>
    </row>
    <row r="810" spans="1:7" x14ac:dyDescent="0.25">
      <c r="A810" s="13">
        <v>42185</v>
      </c>
      <c r="B810" s="12">
        <v>124.989998</v>
      </c>
      <c r="C810" s="12">
        <v>125.239998</v>
      </c>
      <c r="D810" s="12">
        <v>122.589996</v>
      </c>
      <c r="E810" s="12">
        <v>124.779999</v>
      </c>
      <c r="F810" s="12">
        <v>111.171257</v>
      </c>
      <c r="G810" s="12">
        <v>1607123</v>
      </c>
    </row>
    <row r="811" spans="1:7" x14ac:dyDescent="0.25">
      <c r="A811" s="13">
        <v>42186</v>
      </c>
      <c r="B811" s="12">
        <v>124.900002</v>
      </c>
      <c r="C811" s="12">
        <v>126.94000200000001</v>
      </c>
      <c r="D811" s="12">
        <v>124.779999</v>
      </c>
      <c r="E811" s="12">
        <v>126.269997</v>
      </c>
      <c r="F811" s="12">
        <v>112.498756</v>
      </c>
      <c r="G811" s="12">
        <v>492808</v>
      </c>
    </row>
    <row r="812" spans="1:7" x14ac:dyDescent="0.25">
      <c r="A812" s="13">
        <v>42187</v>
      </c>
      <c r="B812" s="12">
        <v>126.16999800000001</v>
      </c>
      <c r="C812" s="12">
        <v>128</v>
      </c>
      <c r="D812" s="12">
        <v>125.620003</v>
      </c>
      <c r="E812" s="12">
        <v>127.07</v>
      </c>
      <c r="F812" s="12">
        <v>113.211494</v>
      </c>
      <c r="G812" s="12">
        <v>787440</v>
      </c>
    </row>
    <row r="813" spans="1:7" x14ac:dyDescent="0.25">
      <c r="A813" s="13">
        <v>42188</v>
      </c>
      <c r="B813" s="12">
        <v>126.970001</v>
      </c>
      <c r="C813" s="12">
        <v>127.410004</v>
      </c>
      <c r="D813" s="12">
        <v>125.93</v>
      </c>
      <c r="E813" s="12">
        <v>127.32</v>
      </c>
      <c r="F813" s="12">
        <v>113.434235</v>
      </c>
      <c r="G813" s="12">
        <v>115595</v>
      </c>
    </row>
    <row r="814" spans="1:7" x14ac:dyDescent="0.25">
      <c r="A814" s="13">
        <v>42191</v>
      </c>
      <c r="B814" s="12">
        <v>127.220001</v>
      </c>
      <c r="C814" s="12">
        <v>127.41999800000001</v>
      </c>
      <c r="D814" s="12">
        <v>125.889999</v>
      </c>
      <c r="E814" s="12">
        <v>126.5</v>
      </c>
      <c r="F814" s="12">
        <v>112.703667</v>
      </c>
      <c r="G814" s="12">
        <v>277283</v>
      </c>
    </row>
    <row r="815" spans="1:7" x14ac:dyDescent="0.25">
      <c r="A815" s="13">
        <v>42192</v>
      </c>
      <c r="B815" s="12">
        <v>126.5</v>
      </c>
      <c r="C815" s="12">
        <v>128.39999399999999</v>
      </c>
      <c r="D815" s="12">
        <v>125.389999</v>
      </c>
      <c r="E815" s="12">
        <v>128.279999</v>
      </c>
      <c r="F815" s="12">
        <v>114.289528</v>
      </c>
      <c r="G815" s="12">
        <v>502171</v>
      </c>
    </row>
    <row r="816" spans="1:7" x14ac:dyDescent="0.25">
      <c r="A816" s="13">
        <v>42193</v>
      </c>
      <c r="B816" s="12">
        <v>128</v>
      </c>
      <c r="C816" s="12">
        <v>128.38999899999999</v>
      </c>
      <c r="D816" s="12">
        <v>126.550003</v>
      </c>
      <c r="E816" s="12">
        <v>127.639999</v>
      </c>
      <c r="F816" s="12">
        <v>113.719337</v>
      </c>
      <c r="G816" s="12">
        <v>637951</v>
      </c>
    </row>
    <row r="817" spans="1:7" x14ac:dyDescent="0.25">
      <c r="A817" s="13">
        <v>42194</v>
      </c>
      <c r="B817" s="12">
        <v>128</v>
      </c>
      <c r="C817" s="12">
        <v>128.5</v>
      </c>
      <c r="D817" s="12">
        <v>125.800003</v>
      </c>
      <c r="E817" s="12">
        <v>126.58000199999999</v>
      </c>
      <c r="F817" s="12">
        <v>112.77494</v>
      </c>
      <c r="G817" s="12">
        <v>517095</v>
      </c>
    </row>
    <row r="818" spans="1:7" x14ac:dyDescent="0.25">
      <c r="A818" s="13">
        <v>42195</v>
      </c>
      <c r="B818" s="12">
        <v>126.709999</v>
      </c>
      <c r="C818" s="12">
        <v>128</v>
      </c>
      <c r="D818" s="12">
        <v>126.599998</v>
      </c>
      <c r="E818" s="12">
        <v>127.029999</v>
      </c>
      <c r="F818" s="12">
        <v>113.175865</v>
      </c>
      <c r="G818" s="12">
        <v>719748</v>
      </c>
    </row>
    <row r="819" spans="1:7" x14ac:dyDescent="0.25">
      <c r="A819" s="13">
        <v>42198</v>
      </c>
      <c r="B819" s="12">
        <v>127.150002</v>
      </c>
      <c r="C819" s="12">
        <v>128.39999399999999</v>
      </c>
      <c r="D819" s="12">
        <v>126.120003</v>
      </c>
      <c r="E819" s="12">
        <v>126.709999</v>
      </c>
      <c r="F819" s="12">
        <v>112.890755</v>
      </c>
      <c r="G819" s="12">
        <v>387741</v>
      </c>
    </row>
    <row r="820" spans="1:7" x14ac:dyDescent="0.25">
      <c r="A820" s="13">
        <v>42199</v>
      </c>
      <c r="B820" s="12">
        <v>126.69000200000001</v>
      </c>
      <c r="C820" s="12">
        <v>127.379997</v>
      </c>
      <c r="D820" s="12">
        <v>125.83000199999999</v>
      </c>
      <c r="E820" s="12">
        <v>126.019997</v>
      </c>
      <c r="F820" s="12">
        <v>112.276009</v>
      </c>
      <c r="G820" s="12">
        <v>620619</v>
      </c>
    </row>
    <row r="821" spans="1:7" x14ac:dyDescent="0.25">
      <c r="A821" s="13">
        <v>42200</v>
      </c>
      <c r="B821" s="12">
        <v>126.120003</v>
      </c>
      <c r="C821" s="12">
        <v>128</v>
      </c>
      <c r="D821" s="12">
        <v>126.120003</v>
      </c>
      <c r="E821" s="12">
        <v>127.110001</v>
      </c>
      <c r="F821" s="12">
        <v>113.247139</v>
      </c>
      <c r="G821" s="12">
        <v>617671</v>
      </c>
    </row>
    <row r="822" spans="1:7" x14ac:dyDescent="0.25">
      <c r="A822" s="13">
        <v>42201</v>
      </c>
      <c r="B822" s="12">
        <v>128.300003</v>
      </c>
      <c r="C822" s="12">
        <v>128.38999899999999</v>
      </c>
      <c r="D822" s="12">
        <v>125.93</v>
      </c>
      <c r="E822" s="12">
        <v>126.699997</v>
      </c>
      <c r="F822" s="12">
        <v>112.881851</v>
      </c>
      <c r="G822" s="12">
        <v>422426</v>
      </c>
    </row>
    <row r="823" spans="1:7" x14ac:dyDescent="0.25">
      <c r="A823" s="13">
        <v>42202</v>
      </c>
      <c r="B823" s="12">
        <v>126.650002</v>
      </c>
      <c r="C823" s="12">
        <v>127.69000200000001</v>
      </c>
      <c r="D823" s="12">
        <v>125.69000200000001</v>
      </c>
      <c r="E823" s="12">
        <v>126.209999</v>
      </c>
      <c r="F823" s="12">
        <v>112.44529</v>
      </c>
      <c r="G823" s="12">
        <v>644691</v>
      </c>
    </row>
    <row r="824" spans="1:7" x14ac:dyDescent="0.25">
      <c r="A824" s="13">
        <v>42205</v>
      </c>
      <c r="B824" s="12">
        <v>126.30999799999999</v>
      </c>
      <c r="C824" s="12">
        <v>128.5</v>
      </c>
      <c r="D824" s="12">
        <v>126.199997</v>
      </c>
      <c r="E824" s="12">
        <v>128.08000200000001</v>
      </c>
      <c r="F824" s="12">
        <v>114.111351</v>
      </c>
      <c r="G824" s="12">
        <v>400478</v>
      </c>
    </row>
    <row r="825" spans="1:7" x14ac:dyDescent="0.25">
      <c r="A825" s="13">
        <v>42206</v>
      </c>
      <c r="B825" s="12">
        <v>128.199997</v>
      </c>
      <c r="C825" s="12">
        <v>128.96000699999999</v>
      </c>
      <c r="D825" s="12">
        <v>125.339996</v>
      </c>
      <c r="E825" s="12">
        <v>125.720001</v>
      </c>
      <c r="F825" s="12">
        <v>112.008736</v>
      </c>
      <c r="G825" s="12">
        <v>437669</v>
      </c>
    </row>
    <row r="826" spans="1:7" x14ac:dyDescent="0.25">
      <c r="A826" s="13">
        <v>42207</v>
      </c>
      <c r="B826" s="12">
        <v>126.55999799999999</v>
      </c>
      <c r="C826" s="12">
        <v>126.989998</v>
      </c>
      <c r="D826" s="12">
        <v>122.010002</v>
      </c>
      <c r="E826" s="12">
        <v>123.010002</v>
      </c>
      <c r="F826" s="12">
        <v>109.594292</v>
      </c>
      <c r="G826" s="12">
        <v>794443</v>
      </c>
    </row>
    <row r="827" spans="1:7" x14ac:dyDescent="0.25">
      <c r="A827" s="13">
        <v>42208</v>
      </c>
      <c r="B827" s="12">
        <v>122.910004</v>
      </c>
      <c r="C827" s="12">
        <v>125.5</v>
      </c>
      <c r="D827" s="12">
        <v>120.510002</v>
      </c>
      <c r="E827" s="12">
        <v>121.639999</v>
      </c>
      <c r="F827" s="12">
        <v>108.373695</v>
      </c>
      <c r="G827" s="12">
        <v>960514</v>
      </c>
    </row>
    <row r="828" spans="1:7" x14ac:dyDescent="0.25">
      <c r="A828" s="13">
        <v>42209</v>
      </c>
      <c r="B828" s="12">
        <v>121.82</v>
      </c>
      <c r="C828" s="12">
        <v>122.82</v>
      </c>
      <c r="D828" s="12">
        <v>120.349998</v>
      </c>
      <c r="E828" s="12">
        <v>120.68</v>
      </c>
      <c r="F828" s="12">
        <v>107.51840199999999</v>
      </c>
      <c r="G828" s="12">
        <v>975845</v>
      </c>
    </row>
    <row r="829" spans="1:7" x14ac:dyDescent="0.25">
      <c r="A829" s="13">
        <v>42212</v>
      </c>
      <c r="B829" s="12">
        <v>120.470001</v>
      </c>
      <c r="C829" s="12">
        <v>121.900002</v>
      </c>
      <c r="D829" s="12">
        <v>119.650002</v>
      </c>
      <c r="E829" s="12">
        <v>120.589996</v>
      </c>
      <c r="F829" s="12">
        <v>107.43821699999999</v>
      </c>
      <c r="G829" s="12">
        <v>743781</v>
      </c>
    </row>
    <row r="830" spans="1:7" x14ac:dyDescent="0.25">
      <c r="A830" s="13">
        <v>42213</v>
      </c>
      <c r="B830" s="12">
        <v>120.69000200000001</v>
      </c>
      <c r="C830" s="12">
        <v>121.66999800000001</v>
      </c>
      <c r="D830" s="12">
        <v>119.57</v>
      </c>
      <c r="E830" s="12">
        <v>119.989998</v>
      </c>
      <c r="F830" s="12">
        <v>106.903648</v>
      </c>
      <c r="G830" s="12">
        <v>948361</v>
      </c>
    </row>
    <row r="831" spans="1:7" x14ac:dyDescent="0.25">
      <c r="A831" s="13">
        <v>42214</v>
      </c>
      <c r="B831" s="12">
        <v>120.5</v>
      </c>
      <c r="C831" s="12">
        <v>123.089996</v>
      </c>
      <c r="D831" s="12">
        <v>119.699997</v>
      </c>
      <c r="E831" s="12">
        <v>122.260002</v>
      </c>
      <c r="F831" s="12">
        <v>108.926102</v>
      </c>
      <c r="G831" s="12">
        <v>1009458</v>
      </c>
    </row>
    <row r="832" spans="1:7" x14ac:dyDescent="0.25">
      <c r="A832" s="13">
        <v>42215</v>
      </c>
      <c r="B832" s="12">
        <v>122.160004</v>
      </c>
      <c r="C832" s="12">
        <v>123.279999</v>
      </c>
      <c r="D832" s="12">
        <v>120.650002</v>
      </c>
      <c r="E832" s="12">
        <v>120.970001</v>
      </c>
      <c r="F832" s="12">
        <v>107.776779</v>
      </c>
      <c r="G832" s="12">
        <v>606470</v>
      </c>
    </row>
    <row r="833" spans="1:7" x14ac:dyDescent="0.25">
      <c r="A833" s="13">
        <v>42216</v>
      </c>
      <c r="B833" s="12">
        <v>120.650002</v>
      </c>
      <c r="C833" s="12">
        <v>122.730003</v>
      </c>
      <c r="D833" s="12">
        <v>120.400002</v>
      </c>
      <c r="E833" s="12">
        <v>121.800003</v>
      </c>
      <c r="F833" s="12">
        <v>108.516266</v>
      </c>
      <c r="G833" s="12">
        <v>853084</v>
      </c>
    </row>
    <row r="834" spans="1:7" x14ac:dyDescent="0.25">
      <c r="A834" s="13">
        <v>42219</v>
      </c>
      <c r="B834" s="12">
        <v>121</v>
      </c>
      <c r="C834" s="12">
        <v>123.32</v>
      </c>
      <c r="D834" s="12">
        <v>120.400002</v>
      </c>
      <c r="E834" s="12">
        <v>123.08000199999999</v>
      </c>
      <c r="F834" s="12">
        <v>109.656654</v>
      </c>
      <c r="G834" s="12">
        <v>650623</v>
      </c>
    </row>
    <row r="835" spans="1:7" x14ac:dyDescent="0.25">
      <c r="A835" s="13">
        <v>42220</v>
      </c>
      <c r="B835" s="12">
        <v>122.980003</v>
      </c>
      <c r="C835" s="12">
        <v>124.050003</v>
      </c>
      <c r="D835" s="12">
        <v>122.099998</v>
      </c>
      <c r="E835" s="12">
        <v>123.849998</v>
      </c>
      <c r="F835" s="12">
        <v>110.342682</v>
      </c>
      <c r="G835" s="12">
        <v>735399</v>
      </c>
    </row>
    <row r="836" spans="1:7" x14ac:dyDescent="0.25">
      <c r="A836" s="13">
        <v>42221</v>
      </c>
      <c r="B836" s="12">
        <v>124.099998</v>
      </c>
      <c r="C836" s="12">
        <v>124.300003</v>
      </c>
      <c r="D836" s="12">
        <v>122.25</v>
      </c>
      <c r="E836" s="12">
        <v>123.860001</v>
      </c>
      <c r="F836" s="12">
        <v>110.35159299999999</v>
      </c>
      <c r="G836" s="12">
        <v>626301</v>
      </c>
    </row>
    <row r="837" spans="1:7" x14ac:dyDescent="0.25">
      <c r="A837" s="13">
        <v>42222</v>
      </c>
      <c r="B837" s="12">
        <v>123.760002</v>
      </c>
      <c r="C837" s="12">
        <v>123.760002</v>
      </c>
      <c r="D837" s="12">
        <v>121.449997</v>
      </c>
      <c r="E837" s="12">
        <v>122.360001</v>
      </c>
      <c r="F837" s="12">
        <v>109.015182</v>
      </c>
      <c r="G837" s="12">
        <v>431678</v>
      </c>
    </row>
    <row r="838" spans="1:7" x14ac:dyDescent="0.25">
      <c r="A838" s="13">
        <v>42223</v>
      </c>
      <c r="B838" s="12">
        <v>122.339996</v>
      </c>
      <c r="C838" s="12">
        <v>122.57</v>
      </c>
      <c r="D838" s="12">
        <v>121</v>
      </c>
      <c r="E838" s="12">
        <v>121.94000200000001</v>
      </c>
      <c r="F838" s="12">
        <v>108.640991</v>
      </c>
      <c r="G838" s="12">
        <v>392254</v>
      </c>
    </row>
    <row r="839" spans="1:7" x14ac:dyDescent="0.25">
      <c r="A839" s="13">
        <v>42226</v>
      </c>
      <c r="B839" s="12">
        <v>122.25</v>
      </c>
      <c r="C839" s="12">
        <v>123.82</v>
      </c>
      <c r="D839" s="12">
        <v>122.25</v>
      </c>
      <c r="E839" s="12">
        <v>123.400002</v>
      </c>
      <c r="F839" s="12">
        <v>109.941765</v>
      </c>
      <c r="G839" s="12">
        <v>316272</v>
      </c>
    </row>
    <row r="840" spans="1:7" x14ac:dyDescent="0.25">
      <c r="A840" s="13">
        <v>42227</v>
      </c>
      <c r="B840" s="12">
        <v>123.410004</v>
      </c>
      <c r="C840" s="12">
        <v>123.550003</v>
      </c>
      <c r="D840" s="12">
        <v>119.699997</v>
      </c>
      <c r="E840" s="12">
        <v>120.949997</v>
      </c>
      <c r="F840" s="12">
        <v>107.758972</v>
      </c>
      <c r="G840" s="12">
        <v>7273850</v>
      </c>
    </row>
    <row r="841" spans="1:7" x14ac:dyDescent="0.25">
      <c r="A841" s="13">
        <v>42228</v>
      </c>
      <c r="B841" s="12">
        <v>120.879997</v>
      </c>
      <c r="C841" s="12">
        <v>120.879997</v>
      </c>
      <c r="D841" s="12">
        <v>119.050003</v>
      </c>
      <c r="E841" s="12">
        <v>120.099998</v>
      </c>
      <c r="F841" s="12">
        <v>107.001656</v>
      </c>
      <c r="G841" s="12">
        <v>1435515</v>
      </c>
    </row>
    <row r="842" spans="1:7" x14ac:dyDescent="0.25">
      <c r="A842" s="13">
        <v>42229</v>
      </c>
      <c r="B842" s="12">
        <v>120.150002</v>
      </c>
      <c r="C842" s="12">
        <v>121.32</v>
      </c>
      <c r="D842" s="12">
        <v>119.160004</v>
      </c>
      <c r="E842" s="12">
        <v>119.349998</v>
      </c>
      <c r="F842" s="12">
        <v>106.33345799999999</v>
      </c>
      <c r="G842" s="12">
        <v>538416</v>
      </c>
    </row>
    <row r="843" spans="1:7" x14ac:dyDescent="0.25">
      <c r="A843" s="13">
        <v>42230</v>
      </c>
      <c r="B843" s="12">
        <v>119.44000200000001</v>
      </c>
      <c r="C843" s="12">
        <v>120.400002</v>
      </c>
      <c r="D843" s="12">
        <v>118.32</v>
      </c>
      <c r="E843" s="12">
        <v>119.18</v>
      </c>
      <c r="F843" s="12">
        <v>106.182007</v>
      </c>
      <c r="G843" s="12">
        <v>699043</v>
      </c>
    </row>
    <row r="844" spans="1:7" x14ac:dyDescent="0.25">
      <c r="A844" s="13">
        <v>42233</v>
      </c>
      <c r="B844" s="12">
        <v>119.18</v>
      </c>
      <c r="C844" s="12">
        <v>120.400002</v>
      </c>
      <c r="D844" s="12">
        <v>118.55999799999999</v>
      </c>
      <c r="E844" s="12">
        <v>120.230003</v>
      </c>
      <c r="F844" s="12">
        <v>107.117485</v>
      </c>
      <c r="G844" s="12">
        <v>459374</v>
      </c>
    </row>
    <row r="845" spans="1:7" x14ac:dyDescent="0.25">
      <c r="A845" s="13">
        <v>42234</v>
      </c>
      <c r="B845" s="12">
        <v>120.230003</v>
      </c>
      <c r="C845" s="12">
        <v>120.230003</v>
      </c>
      <c r="D845" s="12">
        <v>118.389999</v>
      </c>
      <c r="E845" s="12">
        <v>118.769997</v>
      </c>
      <c r="F845" s="12">
        <v>105.81671900000001</v>
      </c>
      <c r="G845" s="12">
        <v>741013</v>
      </c>
    </row>
    <row r="846" spans="1:7" x14ac:dyDescent="0.25">
      <c r="A846" s="13">
        <v>42235</v>
      </c>
      <c r="B846" s="12">
        <v>118</v>
      </c>
      <c r="C846" s="12">
        <v>118.790001</v>
      </c>
      <c r="D846" s="12">
        <v>117.089996</v>
      </c>
      <c r="E846" s="12">
        <v>117.529999</v>
      </c>
      <c r="F846" s="12">
        <v>104.711945</v>
      </c>
      <c r="G846" s="12">
        <v>1290340</v>
      </c>
    </row>
    <row r="847" spans="1:7" x14ac:dyDescent="0.25">
      <c r="A847" s="13">
        <v>42236</v>
      </c>
      <c r="B847" s="12">
        <v>118.58000199999999</v>
      </c>
      <c r="C847" s="12">
        <v>118.58000199999999</v>
      </c>
      <c r="D847" s="12">
        <v>116.540001</v>
      </c>
      <c r="E847" s="12">
        <v>117.150002</v>
      </c>
      <c r="F847" s="12">
        <v>104.37339799999999</v>
      </c>
      <c r="G847" s="12">
        <v>1092639</v>
      </c>
    </row>
    <row r="848" spans="1:7" x14ac:dyDescent="0.25">
      <c r="A848" s="13">
        <v>42237</v>
      </c>
      <c r="B848" s="12">
        <v>117.150002</v>
      </c>
      <c r="C848" s="12">
        <v>117.18</v>
      </c>
      <c r="D848" s="12">
        <v>114.66999800000001</v>
      </c>
      <c r="E848" s="12">
        <v>115.699997</v>
      </c>
      <c r="F848" s="12">
        <v>103.081535</v>
      </c>
      <c r="G848" s="12">
        <v>905608</v>
      </c>
    </row>
    <row r="849" spans="1:7" x14ac:dyDescent="0.25">
      <c r="A849" s="13">
        <v>42240</v>
      </c>
      <c r="B849" s="12">
        <v>110</v>
      </c>
      <c r="C849" s="12">
        <v>114.769997</v>
      </c>
      <c r="D849" s="12">
        <v>105.739998</v>
      </c>
      <c r="E849" s="12">
        <v>113.510002</v>
      </c>
      <c r="F849" s="12">
        <v>101.130371</v>
      </c>
      <c r="G849" s="12">
        <v>1772809</v>
      </c>
    </row>
    <row r="850" spans="1:7" x14ac:dyDescent="0.25">
      <c r="A850" s="13">
        <v>42241</v>
      </c>
      <c r="B850" s="12">
        <v>115.120003</v>
      </c>
      <c r="C850" s="12">
        <v>116.480003</v>
      </c>
      <c r="D850" s="12">
        <v>114.650002</v>
      </c>
      <c r="E850" s="12">
        <v>115.040001</v>
      </c>
      <c r="F850" s="12">
        <v>102.49350699999999</v>
      </c>
      <c r="G850" s="12">
        <v>582785</v>
      </c>
    </row>
    <row r="851" spans="1:7" x14ac:dyDescent="0.25">
      <c r="A851" s="13">
        <v>42242</v>
      </c>
      <c r="B851" s="12">
        <v>115.33000199999999</v>
      </c>
      <c r="C851" s="12">
        <v>118.739998</v>
      </c>
      <c r="D851" s="12">
        <v>114.220001</v>
      </c>
      <c r="E851" s="12">
        <v>118.05999799999999</v>
      </c>
      <c r="F851" s="12">
        <v>105.18414300000001</v>
      </c>
      <c r="G851" s="12">
        <v>673656</v>
      </c>
    </row>
    <row r="852" spans="1:7" x14ac:dyDescent="0.25">
      <c r="A852" s="13">
        <v>42243</v>
      </c>
      <c r="B852" s="12">
        <v>118</v>
      </c>
      <c r="C852" s="12">
        <v>121.790001</v>
      </c>
      <c r="D852" s="12">
        <v>117.110001</v>
      </c>
      <c r="E852" s="12">
        <v>120.93</v>
      </c>
      <c r="F852" s="12">
        <v>107.741142</v>
      </c>
      <c r="G852" s="12">
        <v>1315805</v>
      </c>
    </row>
    <row r="853" spans="1:7" x14ac:dyDescent="0.25">
      <c r="A853" s="13">
        <v>42244</v>
      </c>
      <c r="B853" s="12">
        <v>116.199997</v>
      </c>
      <c r="C853" s="12">
        <v>120.83000199999999</v>
      </c>
      <c r="D853" s="12">
        <v>116.199997</v>
      </c>
      <c r="E853" s="12">
        <v>118.43</v>
      </c>
      <c r="F853" s="12">
        <v>105.51380899999999</v>
      </c>
      <c r="G853" s="12">
        <v>615312</v>
      </c>
    </row>
    <row r="854" spans="1:7" x14ac:dyDescent="0.25">
      <c r="A854" s="13">
        <v>42247</v>
      </c>
      <c r="B854" s="12">
        <v>118.410004</v>
      </c>
      <c r="C854" s="12">
        <v>121.58000199999999</v>
      </c>
      <c r="D854" s="12">
        <v>116.970001</v>
      </c>
      <c r="E854" s="12">
        <v>120.5</v>
      </c>
      <c r="F854" s="12">
        <v>107.35804</v>
      </c>
      <c r="G854" s="12">
        <v>2902364</v>
      </c>
    </row>
    <row r="855" spans="1:7" x14ac:dyDescent="0.25">
      <c r="A855" s="13">
        <v>42248</v>
      </c>
      <c r="B855" s="12">
        <v>119.610001</v>
      </c>
      <c r="C855" s="12">
        <v>119.889999</v>
      </c>
      <c r="D855" s="12">
        <v>117.30999799999999</v>
      </c>
      <c r="E855" s="12">
        <v>117.800003</v>
      </c>
      <c r="F855" s="12">
        <v>104.952507</v>
      </c>
      <c r="G855" s="12">
        <v>710145</v>
      </c>
    </row>
    <row r="856" spans="1:7" x14ac:dyDescent="0.25">
      <c r="A856" s="13">
        <v>42249</v>
      </c>
      <c r="B856" s="12">
        <v>117.900002</v>
      </c>
      <c r="C856" s="12">
        <v>120.25</v>
      </c>
      <c r="D856" s="12">
        <v>117.900002</v>
      </c>
      <c r="E856" s="12">
        <v>118.68</v>
      </c>
      <c r="F856" s="12">
        <v>105.736542</v>
      </c>
      <c r="G856" s="12">
        <v>703389</v>
      </c>
    </row>
    <row r="857" spans="1:7" x14ac:dyDescent="0.25">
      <c r="A857" s="13">
        <v>42250</v>
      </c>
      <c r="B857" s="12">
        <v>119.300003</v>
      </c>
      <c r="C857" s="12">
        <v>120.389999</v>
      </c>
      <c r="D857" s="12">
        <v>118.68</v>
      </c>
      <c r="E857" s="12">
        <v>119.760002</v>
      </c>
      <c r="F857" s="12">
        <v>106.698746</v>
      </c>
      <c r="G857" s="12">
        <v>748972</v>
      </c>
    </row>
    <row r="858" spans="1:7" x14ac:dyDescent="0.25">
      <c r="A858" s="13">
        <v>42251</v>
      </c>
      <c r="B858" s="12">
        <v>119.650002</v>
      </c>
      <c r="C858" s="12">
        <v>119.650002</v>
      </c>
      <c r="D858" s="12">
        <v>115.5</v>
      </c>
      <c r="E858" s="12">
        <v>117.040001</v>
      </c>
      <c r="F858" s="12">
        <v>104.275391</v>
      </c>
      <c r="G858" s="12">
        <v>505690</v>
      </c>
    </row>
    <row r="859" spans="1:7" x14ac:dyDescent="0.25">
      <c r="A859" s="13">
        <v>42254</v>
      </c>
      <c r="B859" s="12">
        <v>116</v>
      </c>
      <c r="C859" s="12">
        <v>117</v>
      </c>
      <c r="D859" s="12">
        <v>115.480003</v>
      </c>
      <c r="E859" s="12">
        <v>115.800003</v>
      </c>
      <c r="F859" s="12">
        <v>103.170624</v>
      </c>
      <c r="G859" s="12">
        <v>96904</v>
      </c>
    </row>
    <row r="860" spans="1:7" x14ac:dyDescent="0.25">
      <c r="A860" s="13">
        <v>42255</v>
      </c>
      <c r="B860" s="12">
        <v>115.900002</v>
      </c>
      <c r="C860" s="12">
        <v>117.900002</v>
      </c>
      <c r="D860" s="12">
        <v>115.900002</v>
      </c>
      <c r="E860" s="12">
        <v>116.639999</v>
      </c>
      <c r="F860" s="12">
        <v>103.919022</v>
      </c>
      <c r="G860" s="12">
        <v>625849</v>
      </c>
    </row>
    <row r="861" spans="1:7" x14ac:dyDescent="0.25">
      <c r="A861" s="13">
        <v>42256</v>
      </c>
      <c r="B861" s="12">
        <v>117.57</v>
      </c>
      <c r="C861" s="12">
        <v>118.209999</v>
      </c>
      <c r="D861" s="12">
        <v>116.290001</v>
      </c>
      <c r="E861" s="12">
        <v>116.769997</v>
      </c>
      <c r="F861" s="12">
        <v>104.034851</v>
      </c>
      <c r="G861" s="12">
        <v>472787</v>
      </c>
    </row>
    <row r="862" spans="1:7" x14ac:dyDescent="0.25">
      <c r="A862" s="13">
        <v>42257</v>
      </c>
      <c r="B862" s="12">
        <v>116.510002</v>
      </c>
      <c r="C862" s="12">
        <v>117.970001</v>
      </c>
      <c r="D862" s="12">
        <v>116.010002</v>
      </c>
      <c r="E862" s="12">
        <v>117.32</v>
      </c>
      <c r="F862" s="12">
        <v>104.524857</v>
      </c>
      <c r="G862" s="12">
        <v>493296</v>
      </c>
    </row>
    <row r="863" spans="1:7" x14ac:dyDescent="0.25">
      <c r="A863" s="13">
        <v>42258</v>
      </c>
      <c r="B863" s="12">
        <v>116</v>
      </c>
      <c r="C863" s="12">
        <v>116.110001</v>
      </c>
      <c r="D863" s="12">
        <v>115.44000200000001</v>
      </c>
      <c r="E863" s="12">
        <v>115.599998</v>
      </c>
      <c r="F863" s="12">
        <v>102.99243199999999</v>
      </c>
      <c r="G863" s="12">
        <v>420059</v>
      </c>
    </row>
    <row r="864" spans="1:7" x14ac:dyDescent="0.25">
      <c r="A864" s="13">
        <v>42261</v>
      </c>
      <c r="B864" s="12">
        <v>115.779999</v>
      </c>
      <c r="C864" s="12">
        <v>115.82</v>
      </c>
      <c r="D864" s="12">
        <v>114</v>
      </c>
      <c r="E864" s="12">
        <v>114.94000200000001</v>
      </c>
      <c r="F864" s="12">
        <v>102.40443399999999</v>
      </c>
      <c r="G864" s="12">
        <v>412191</v>
      </c>
    </row>
    <row r="865" spans="1:7" x14ac:dyDescent="0.25">
      <c r="A865" s="13">
        <v>42262</v>
      </c>
      <c r="B865" s="12">
        <v>115.989998</v>
      </c>
      <c r="C865" s="12">
        <v>116.989998</v>
      </c>
      <c r="D865" s="12">
        <v>114.80999799999999</v>
      </c>
      <c r="E865" s="12">
        <v>116.660004</v>
      </c>
      <c r="F865" s="12">
        <v>103.936836</v>
      </c>
      <c r="G865" s="12">
        <v>364011</v>
      </c>
    </row>
    <row r="866" spans="1:7" x14ac:dyDescent="0.25">
      <c r="A866" s="13">
        <v>42264</v>
      </c>
      <c r="B866" s="12">
        <v>115.010002</v>
      </c>
      <c r="C866" s="12">
        <v>119.050003</v>
      </c>
      <c r="D866" s="12">
        <v>115.010002</v>
      </c>
      <c r="E866" s="12">
        <v>117.800003</v>
      </c>
      <c r="F866" s="12">
        <v>104.952507</v>
      </c>
      <c r="G866" s="12">
        <v>844949</v>
      </c>
    </row>
    <row r="867" spans="1:7" x14ac:dyDescent="0.25">
      <c r="A867" s="13">
        <v>42265</v>
      </c>
      <c r="B867" s="12">
        <v>117.5</v>
      </c>
      <c r="C867" s="12">
        <v>117.849998</v>
      </c>
      <c r="D867" s="12">
        <v>115.58000199999999</v>
      </c>
      <c r="E867" s="12">
        <v>116.540001</v>
      </c>
      <c r="F867" s="12">
        <v>103.829926</v>
      </c>
      <c r="G867" s="12">
        <v>1557149</v>
      </c>
    </row>
    <row r="868" spans="1:7" x14ac:dyDescent="0.25">
      <c r="A868" s="13">
        <v>42268</v>
      </c>
      <c r="B868" s="12">
        <v>116.540001</v>
      </c>
      <c r="C868" s="12">
        <v>117.349998</v>
      </c>
      <c r="D868" s="12">
        <v>115.94000200000001</v>
      </c>
      <c r="E868" s="12">
        <v>117.099998</v>
      </c>
      <c r="F868" s="12">
        <v>104.32884199999999</v>
      </c>
      <c r="G868" s="12">
        <v>299386</v>
      </c>
    </row>
    <row r="869" spans="1:7" x14ac:dyDescent="0.25">
      <c r="A869" s="13">
        <v>42269</v>
      </c>
      <c r="B869" s="12">
        <v>115.5</v>
      </c>
      <c r="C869" s="12">
        <v>117.449997</v>
      </c>
      <c r="D869" s="12">
        <v>115.099998</v>
      </c>
      <c r="E869" s="12">
        <v>116.510002</v>
      </c>
      <c r="F869" s="12">
        <v>103.803192</v>
      </c>
      <c r="G869" s="12">
        <v>360348</v>
      </c>
    </row>
    <row r="870" spans="1:7" x14ac:dyDescent="0.25">
      <c r="A870" s="13">
        <v>42270</v>
      </c>
      <c r="B870" s="12">
        <v>116.75</v>
      </c>
      <c r="C870" s="12">
        <v>117.400002</v>
      </c>
      <c r="D870" s="12">
        <v>116.389999</v>
      </c>
      <c r="E870" s="12">
        <v>116.959999</v>
      </c>
      <c r="F870" s="12">
        <v>104.204109</v>
      </c>
      <c r="G870" s="12">
        <v>379147</v>
      </c>
    </row>
    <row r="871" spans="1:7" x14ac:dyDescent="0.25">
      <c r="A871" s="13">
        <v>42271</v>
      </c>
      <c r="B871" s="12">
        <v>116.30999799999999</v>
      </c>
      <c r="C871" s="12">
        <v>117.199997</v>
      </c>
      <c r="D871" s="12">
        <v>114.75</v>
      </c>
      <c r="E871" s="12">
        <v>114.959999</v>
      </c>
      <c r="F871" s="12">
        <v>102.422241</v>
      </c>
      <c r="G871" s="12">
        <v>538619</v>
      </c>
    </row>
    <row r="872" spans="1:7" x14ac:dyDescent="0.25">
      <c r="A872" s="13">
        <v>42272</v>
      </c>
      <c r="B872" s="12">
        <v>114.699997</v>
      </c>
      <c r="C872" s="12">
        <v>116.889999</v>
      </c>
      <c r="D872" s="12">
        <v>114.010002</v>
      </c>
      <c r="E872" s="12">
        <v>114.68</v>
      </c>
      <c r="F872" s="12">
        <v>102.172783</v>
      </c>
      <c r="G872" s="12">
        <v>417617</v>
      </c>
    </row>
    <row r="873" spans="1:7" x14ac:dyDescent="0.25">
      <c r="A873" s="13">
        <v>42275</v>
      </c>
      <c r="B873" s="12">
        <v>114.099998</v>
      </c>
      <c r="C873" s="12">
        <v>115.379997</v>
      </c>
      <c r="D873" s="12">
        <v>114</v>
      </c>
      <c r="E873" s="12">
        <v>114.980003</v>
      </c>
      <c r="F873" s="12">
        <v>102.44006299999999</v>
      </c>
      <c r="G873" s="12">
        <v>497827</v>
      </c>
    </row>
    <row r="874" spans="1:7" x14ac:dyDescent="0.25">
      <c r="A874" s="13">
        <v>42276</v>
      </c>
      <c r="B874" s="12">
        <v>114.209999</v>
      </c>
      <c r="C874" s="12">
        <v>116.800003</v>
      </c>
      <c r="D874" s="12">
        <v>114.209999</v>
      </c>
      <c r="E874" s="12">
        <v>116.150002</v>
      </c>
      <c r="F874" s="12">
        <v>103.48246</v>
      </c>
      <c r="G874" s="12">
        <v>538260</v>
      </c>
    </row>
    <row r="875" spans="1:7" x14ac:dyDescent="0.25">
      <c r="A875" s="13">
        <v>42277</v>
      </c>
      <c r="B875" s="12">
        <v>116.099998</v>
      </c>
      <c r="C875" s="12">
        <v>118.83000199999999</v>
      </c>
      <c r="D875" s="12">
        <v>116.099998</v>
      </c>
      <c r="E875" s="12">
        <v>117.519997</v>
      </c>
      <c r="F875" s="12">
        <v>104.703041</v>
      </c>
      <c r="G875" s="12">
        <v>1022799</v>
      </c>
    </row>
    <row r="876" spans="1:7" x14ac:dyDescent="0.25">
      <c r="A876" s="13">
        <v>42278</v>
      </c>
      <c r="B876" s="12">
        <v>116.57</v>
      </c>
      <c r="C876" s="12">
        <v>117.260002</v>
      </c>
      <c r="D876" s="12">
        <v>114.91999800000001</v>
      </c>
      <c r="E876" s="12">
        <v>115.279999</v>
      </c>
      <c r="F876" s="12">
        <v>102.70734400000001</v>
      </c>
      <c r="G876" s="12">
        <v>503972</v>
      </c>
    </row>
    <row r="877" spans="1:7" x14ac:dyDescent="0.25">
      <c r="A877" s="13">
        <v>42279</v>
      </c>
      <c r="B877" s="12">
        <v>115</v>
      </c>
      <c r="C877" s="12">
        <v>116.160004</v>
      </c>
      <c r="D877" s="12">
        <v>113.970001</v>
      </c>
      <c r="E877" s="12">
        <v>114.449997</v>
      </c>
      <c r="F877" s="12">
        <v>101.967865</v>
      </c>
      <c r="G877" s="12">
        <v>784826</v>
      </c>
    </row>
    <row r="878" spans="1:7" x14ac:dyDescent="0.25">
      <c r="A878" s="13">
        <v>42282</v>
      </c>
      <c r="B878" s="12">
        <v>116.790001</v>
      </c>
      <c r="C878" s="12">
        <v>118.41999800000001</v>
      </c>
      <c r="D878" s="12">
        <v>114</v>
      </c>
      <c r="E878" s="12">
        <v>117.80999799999999</v>
      </c>
      <c r="F878" s="12">
        <v>104.961411</v>
      </c>
      <c r="G878" s="12">
        <v>685450</v>
      </c>
    </row>
    <row r="879" spans="1:7" x14ac:dyDescent="0.25">
      <c r="A879" s="13">
        <v>42283</v>
      </c>
      <c r="B879" s="12">
        <v>117.66999800000001</v>
      </c>
      <c r="C879" s="12">
        <v>118.08000199999999</v>
      </c>
      <c r="D879" s="12">
        <v>116.599998</v>
      </c>
      <c r="E879" s="12">
        <v>117.120003</v>
      </c>
      <c r="F879" s="12">
        <v>104.34665699999999</v>
      </c>
      <c r="G879" s="12">
        <v>506323</v>
      </c>
    </row>
    <row r="880" spans="1:7" x14ac:dyDescent="0.25">
      <c r="A880" s="13">
        <v>42284</v>
      </c>
      <c r="B880" s="12">
        <v>117.5</v>
      </c>
      <c r="C880" s="12">
        <v>118.400002</v>
      </c>
      <c r="D880" s="12">
        <v>115.650002</v>
      </c>
      <c r="E880" s="12">
        <v>116.58000199999999</v>
      </c>
      <c r="F880" s="12">
        <v>103.865562</v>
      </c>
      <c r="G880" s="12">
        <v>638928</v>
      </c>
    </row>
    <row r="881" spans="1:7" x14ac:dyDescent="0.25">
      <c r="A881" s="13">
        <v>42285</v>
      </c>
      <c r="B881" s="12">
        <v>116.400002</v>
      </c>
      <c r="C881" s="12">
        <v>119.099998</v>
      </c>
      <c r="D881" s="12">
        <v>116.400002</v>
      </c>
      <c r="E881" s="12">
        <v>118.30999799999999</v>
      </c>
      <c r="F881" s="12">
        <v>105.40688299999999</v>
      </c>
      <c r="G881" s="12">
        <v>785030</v>
      </c>
    </row>
    <row r="882" spans="1:7" x14ac:dyDescent="0.25">
      <c r="A882" s="13">
        <v>42286</v>
      </c>
      <c r="B882" s="12">
        <v>118.959999</v>
      </c>
      <c r="C882" s="12">
        <v>119.400002</v>
      </c>
      <c r="D882" s="12">
        <v>118.160004</v>
      </c>
      <c r="E882" s="12">
        <v>118.800003</v>
      </c>
      <c r="F882" s="12">
        <v>105.843445</v>
      </c>
      <c r="G882" s="12">
        <v>622648</v>
      </c>
    </row>
    <row r="883" spans="1:7" x14ac:dyDescent="0.25">
      <c r="A883" s="13">
        <v>42289</v>
      </c>
      <c r="B883" s="12">
        <v>118.800003</v>
      </c>
      <c r="C883" s="12">
        <v>119.790001</v>
      </c>
      <c r="D883" s="12">
        <v>118.08000199999999</v>
      </c>
      <c r="E883" s="12">
        <v>119.529999</v>
      </c>
      <c r="F883" s="12">
        <v>106.49382799999999</v>
      </c>
      <c r="G883" s="12">
        <v>471769</v>
      </c>
    </row>
    <row r="884" spans="1:7" x14ac:dyDescent="0.25">
      <c r="A884" s="13">
        <v>42290</v>
      </c>
      <c r="B884" s="12">
        <v>119.480003</v>
      </c>
      <c r="C884" s="12">
        <v>120.25</v>
      </c>
      <c r="D884" s="12">
        <v>117.910004</v>
      </c>
      <c r="E884" s="12">
        <v>118.209999</v>
      </c>
      <c r="F884" s="12">
        <v>105.317787</v>
      </c>
      <c r="G884" s="12">
        <v>509873</v>
      </c>
    </row>
    <row r="885" spans="1:7" x14ac:dyDescent="0.25">
      <c r="A885" s="13">
        <v>42291</v>
      </c>
      <c r="B885" s="12">
        <v>117.269997</v>
      </c>
      <c r="C885" s="12">
        <v>119.209999</v>
      </c>
      <c r="D885" s="12">
        <v>117.269997</v>
      </c>
      <c r="E885" s="12">
        <v>117.779999</v>
      </c>
      <c r="F885" s="12">
        <v>104.934692</v>
      </c>
      <c r="G885" s="12">
        <v>703459</v>
      </c>
    </row>
    <row r="886" spans="1:7" x14ac:dyDescent="0.25">
      <c r="A886" s="13">
        <v>42292</v>
      </c>
      <c r="B886" s="12">
        <v>117.93</v>
      </c>
      <c r="C886" s="12">
        <v>119</v>
      </c>
      <c r="D886" s="12">
        <v>116.599998</v>
      </c>
      <c r="E886" s="12">
        <v>118.279999</v>
      </c>
      <c r="F886" s="12">
        <v>105.380157</v>
      </c>
      <c r="G886" s="12">
        <v>316178</v>
      </c>
    </row>
    <row r="887" spans="1:7" x14ac:dyDescent="0.25">
      <c r="A887" s="13">
        <v>42293</v>
      </c>
      <c r="B887" s="12">
        <v>119</v>
      </c>
      <c r="C887" s="12">
        <v>119</v>
      </c>
      <c r="D887" s="12">
        <v>117.91999800000001</v>
      </c>
      <c r="E887" s="12">
        <v>118.239998</v>
      </c>
      <c r="F887" s="12">
        <v>105.344521</v>
      </c>
      <c r="G887" s="12">
        <v>325923</v>
      </c>
    </row>
    <row r="888" spans="1:7" x14ac:dyDescent="0.25">
      <c r="A888" s="13">
        <v>42296</v>
      </c>
      <c r="B888" s="12">
        <v>118.5</v>
      </c>
      <c r="C888" s="12">
        <v>119.83000199999999</v>
      </c>
      <c r="D888" s="12">
        <v>118.44000200000001</v>
      </c>
      <c r="E888" s="12">
        <v>119.050003</v>
      </c>
      <c r="F888" s="12">
        <v>106.06617</v>
      </c>
      <c r="G888" s="12">
        <v>284792</v>
      </c>
    </row>
    <row r="889" spans="1:7" x14ac:dyDescent="0.25">
      <c r="A889" s="13">
        <v>42297</v>
      </c>
      <c r="B889" s="12">
        <v>119.050003</v>
      </c>
      <c r="C889" s="12">
        <v>121.220001</v>
      </c>
      <c r="D889" s="12">
        <v>118.83000199999999</v>
      </c>
      <c r="E889" s="12">
        <v>120.699997</v>
      </c>
      <c r="F889" s="12">
        <v>107.53621699999999</v>
      </c>
      <c r="G889" s="12">
        <v>1278061</v>
      </c>
    </row>
    <row r="890" spans="1:7" x14ac:dyDescent="0.25">
      <c r="A890" s="13">
        <v>42298</v>
      </c>
      <c r="B890" s="12">
        <v>121</v>
      </c>
      <c r="C890" s="12">
        <v>121.099998</v>
      </c>
      <c r="D890" s="12">
        <v>119.290001</v>
      </c>
      <c r="E890" s="12">
        <v>120.83000199999999</v>
      </c>
      <c r="F890" s="12">
        <v>107.65205400000001</v>
      </c>
      <c r="G890" s="12">
        <v>1266907</v>
      </c>
    </row>
    <row r="891" spans="1:7" x14ac:dyDescent="0.25">
      <c r="A891" s="13">
        <v>42299</v>
      </c>
      <c r="B891" s="12">
        <v>121.099998</v>
      </c>
      <c r="C891" s="12">
        <v>125.889999</v>
      </c>
      <c r="D891" s="12">
        <v>121.099998</v>
      </c>
      <c r="E891" s="12">
        <v>123.16999800000001</v>
      </c>
      <c r="F891" s="12">
        <v>109.73683200000001</v>
      </c>
      <c r="G891" s="12">
        <v>825226</v>
      </c>
    </row>
    <row r="892" spans="1:7" x14ac:dyDescent="0.25">
      <c r="A892" s="13">
        <v>42300</v>
      </c>
      <c r="B892" s="12">
        <v>123.16999800000001</v>
      </c>
      <c r="C892" s="12">
        <v>125</v>
      </c>
      <c r="D892" s="12">
        <v>122.519997</v>
      </c>
      <c r="E892" s="12">
        <v>123.19000200000001</v>
      </c>
      <c r="F892" s="12">
        <v>109.75466900000001</v>
      </c>
      <c r="G892" s="12">
        <v>1099372</v>
      </c>
    </row>
    <row r="893" spans="1:7" x14ac:dyDescent="0.25">
      <c r="A893" s="13">
        <v>42303</v>
      </c>
      <c r="B893" s="12">
        <v>123.25</v>
      </c>
      <c r="C893" s="12">
        <v>124.43</v>
      </c>
      <c r="D893" s="12">
        <v>122.19000200000001</v>
      </c>
      <c r="E893" s="12">
        <v>124.029999</v>
      </c>
      <c r="F893" s="12">
        <v>110.503052</v>
      </c>
      <c r="G893" s="12">
        <v>455174</v>
      </c>
    </row>
    <row r="894" spans="1:7" x14ac:dyDescent="0.25">
      <c r="A894" s="13">
        <v>42304</v>
      </c>
      <c r="B894" s="12">
        <v>124.029999</v>
      </c>
      <c r="C894" s="12">
        <v>125.220001</v>
      </c>
      <c r="D894" s="12">
        <v>123.099998</v>
      </c>
      <c r="E894" s="12">
        <v>124.25</v>
      </c>
      <c r="F894" s="12">
        <v>110.69905900000001</v>
      </c>
      <c r="G894" s="12">
        <v>941872</v>
      </c>
    </row>
    <row r="895" spans="1:7" x14ac:dyDescent="0.25">
      <c r="A895" s="13">
        <v>42305</v>
      </c>
      <c r="B895" s="12">
        <v>124.44000200000001</v>
      </c>
      <c r="C895" s="12">
        <v>128</v>
      </c>
      <c r="D895" s="12">
        <v>124.410004</v>
      </c>
      <c r="E895" s="12">
        <v>127.57</v>
      </c>
      <c r="F895" s="12">
        <v>115.08335099999999</v>
      </c>
      <c r="G895" s="12">
        <v>1592851</v>
      </c>
    </row>
    <row r="896" spans="1:7" x14ac:dyDescent="0.25">
      <c r="A896" s="13">
        <v>42306</v>
      </c>
      <c r="B896" s="12">
        <v>123.739998</v>
      </c>
      <c r="C896" s="12">
        <v>129.199997</v>
      </c>
      <c r="D896" s="12">
        <v>123.739998</v>
      </c>
      <c r="E896" s="12">
        <v>128.88000500000001</v>
      </c>
      <c r="F896" s="12">
        <v>116.265129</v>
      </c>
      <c r="G896" s="12">
        <v>1442517</v>
      </c>
    </row>
    <row r="897" spans="1:7" x14ac:dyDescent="0.25">
      <c r="A897" s="13">
        <v>42307</v>
      </c>
      <c r="B897" s="12">
        <v>127.900002</v>
      </c>
      <c r="C897" s="12">
        <v>128.16999799999999</v>
      </c>
      <c r="D897" s="12">
        <v>125</v>
      </c>
      <c r="E897" s="12">
        <v>126.970001</v>
      </c>
      <c r="F897" s="12">
        <v>114.54207599999999</v>
      </c>
      <c r="G897" s="12">
        <v>1800917</v>
      </c>
    </row>
    <row r="898" spans="1:7" x14ac:dyDescent="0.25">
      <c r="A898" s="13">
        <v>42311</v>
      </c>
      <c r="B898" s="12">
        <v>129</v>
      </c>
      <c r="C898" s="12">
        <v>130.449997</v>
      </c>
      <c r="D898" s="12">
        <v>127.220001</v>
      </c>
      <c r="E898" s="12">
        <v>127.879997</v>
      </c>
      <c r="F898" s="12">
        <v>115.363007</v>
      </c>
      <c r="G898" s="12">
        <v>1483856</v>
      </c>
    </row>
    <row r="899" spans="1:7" x14ac:dyDescent="0.25">
      <c r="A899" s="13">
        <v>42312</v>
      </c>
      <c r="B899" s="12">
        <v>127.900002</v>
      </c>
      <c r="C899" s="12">
        <v>129.10000600000001</v>
      </c>
      <c r="D899" s="12">
        <v>126</v>
      </c>
      <c r="E899" s="12">
        <v>126.650002</v>
      </c>
      <c r="F899" s="12">
        <v>114.253418</v>
      </c>
      <c r="G899" s="12">
        <v>605937</v>
      </c>
    </row>
    <row r="900" spans="1:7" x14ac:dyDescent="0.25">
      <c r="A900" s="13">
        <v>42313</v>
      </c>
      <c r="B900" s="12">
        <v>126.660004</v>
      </c>
      <c r="C900" s="12">
        <v>128.94000199999999</v>
      </c>
      <c r="D900" s="12">
        <v>126.540001</v>
      </c>
      <c r="E900" s="12">
        <v>127.550003</v>
      </c>
      <c r="F900" s="12">
        <v>115.065315</v>
      </c>
      <c r="G900" s="12">
        <v>398698</v>
      </c>
    </row>
    <row r="901" spans="1:7" x14ac:dyDescent="0.25">
      <c r="A901" s="13">
        <v>42314</v>
      </c>
      <c r="B901" s="12">
        <v>128.929993</v>
      </c>
      <c r="C901" s="12">
        <v>129</v>
      </c>
      <c r="D901" s="12">
        <v>127.800003</v>
      </c>
      <c r="E901" s="12">
        <v>128.38000500000001</v>
      </c>
      <c r="F901" s="12">
        <v>115.81407900000001</v>
      </c>
      <c r="G901" s="12">
        <v>932656</v>
      </c>
    </row>
    <row r="902" spans="1:7" x14ac:dyDescent="0.25">
      <c r="A902" s="13">
        <v>42317</v>
      </c>
      <c r="B902" s="12">
        <v>127.910004</v>
      </c>
      <c r="C902" s="12">
        <v>128.550003</v>
      </c>
      <c r="D902" s="12">
        <v>125.629997</v>
      </c>
      <c r="E902" s="12">
        <v>126.58000199999999</v>
      </c>
      <c r="F902" s="12">
        <v>114.190254</v>
      </c>
      <c r="G902" s="12">
        <v>414486</v>
      </c>
    </row>
    <row r="903" spans="1:7" x14ac:dyDescent="0.25">
      <c r="A903" s="13">
        <v>42318</v>
      </c>
      <c r="B903" s="12">
        <v>124</v>
      </c>
      <c r="C903" s="12">
        <v>127.639999</v>
      </c>
      <c r="D903" s="12">
        <v>124</v>
      </c>
      <c r="E903" s="12">
        <v>127.099998</v>
      </c>
      <c r="F903" s="12">
        <v>114.65935500000001</v>
      </c>
      <c r="G903" s="12">
        <v>1013238</v>
      </c>
    </row>
    <row r="904" spans="1:7" x14ac:dyDescent="0.25">
      <c r="A904" s="13">
        <v>42319</v>
      </c>
      <c r="B904" s="12">
        <v>126.099998</v>
      </c>
      <c r="C904" s="12">
        <v>127.800003</v>
      </c>
      <c r="D904" s="12">
        <v>126.099998</v>
      </c>
      <c r="E904" s="12">
        <v>127.139999</v>
      </c>
      <c r="F904" s="12">
        <v>114.69544999999999</v>
      </c>
      <c r="G904" s="12">
        <v>369651</v>
      </c>
    </row>
    <row r="905" spans="1:7" x14ac:dyDescent="0.25">
      <c r="A905" s="13">
        <v>42320</v>
      </c>
      <c r="B905" s="12">
        <v>127.5</v>
      </c>
      <c r="C905" s="12">
        <v>127.5</v>
      </c>
      <c r="D905" s="12">
        <v>126.269997</v>
      </c>
      <c r="E905" s="12">
        <v>127.349998</v>
      </c>
      <c r="F905" s="12">
        <v>114.884895</v>
      </c>
      <c r="G905" s="12">
        <v>362885</v>
      </c>
    </row>
    <row r="906" spans="1:7" x14ac:dyDescent="0.25">
      <c r="A906" s="13">
        <v>42321</v>
      </c>
      <c r="B906" s="12">
        <v>127.5</v>
      </c>
      <c r="C906" s="12">
        <v>127.550003</v>
      </c>
      <c r="D906" s="12">
        <v>125.699997</v>
      </c>
      <c r="E906" s="12">
        <v>126.199997</v>
      </c>
      <c r="F906" s="12">
        <v>113.84744999999999</v>
      </c>
      <c r="G906" s="12">
        <v>685172</v>
      </c>
    </row>
    <row r="907" spans="1:7" x14ac:dyDescent="0.25">
      <c r="A907" s="13">
        <v>42325</v>
      </c>
      <c r="B907" s="12">
        <v>126.19000200000001</v>
      </c>
      <c r="C907" s="12">
        <v>129.33000200000001</v>
      </c>
      <c r="D907" s="12">
        <v>125.980003</v>
      </c>
      <c r="E907" s="12">
        <v>127.16999800000001</v>
      </c>
      <c r="F907" s="12">
        <v>114.722511</v>
      </c>
      <c r="G907" s="12">
        <v>629901</v>
      </c>
    </row>
    <row r="908" spans="1:7" x14ac:dyDescent="0.25">
      <c r="A908" s="13">
        <v>42326</v>
      </c>
      <c r="B908" s="12">
        <v>128</v>
      </c>
      <c r="C908" s="12">
        <v>128.490005</v>
      </c>
      <c r="D908" s="12">
        <v>126.800003</v>
      </c>
      <c r="E908" s="12">
        <v>126.980003</v>
      </c>
      <c r="F908" s="12">
        <v>114.551102</v>
      </c>
      <c r="G908" s="12">
        <v>396896</v>
      </c>
    </row>
    <row r="909" spans="1:7" x14ac:dyDescent="0.25">
      <c r="A909" s="13">
        <v>42327</v>
      </c>
      <c r="B909" s="12">
        <v>127.5</v>
      </c>
      <c r="C909" s="12">
        <v>128</v>
      </c>
      <c r="D909" s="12">
        <v>126.720001</v>
      </c>
      <c r="E909" s="12">
        <v>127.400002</v>
      </c>
      <c r="F909" s="12">
        <v>114.929985</v>
      </c>
      <c r="G909" s="12">
        <v>502477</v>
      </c>
    </row>
    <row r="910" spans="1:7" x14ac:dyDescent="0.25">
      <c r="A910" s="13">
        <v>42328</v>
      </c>
      <c r="B910" s="12">
        <v>128</v>
      </c>
      <c r="C910" s="12">
        <v>128.14999399999999</v>
      </c>
      <c r="D910" s="12">
        <v>127.029999</v>
      </c>
      <c r="E910" s="12">
        <v>127.849998</v>
      </c>
      <c r="F910" s="12">
        <v>115.335945</v>
      </c>
      <c r="G910" s="12">
        <v>467375</v>
      </c>
    </row>
    <row r="911" spans="1:7" x14ac:dyDescent="0.25">
      <c r="A911" s="13">
        <v>42331</v>
      </c>
      <c r="B911" s="12">
        <v>128</v>
      </c>
      <c r="C911" s="12">
        <v>129.199997</v>
      </c>
      <c r="D911" s="12">
        <v>127.790001</v>
      </c>
      <c r="E911" s="12">
        <v>129.10000600000001</v>
      </c>
      <c r="F911" s="12">
        <v>116.4636</v>
      </c>
      <c r="G911" s="12">
        <v>868095</v>
      </c>
    </row>
    <row r="912" spans="1:7" x14ac:dyDescent="0.25">
      <c r="A912" s="13">
        <v>42332</v>
      </c>
      <c r="B912" s="12">
        <v>126.959999</v>
      </c>
      <c r="C912" s="12">
        <v>130</v>
      </c>
      <c r="D912" s="12">
        <v>126.959999</v>
      </c>
      <c r="E912" s="12">
        <v>129.80999800000001</v>
      </c>
      <c r="F912" s="12">
        <v>117.10410299999999</v>
      </c>
      <c r="G912" s="12">
        <v>605105</v>
      </c>
    </row>
    <row r="913" spans="1:7" x14ac:dyDescent="0.25">
      <c r="A913" s="13">
        <v>42333</v>
      </c>
      <c r="B913" s="12">
        <v>130.25</v>
      </c>
      <c r="C913" s="12">
        <v>133.46000699999999</v>
      </c>
      <c r="D913" s="12">
        <v>129.80999800000001</v>
      </c>
      <c r="E913" s="12">
        <v>131.970001</v>
      </c>
      <c r="F913" s="12">
        <v>119.05268100000001</v>
      </c>
      <c r="G913" s="12">
        <v>971158</v>
      </c>
    </row>
    <row r="914" spans="1:7" x14ac:dyDescent="0.25">
      <c r="A914" s="13">
        <v>42334</v>
      </c>
      <c r="B914" s="12">
        <v>131.75</v>
      </c>
      <c r="C914" s="12">
        <v>131.970001</v>
      </c>
      <c r="D914" s="12">
        <v>126.989998</v>
      </c>
      <c r="E914" s="12">
        <v>131.13000500000001</v>
      </c>
      <c r="F914" s="12">
        <v>118.294899</v>
      </c>
      <c r="G914" s="12">
        <v>8917486</v>
      </c>
    </row>
    <row r="915" spans="1:7" x14ac:dyDescent="0.25">
      <c r="A915" s="13">
        <v>42335</v>
      </c>
      <c r="B915" s="12">
        <v>131.800003</v>
      </c>
      <c r="C915" s="12">
        <v>132.10000600000001</v>
      </c>
      <c r="D915" s="12">
        <v>129.38999899999999</v>
      </c>
      <c r="E915" s="12">
        <v>130.66999799999999</v>
      </c>
      <c r="F915" s="12">
        <v>117.879936</v>
      </c>
      <c r="G915" s="12">
        <v>707935</v>
      </c>
    </row>
    <row r="916" spans="1:7" x14ac:dyDescent="0.25">
      <c r="A916" s="13">
        <v>42338</v>
      </c>
      <c r="B916" s="12">
        <v>130.490005</v>
      </c>
      <c r="C916" s="12">
        <v>131.490005</v>
      </c>
      <c r="D916" s="12">
        <v>127.010002</v>
      </c>
      <c r="E916" s="12">
        <v>128.08000200000001</v>
      </c>
      <c r="F916" s="12">
        <v>115.543442</v>
      </c>
      <c r="G916" s="12">
        <v>2726375</v>
      </c>
    </row>
    <row r="917" spans="1:7" x14ac:dyDescent="0.25">
      <c r="A917" s="13">
        <v>42339</v>
      </c>
      <c r="B917" s="12">
        <v>127.870003</v>
      </c>
      <c r="C917" s="12">
        <v>129.979996</v>
      </c>
      <c r="D917" s="12">
        <v>127.589996</v>
      </c>
      <c r="E917" s="12">
        <v>129.19000199999999</v>
      </c>
      <c r="F917" s="12">
        <v>116.544785</v>
      </c>
      <c r="G917" s="12">
        <v>1520527</v>
      </c>
    </row>
    <row r="918" spans="1:7" x14ac:dyDescent="0.25">
      <c r="A918" s="13">
        <v>42340</v>
      </c>
      <c r="B918" s="12">
        <v>128.520004</v>
      </c>
      <c r="C918" s="12">
        <v>130.5</v>
      </c>
      <c r="D918" s="12">
        <v>128.520004</v>
      </c>
      <c r="E918" s="12">
        <v>129.259995</v>
      </c>
      <c r="F918" s="12">
        <v>116.60792499999999</v>
      </c>
      <c r="G918" s="12">
        <v>914189</v>
      </c>
    </row>
    <row r="919" spans="1:7" x14ac:dyDescent="0.25">
      <c r="A919" s="13">
        <v>42341</v>
      </c>
      <c r="B919" s="12">
        <v>129.91000399999999</v>
      </c>
      <c r="C919" s="12">
        <v>130.36999499999999</v>
      </c>
      <c r="D919" s="12">
        <v>126.139999</v>
      </c>
      <c r="E919" s="12">
        <v>127.389999</v>
      </c>
      <c r="F919" s="12">
        <v>114.920967</v>
      </c>
      <c r="G919" s="12">
        <v>842901</v>
      </c>
    </row>
    <row r="920" spans="1:7" x14ac:dyDescent="0.25">
      <c r="A920" s="13">
        <v>42342</v>
      </c>
      <c r="B920" s="12">
        <v>128.970001</v>
      </c>
      <c r="C920" s="12">
        <v>128.970001</v>
      </c>
      <c r="D920" s="12">
        <v>125.989998</v>
      </c>
      <c r="E920" s="12">
        <v>126.639999</v>
      </c>
      <c r="F920" s="12">
        <v>114.244377</v>
      </c>
      <c r="G920" s="12">
        <v>745124</v>
      </c>
    </row>
    <row r="921" spans="1:7" x14ac:dyDescent="0.25">
      <c r="A921" s="13">
        <v>42345</v>
      </c>
      <c r="B921" s="12">
        <v>127.610001</v>
      </c>
      <c r="C921" s="12">
        <v>128.490005</v>
      </c>
      <c r="D921" s="12">
        <v>125.629997</v>
      </c>
      <c r="E921" s="12">
        <v>126.349998</v>
      </c>
      <c r="F921" s="12">
        <v>113.98277299999999</v>
      </c>
      <c r="G921" s="12">
        <v>702084</v>
      </c>
    </row>
    <row r="922" spans="1:7" x14ac:dyDescent="0.25">
      <c r="A922" s="13">
        <v>42346</v>
      </c>
      <c r="B922" s="12">
        <v>126.43</v>
      </c>
      <c r="C922" s="12">
        <v>127.41999800000001</v>
      </c>
      <c r="D922" s="12">
        <v>125.389999</v>
      </c>
      <c r="E922" s="12">
        <v>126.199997</v>
      </c>
      <c r="F922" s="12">
        <v>113.84744999999999</v>
      </c>
      <c r="G922" s="12">
        <v>1019179</v>
      </c>
    </row>
    <row r="923" spans="1:7" x14ac:dyDescent="0.25">
      <c r="A923" s="13">
        <v>42347</v>
      </c>
      <c r="B923" s="12">
        <v>126</v>
      </c>
      <c r="C923" s="12">
        <v>127.970001</v>
      </c>
      <c r="D923" s="12">
        <v>126</v>
      </c>
      <c r="E923" s="12">
        <v>126.220001</v>
      </c>
      <c r="F923" s="12">
        <v>113.865494</v>
      </c>
      <c r="G923" s="12">
        <v>437871</v>
      </c>
    </row>
    <row r="924" spans="1:7" x14ac:dyDescent="0.25">
      <c r="A924" s="13">
        <v>42348</v>
      </c>
      <c r="B924" s="12">
        <v>126</v>
      </c>
      <c r="C924" s="12">
        <v>126.18</v>
      </c>
      <c r="D924" s="12">
        <v>125.099998</v>
      </c>
      <c r="E924" s="12">
        <v>125.629997</v>
      </c>
      <c r="F924" s="12">
        <v>113.33324399999999</v>
      </c>
      <c r="G924" s="12">
        <v>1927856</v>
      </c>
    </row>
    <row r="925" spans="1:7" x14ac:dyDescent="0.25">
      <c r="A925" s="13">
        <v>42349</v>
      </c>
      <c r="B925" s="12">
        <v>127.769997</v>
      </c>
      <c r="C925" s="12">
        <v>127.769997</v>
      </c>
      <c r="D925" s="12">
        <v>123.699997</v>
      </c>
      <c r="E925" s="12">
        <v>124.139999</v>
      </c>
      <c r="F925" s="12">
        <v>111.989082</v>
      </c>
      <c r="G925" s="12">
        <v>1377469</v>
      </c>
    </row>
    <row r="926" spans="1:7" x14ac:dyDescent="0.25">
      <c r="A926" s="13">
        <v>42352</v>
      </c>
      <c r="B926" s="12">
        <v>123.360001</v>
      </c>
      <c r="C926" s="12">
        <v>123.370003</v>
      </c>
      <c r="D926" s="12">
        <v>121.459999</v>
      </c>
      <c r="E926" s="12">
        <v>122.959999</v>
      </c>
      <c r="F926" s="12">
        <v>110.924583</v>
      </c>
      <c r="G926" s="12">
        <v>559823</v>
      </c>
    </row>
    <row r="927" spans="1:7" x14ac:dyDescent="0.25">
      <c r="A927" s="13">
        <v>42353</v>
      </c>
      <c r="B927" s="12">
        <v>123.08000199999999</v>
      </c>
      <c r="C927" s="12">
        <v>125.129997</v>
      </c>
      <c r="D927" s="12">
        <v>122.739998</v>
      </c>
      <c r="E927" s="12">
        <v>124.889999</v>
      </c>
      <c r="F927" s="12">
        <v>112.665672</v>
      </c>
      <c r="G927" s="12">
        <v>852280</v>
      </c>
    </row>
    <row r="928" spans="1:7" x14ac:dyDescent="0.25">
      <c r="A928" s="13">
        <v>42354</v>
      </c>
      <c r="B928" s="12">
        <v>126.139999</v>
      </c>
      <c r="C928" s="12">
        <v>126.139999</v>
      </c>
      <c r="D928" s="12">
        <v>123.800003</v>
      </c>
      <c r="E928" s="12">
        <v>124.529999</v>
      </c>
      <c r="F928" s="12">
        <v>112.340919</v>
      </c>
      <c r="G928" s="12">
        <v>614792</v>
      </c>
    </row>
    <row r="929" spans="1:7" x14ac:dyDescent="0.25">
      <c r="A929" s="13">
        <v>42355</v>
      </c>
      <c r="B929" s="12">
        <v>125</v>
      </c>
      <c r="C929" s="12">
        <v>125</v>
      </c>
      <c r="D929" s="12">
        <v>122.5</v>
      </c>
      <c r="E929" s="12">
        <v>122.900002</v>
      </c>
      <c r="F929" s="12">
        <v>110.87046100000001</v>
      </c>
      <c r="G929" s="12">
        <v>556263</v>
      </c>
    </row>
    <row r="930" spans="1:7" x14ac:dyDescent="0.25">
      <c r="A930" s="13">
        <v>42356</v>
      </c>
      <c r="B930" s="12">
        <v>122.970001</v>
      </c>
      <c r="C930" s="12">
        <v>123</v>
      </c>
      <c r="D930" s="12">
        <v>120.620003</v>
      </c>
      <c r="E930" s="12">
        <v>122.519997</v>
      </c>
      <c r="F930" s="12">
        <v>110.527657</v>
      </c>
      <c r="G930" s="12">
        <v>1338602</v>
      </c>
    </row>
    <row r="931" spans="1:7" x14ac:dyDescent="0.25">
      <c r="A931" s="13">
        <v>42359</v>
      </c>
      <c r="B931" s="12">
        <v>122.470001</v>
      </c>
      <c r="C931" s="12">
        <v>125.739998</v>
      </c>
      <c r="D931" s="12">
        <v>122.470001</v>
      </c>
      <c r="E931" s="12">
        <v>124.93</v>
      </c>
      <c r="F931" s="12">
        <v>112.701775</v>
      </c>
      <c r="G931" s="12">
        <v>688346</v>
      </c>
    </row>
    <row r="932" spans="1:7" x14ac:dyDescent="0.25">
      <c r="A932" s="13">
        <v>42360</v>
      </c>
      <c r="B932" s="12">
        <v>125.599998</v>
      </c>
      <c r="C932" s="12">
        <v>126</v>
      </c>
      <c r="D932" s="12">
        <v>124.199997</v>
      </c>
      <c r="E932" s="12">
        <v>124.800003</v>
      </c>
      <c r="F932" s="12">
        <v>112.58448</v>
      </c>
      <c r="G932" s="12">
        <v>704261</v>
      </c>
    </row>
    <row r="933" spans="1:7" x14ac:dyDescent="0.25">
      <c r="A933" s="13">
        <v>42361</v>
      </c>
      <c r="B933" s="12">
        <v>125</v>
      </c>
      <c r="C933" s="12">
        <v>126.5</v>
      </c>
      <c r="D933" s="12">
        <v>123.82</v>
      </c>
      <c r="E933" s="12">
        <v>126.44000200000001</v>
      </c>
      <c r="F933" s="12">
        <v>114.06397200000001</v>
      </c>
      <c r="G933" s="12">
        <v>564333</v>
      </c>
    </row>
    <row r="934" spans="1:7" x14ac:dyDescent="0.25">
      <c r="A934" s="13">
        <v>42362</v>
      </c>
      <c r="B934" s="12">
        <v>126.44000200000001</v>
      </c>
      <c r="C934" s="12">
        <v>127.089996</v>
      </c>
      <c r="D934" s="12">
        <v>125.019997</v>
      </c>
      <c r="E934" s="12">
        <v>125.519997</v>
      </c>
      <c r="F934" s="12">
        <v>113.234009</v>
      </c>
      <c r="G934" s="12">
        <v>101033</v>
      </c>
    </row>
    <row r="935" spans="1:7" x14ac:dyDescent="0.25">
      <c r="A935" s="13">
        <v>42366</v>
      </c>
      <c r="B935" s="12">
        <v>125.540001</v>
      </c>
      <c r="C935" s="12">
        <v>125.910004</v>
      </c>
      <c r="D935" s="12">
        <v>124.360001</v>
      </c>
      <c r="E935" s="12">
        <v>124.769997</v>
      </c>
      <c r="F935" s="12">
        <v>112.557411</v>
      </c>
      <c r="G935" s="12">
        <v>711220</v>
      </c>
    </row>
    <row r="936" spans="1:7" x14ac:dyDescent="0.25">
      <c r="A936" s="13">
        <v>42367</v>
      </c>
      <c r="B936" s="12">
        <v>124.709999</v>
      </c>
      <c r="C936" s="12">
        <v>125</v>
      </c>
      <c r="D936" s="12">
        <v>122.82</v>
      </c>
      <c r="E936" s="12">
        <v>123.18</v>
      </c>
      <c r="F936" s="12">
        <v>111.123062</v>
      </c>
      <c r="G936" s="12">
        <v>368063</v>
      </c>
    </row>
    <row r="937" spans="1:7" x14ac:dyDescent="0.25">
      <c r="A937" s="13">
        <v>42368</v>
      </c>
      <c r="B937" s="12">
        <v>123.089996</v>
      </c>
      <c r="C937" s="12">
        <v>124.19000200000001</v>
      </c>
      <c r="D937" s="12">
        <v>122.730003</v>
      </c>
      <c r="E937" s="12">
        <v>123.08000199999999</v>
      </c>
      <c r="F937" s="12">
        <v>111.032837</v>
      </c>
      <c r="G937" s="12">
        <v>549967</v>
      </c>
    </row>
    <row r="938" spans="1:7" x14ac:dyDescent="0.25">
      <c r="A938" s="13">
        <v>42369</v>
      </c>
      <c r="B938" s="12">
        <v>122.5</v>
      </c>
      <c r="C938" s="12">
        <v>124.57</v>
      </c>
      <c r="D938" s="12">
        <v>121.94000200000001</v>
      </c>
      <c r="E938" s="12">
        <v>123.900002</v>
      </c>
      <c r="F938" s="12">
        <v>111.772583</v>
      </c>
      <c r="G938" s="12">
        <v>195120</v>
      </c>
    </row>
    <row r="939" spans="1:7" x14ac:dyDescent="0.25">
      <c r="A939" s="13">
        <v>42373</v>
      </c>
      <c r="B939" s="12">
        <v>121</v>
      </c>
      <c r="C939" s="12">
        <v>121.650002</v>
      </c>
      <c r="D939" s="12">
        <v>119.470001</v>
      </c>
      <c r="E939" s="12">
        <v>120.290001</v>
      </c>
      <c r="F939" s="12">
        <v>108.515923</v>
      </c>
      <c r="G939" s="12">
        <v>440440</v>
      </c>
    </row>
    <row r="940" spans="1:7" x14ac:dyDescent="0.25">
      <c r="A940" s="13">
        <v>42374</v>
      </c>
      <c r="B940" s="12">
        <v>120.360001</v>
      </c>
      <c r="C940" s="12">
        <v>121.599998</v>
      </c>
      <c r="D940" s="12">
        <v>118</v>
      </c>
      <c r="E940" s="12">
        <v>118.82</v>
      </c>
      <c r="F940" s="12">
        <v>107.189804</v>
      </c>
      <c r="G940" s="12">
        <v>951275</v>
      </c>
    </row>
    <row r="941" spans="1:7" x14ac:dyDescent="0.25">
      <c r="A941" s="13">
        <v>42375</v>
      </c>
      <c r="B941" s="12">
        <v>118.220001</v>
      </c>
      <c r="C941" s="12">
        <v>121.889999</v>
      </c>
      <c r="D941" s="12">
        <v>117.989998</v>
      </c>
      <c r="E941" s="12">
        <v>120.32</v>
      </c>
      <c r="F941" s="12">
        <v>108.542984</v>
      </c>
      <c r="G941" s="12">
        <v>957923</v>
      </c>
    </row>
    <row r="942" spans="1:7" x14ac:dyDescent="0.25">
      <c r="A942" s="13">
        <v>42376</v>
      </c>
      <c r="B942" s="12">
        <v>118.519997</v>
      </c>
      <c r="C942" s="12">
        <v>120.769997</v>
      </c>
      <c r="D942" s="12">
        <v>118.519997</v>
      </c>
      <c r="E942" s="12">
        <v>120.199997</v>
      </c>
      <c r="F942" s="12">
        <v>108.43472300000001</v>
      </c>
      <c r="G942" s="12">
        <v>1368181</v>
      </c>
    </row>
    <row r="943" spans="1:7" x14ac:dyDescent="0.25">
      <c r="A943" s="13">
        <v>42377</v>
      </c>
      <c r="B943" s="12">
        <v>119.699997</v>
      </c>
      <c r="C943" s="12">
        <v>121.620003</v>
      </c>
      <c r="D943" s="12">
        <v>118.290001</v>
      </c>
      <c r="E943" s="12">
        <v>118.66999800000001</v>
      </c>
      <c r="F943" s="12">
        <v>107.054497</v>
      </c>
      <c r="G943" s="12">
        <v>1342232</v>
      </c>
    </row>
    <row r="944" spans="1:7" x14ac:dyDescent="0.25">
      <c r="A944" s="13">
        <v>42380</v>
      </c>
      <c r="B944" s="12">
        <v>118</v>
      </c>
      <c r="C944" s="12">
        <v>120.620003</v>
      </c>
      <c r="D944" s="12">
        <v>117.550003</v>
      </c>
      <c r="E944" s="12">
        <v>118.529999</v>
      </c>
      <c r="F944" s="12">
        <v>106.9282</v>
      </c>
      <c r="G944" s="12">
        <v>1364434</v>
      </c>
    </row>
    <row r="945" spans="1:7" x14ac:dyDescent="0.25">
      <c r="A945" s="13">
        <v>42381</v>
      </c>
      <c r="B945" s="12">
        <v>119.949997</v>
      </c>
      <c r="C945" s="12">
        <v>119.949997</v>
      </c>
      <c r="D945" s="12">
        <v>118.25</v>
      </c>
      <c r="E945" s="12">
        <v>119.040001</v>
      </c>
      <c r="F945" s="12">
        <v>107.388283</v>
      </c>
      <c r="G945" s="12">
        <v>414985</v>
      </c>
    </row>
    <row r="946" spans="1:7" x14ac:dyDescent="0.25">
      <c r="A946" s="13">
        <v>42382</v>
      </c>
      <c r="B946" s="12">
        <v>120</v>
      </c>
      <c r="C946" s="12">
        <v>120.75</v>
      </c>
      <c r="D946" s="12">
        <v>118.449997</v>
      </c>
      <c r="E946" s="12">
        <v>119.980003</v>
      </c>
      <c r="F946" s="12">
        <v>108.236267</v>
      </c>
      <c r="G946" s="12">
        <v>855439</v>
      </c>
    </row>
    <row r="947" spans="1:7" x14ac:dyDescent="0.25">
      <c r="A947" s="13">
        <v>42383</v>
      </c>
      <c r="B947" s="12">
        <v>120.110001</v>
      </c>
      <c r="C947" s="12">
        <v>121.949997</v>
      </c>
      <c r="D947" s="12">
        <v>119.129997</v>
      </c>
      <c r="E947" s="12">
        <v>121.110001</v>
      </c>
      <c r="F947" s="12">
        <v>109.255669</v>
      </c>
      <c r="G947" s="12">
        <v>417630</v>
      </c>
    </row>
    <row r="948" spans="1:7" x14ac:dyDescent="0.25">
      <c r="A948" s="13">
        <v>42384</v>
      </c>
      <c r="B948" s="12">
        <v>118</v>
      </c>
      <c r="C948" s="12">
        <v>120.459999</v>
      </c>
      <c r="D948" s="12">
        <v>116.989998</v>
      </c>
      <c r="E948" s="12">
        <v>119.370003</v>
      </c>
      <c r="F948" s="12">
        <v>107.685982</v>
      </c>
      <c r="G948" s="12">
        <v>801616</v>
      </c>
    </row>
    <row r="949" spans="1:7" x14ac:dyDescent="0.25">
      <c r="A949" s="13">
        <v>42387</v>
      </c>
      <c r="B949" s="12">
        <v>119.139999</v>
      </c>
      <c r="C949" s="12">
        <v>119.139999</v>
      </c>
      <c r="D949" s="12">
        <v>116.220001</v>
      </c>
      <c r="E949" s="12">
        <v>116.910004</v>
      </c>
      <c r="F949" s="12">
        <v>105.466759</v>
      </c>
      <c r="G949" s="12">
        <v>193221</v>
      </c>
    </row>
    <row r="950" spans="1:7" x14ac:dyDescent="0.25">
      <c r="A950" s="13">
        <v>42388</v>
      </c>
      <c r="B950" s="12">
        <v>116.41999800000001</v>
      </c>
      <c r="C950" s="12">
        <v>119.720001</v>
      </c>
      <c r="D950" s="12">
        <v>115.980003</v>
      </c>
      <c r="E950" s="12">
        <v>117.94000200000001</v>
      </c>
      <c r="F950" s="12">
        <v>106.39595799999999</v>
      </c>
      <c r="G950" s="12">
        <v>699328</v>
      </c>
    </row>
    <row r="951" spans="1:7" x14ac:dyDescent="0.25">
      <c r="A951" s="13">
        <v>42389</v>
      </c>
      <c r="B951" s="12">
        <v>115.400002</v>
      </c>
      <c r="C951" s="12">
        <v>120</v>
      </c>
      <c r="D951" s="12">
        <v>113.599998</v>
      </c>
      <c r="E951" s="12">
        <v>119.970001</v>
      </c>
      <c r="F951" s="12">
        <v>108.227249</v>
      </c>
      <c r="G951" s="12">
        <v>1093901</v>
      </c>
    </row>
    <row r="952" spans="1:7" x14ac:dyDescent="0.25">
      <c r="A952" s="13">
        <v>42390</v>
      </c>
      <c r="B952" s="12">
        <v>119.699997</v>
      </c>
      <c r="C952" s="12">
        <v>121.739998</v>
      </c>
      <c r="D952" s="12">
        <v>118.650002</v>
      </c>
      <c r="E952" s="12">
        <v>121.5</v>
      </c>
      <c r="F952" s="12">
        <v>109.60749800000001</v>
      </c>
      <c r="G952" s="12">
        <v>559894</v>
      </c>
    </row>
    <row r="953" spans="1:7" x14ac:dyDescent="0.25">
      <c r="A953" s="13">
        <v>42391</v>
      </c>
      <c r="B953" s="12">
        <v>121.510002</v>
      </c>
      <c r="C953" s="12">
        <v>122</v>
      </c>
      <c r="D953" s="12">
        <v>119.739998</v>
      </c>
      <c r="E953" s="12">
        <v>120.879997</v>
      </c>
      <c r="F953" s="12">
        <v>109.04818</v>
      </c>
      <c r="G953" s="12">
        <v>491981</v>
      </c>
    </row>
    <row r="954" spans="1:7" x14ac:dyDescent="0.25">
      <c r="A954" s="13">
        <v>42394</v>
      </c>
      <c r="B954" s="12">
        <v>120.410004</v>
      </c>
      <c r="C954" s="12">
        <v>122.510002</v>
      </c>
      <c r="D954" s="12">
        <v>120.410004</v>
      </c>
      <c r="E954" s="12">
        <v>121.44000200000001</v>
      </c>
      <c r="F954" s="12">
        <v>109.553375</v>
      </c>
      <c r="G954" s="12">
        <v>323000</v>
      </c>
    </row>
    <row r="955" spans="1:7" x14ac:dyDescent="0.25">
      <c r="A955" s="13">
        <v>42395</v>
      </c>
      <c r="B955" s="12">
        <v>121.41999800000001</v>
      </c>
      <c r="C955" s="12">
        <v>122.44000200000001</v>
      </c>
      <c r="D955" s="12">
        <v>120.80999799999999</v>
      </c>
      <c r="E955" s="12">
        <v>121.199997</v>
      </c>
      <c r="F955" s="12">
        <v>109.336853</v>
      </c>
      <c r="G955" s="12">
        <v>270760</v>
      </c>
    </row>
    <row r="956" spans="1:7" x14ac:dyDescent="0.25">
      <c r="A956" s="13">
        <v>42396</v>
      </c>
      <c r="B956" s="12">
        <v>121.550003</v>
      </c>
      <c r="C956" s="12">
        <v>123.25</v>
      </c>
      <c r="D956" s="12">
        <v>120.519997</v>
      </c>
      <c r="E956" s="12">
        <v>120.980003</v>
      </c>
      <c r="F956" s="12">
        <v>109.13838200000001</v>
      </c>
      <c r="G956" s="12">
        <v>786190</v>
      </c>
    </row>
    <row r="957" spans="1:7" x14ac:dyDescent="0.25">
      <c r="A957" s="13">
        <v>42397</v>
      </c>
      <c r="B957" s="12">
        <v>122.699997</v>
      </c>
      <c r="C957" s="12">
        <v>123.5</v>
      </c>
      <c r="D957" s="12">
        <v>121.209999</v>
      </c>
      <c r="E957" s="12">
        <v>122.769997</v>
      </c>
      <c r="F957" s="12">
        <v>110.753181</v>
      </c>
      <c r="G957" s="12">
        <v>698780</v>
      </c>
    </row>
    <row r="958" spans="1:7" x14ac:dyDescent="0.25">
      <c r="A958" s="13">
        <v>42398</v>
      </c>
      <c r="B958" s="12">
        <v>123.379997</v>
      </c>
      <c r="C958" s="12">
        <v>127.80999799999999</v>
      </c>
      <c r="D958" s="12">
        <v>122.510002</v>
      </c>
      <c r="E958" s="12">
        <v>127.5</v>
      </c>
      <c r="F958" s="12">
        <v>115.02021000000001</v>
      </c>
      <c r="G958" s="12">
        <v>1470540</v>
      </c>
    </row>
    <row r="959" spans="1:7" x14ac:dyDescent="0.25">
      <c r="A959" s="13">
        <v>42402</v>
      </c>
      <c r="B959" s="12">
        <v>127.5</v>
      </c>
      <c r="C959" s="12">
        <v>128</v>
      </c>
      <c r="D959" s="12">
        <v>123.470001</v>
      </c>
      <c r="E959" s="12">
        <v>124.269997</v>
      </c>
      <c r="F959" s="12">
        <v>112.106354</v>
      </c>
      <c r="G959" s="12">
        <v>1066539</v>
      </c>
    </row>
    <row r="960" spans="1:7" x14ac:dyDescent="0.25">
      <c r="A960" s="13">
        <v>42403</v>
      </c>
      <c r="B960" s="12">
        <v>123.629997</v>
      </c>
      <c r="C960" s="12">
        <v>127.050003</v>
      </c>
      <c r="D960" s="12">
        <v>123.629997</v>
      </c>
      <c r="E960" s="12">
        <v>126.150002</v>
      </c>
      <c r="F960" s="12">
        <v>113.802353</v>
      </c>
      <c r="G960" s="12">
        <v>590860</v>
      </c>
    </row>
    <row r="961" spans="1:7" x14ac:dyDescent="0.25">
      <c r="A961" s="13">
        <v>42404</v>
      </c>
      <c r="B961" s="12">
        <v>127.5</v>
      </c>
      <c r="C961" s="12">
        <v>127.5</v>
      </c>
      <c r="D961" s="12">
        <v>125.860001</v>
      </c>
      <c r="E961" s="12">
        <v>126.389999</v>
      </c>
      <c r="F961" s="12">
        <v>114.018845</v>
      </c>
      <c r="G961" s="12">
        <v>1159305</v>
      </c>
    </row>
    <row r="962" spans="1:7" x14ac:dyDescent="0.25">
      <c r="A962" s="13">
        <v>42405</v>
      </c>
      <c r="B962" s="12">
        <v>125</v>
      </c>
      <c r="C962" s="12">
        <v>126.949997</v>
      </c>
      <c r="D962" s="12">
        <v>124.849998</v>
      </c>
      <c r="E962" s="12">
        <v>125.93</v>
      </c>
      <c r="F962" s="12">
        <v>113.603882</v>
      </c>
      <c r="G962" s="12">
        <v>361797</v>
      </c>
    </row>
    <row r="963" spans="1:7" x14ac:dyDescent="0.25">
      <c r="A963" s="13">
        <v>42408</v>
      </c>
      <c r="B963" s="12">
        <v>125.139999</v>
      </c>
      <c r="C963" s="12">
        <v>127.5</v>
      </c>
      <c r="D963" s="12">
        <v>124.949997</v>
      </c>
      <c r="E963" s="12">
        <v>126.959999</v>
      </c>
      <c r="F963" s="12">
        <v>114.533058</v>
      </c>
      <c r="G963" s="12">
        <v>253579</v>
      </c>
    </row>
    <row r="964" spans="1:7" x14ac:dyDescent="0.25">
      <c r="A964" s="13">
        <v>42409</v>
      </c>
      <c r="B964" s="12">
        <v>126.980003</v>
      </c>
      <c r="C964" s="12">
        <v>127.959999</v>
      </c>
      <c r="D964" s="12">
        <v>125.400002</v>
      </c>
      <c r="E964" s="12">
        <v>127.699997</v>
      </c>
      <c r="F964" s="12">
        <v>115.200638</v>
      </c>
      <c r="G964" s="12">
        <v>410569</v>
      </c>
    </row>
    <row r="965" spans="1:7" x14ac:dyDescent="0.25">
      <c r="A965" s="13">
        <v>42410</v>
      </c>
      <c r="B965" s="12">
        <v>128</v>
      </c>
      <c r="C965" s="12">
        <v>131.46000699999999</v>
      </c>
      <c r="D965" s="12">
        <v>127.510002</v>
      </c>
      <c r="E965" s="12">
        <v>129.80999800000001</v>
      </c>
      <c r="F965" s="12">
        <v>117.10410299999999</v>
      </c>
      <c r="G965" s="12">
        <v>565971</v>
      </c>
    </row>
    <row r="966" spans="1:7" x14ac:dyDescent="0.25">
      <c r="A966" s="13">
        <v>42411</v>
      </c>
      <c r="B966" s="12">
        <v>129.71000699999999</v>
      </c>
      <c r="C966" s="12">
        <v>130.55999800000001</v>
      </c>
      <c r="D966" s="12">
        <v>127.040001</v>
      </c>
      <c r="E966" s="12">
        <v>129.990005</v>
      </c>
      <c r="F966" s="12">
        <v>117.266479</v>
      </c>
      <c r="G966" s="12">
        <v>433664</v>
      </c>
    </row>
    <row r="967" spans="1:7" x14ac:dyDescent="0.25">
      <c r="A967" s="13">
        <v>42412</v>
      </c>
      <c r="B967" s="12">
        <v>129.5</v>
      </c>
      <c r="C967" s="12">
        <v>132.429993</v>
      </c>
      <c r="D967" s="12">
        <v>129.5</v>
      </c>
      <c r="E967" s="12">
        <v>132.10000600000001</v>
      </c>
      <c r="F967" s="12">
        <v>119.16996</v>
      </c>
      <c r="G967" s="12">
        <v>720081</v>
      </c>
    </row>
    <row r="968" spans="1:7" x14ac:dyDescent="0.25">
      <c r="A968" s="13">
        <v>42415</v>
      </c>
      <c r="B968" s="12">
        <v>132.25</v>
      </c>
      <c r="C968" s="12">
        <v>132.89999399999999</v>
      </c>
      <c r="D968" s="12">
        <v>131.020004</v>
      </c>
      <c r="E968" s="12">
        <v>132.529999</v>
      </c>
      <c r="F968" s="12">
        <v>119.557869</v>
      </c>
      <c r="G968" s="12">
        <v>155411</v>
      </c>
    </row>
    <row r="969" spans="1:7" x14ac:dyDescent="0.25">
      <c r="A969" s="13">
        <v>42416</v>
      </c>
      <c r="B969" s="12">
        <v>132.699997</v>
      </c>
      <c r="C969" s="12">
        <v>137.220001</v>
      </c>
      <c r="D969" s="12">
        <v>132.199997</v>
      </c>
      <c r="E969" s="12">
        <v>135.64999399999999</v>
      </c>
      <c r="F969" s="12">
        <v>122.37247499999999</v>
      </c>
      <c r="G969" s="12">
        <v>693530</v>
      </c>
    </row>
    <row r="970" spans="1:7" x14ac:dyDescent="0.25">
      <c r="A970" s="13">
        <v>42417</v>
      </c>
      <c r="B970" s="12">
        <v>135.449997</v>
      </c>
      <c r="C970" s="12">
        <v>136.279999</v>
      </c>
      <c r="D970" s="12">
        <v>132.91000399999999</v>
      </c>
      <c r="E970" s="12">
        <v>133.63999899999999</v>
      </c>
      <c r="F970" s="12">
        <v>120.559219</v>
      </c>
      <c r="G970" s="12">
        <v>1785180</v>
      </c>
    </row>
    <row r="971" spans="1:7" x14ac:dyDescent="0.25">
      <c r="A971" s="13">
        <v>42418</v>
      </c>
      <c r="B971" s="12">
        <v>134</v>
      </c>
      <c r="C971" s="12">
        <v>134</v>
      </c>
      <c r="D971" s="12">
        <v>131.5</v>
      </c>
      <c r="E971" s="12">
        <v>132.229996</v>
      </c>
      <c r="F971" s="12">
        <v>119.28722399999999</v>
      </c>
      <c r="G971" s="12">
        <v>749052</v>
      </c>
    </row>
    <row r="972" spans="1:7" x14ac:dyDescent="0.25">
      <c r="A972" s="13">
        <v>42419</v>
      </c>
      <c r="B972" s="12">
        <v>132.229996</v>
      </c>
      <c r="C972" s="12">
        <v>134.5</v>
      </c>
      <c r="D972" s="12">
        <v>131.28999300000001</v>
      </c>
      <c r="E972" s="12">
        <v>132.36999499999999</v>
      </c>
      <c r="F972" s="12">
        <v>119.413521</v>
      </c>
      <c r="G972" s="12">
        <v>774288</v>
      </c>
    </row>
    <row r="973" spans="1:7" x14ac:dyDescent="0.25">
      <c r="A973" s="13">
        <v>42422</v>
      </c>
      <c r="B973" s="12">
        <v>132.5</v>
      </c>
      <c r="C973" s="12">
        <v>134.10000600000001</v>
      </c>
      <c r="D973" s="12">
        <v>131.13000500000001</v>
      </c>
      <c r="E973" s="12">
        <v>131.61000100000001</v>
      </c>
      <c r="F973" s="12">
        <v>118.727913</v>
      </c>
      <c r="G973" s="12">
        <v>442020</v>
      </c>
    </row>
    <row r="974" spans="1:7" x14ac:dyDescent="0.25">
      <c r="A974" s="13">
        <v>42423</v>
      </c>
      <c r="B974" s="12">
        <v>131.820007</v>
      </c>
      <c r="C974" s="12">
        <v>133.91999799999999</v>
      </c>
      <c r="D974" s="12">
        <v>130.759995</v>
      </c>
      <c r="E974" s="12">
        <v>131</v>
      </c>
      <c r="F974" s="12">
        <v>118.177628</v>
      </c>
      <c r="G974" s="12">
        <v>671083</v>
      </c>
    </row>
    <row r="975" spans="1:7" x14ac:dyDescent="0.25">
      <c r="A975" s="13">
        <v>42424</v>
      </c>
      <c r="B975" s="12">
        <v>130.33999600000001</v>
      </c>
      <c r="C975" s="12">
        <v>133</v>
      </c>
      <c r="D975" s="12">
        <v>130.33999600000001</v>
      </c>
      <c r="E975" s="12">
        <v>131.61000100000001</v>
      </c>
      <c r="F975" s="12">
        <v>118.727913</v>
      </c>
      <c r="G975" s="12">
        <v>1138195</v>
      </c>
    </row>
    <row r="976" spans="1:7" x14ac:dyDescent="0.25">
      <c r="A976" s="13">
        <v>42425</v>
      </c>
      <c r="B976" s="12">
        <v>131.33000200000001</v>
      </c>
      <c r="C976" s="12">
        <v>133.770004</v>
      </c>
      <c r="D976" s="12">
        <v>129.529999</v>
      </c>
      <c r="E976" s="12">
        <v>133.429993</v>
      </c>
      <c r="F976" s="12">
        <v>120.36977400000001</v>
      </c>
      <c r="G976" s="12">
        <v>1369364</v>
      </c>
    </row>
    <row r="977" spans="1:7" x14ac:dyDescent="0.25">
      <c r="A977" s="13">
        <v>42426</v>
      </c>
      <c r="B977" s="12">
        <v>132.63999899999999</v>
      </c>
      <c r="C977" s="12">
        <v>133.800003</v>
      </c>
      <c r="D977" s="12">
        <v>131.13000500000001</v>
      </c>
      <c r="E977" s="12">
        <v>133</v>
      </c>
      <c r="F977" s="12">
        <v>119.98185700000001</v>
      </c>
      <c r="G977" s="12">
        <v>337737</v>
      </c>
    </row>
    <row r="978" spans="1:7" x14ac:dyDescent="0.25">
      <c r="A978" s="13">
        <v>42429</v>
      </c>
      <c r="B978" s="12">
        <v>132.21000699999999</v>
      </c>
      <c r="C978" s="12">
        <v>134</v>
      </c>
      <c r="D978" s="12">
        <v>131.759995</v>
      </c>
      <c r="E978" s="12">
        <v>133.10000600000001</v>
      </c>
      <c r="F978" s="12">
        <v>120.07208300000001</v>
      </c>
      <c r="G978" s="12">
        <v>1864955</v>
      </c>
    </row>
    <row r="979" spans="1:7" x14ac:dyDescent="0.25">
      <c r="A979" s="13">
        <v>42430</v>
      </c>
      <c r="B979" s="12">
        <v>130</v>
      </c>
      <c r="C979" s="12">
        <v>135.449997</v>
      </c>
      <c r="D979" s="12">
        <v>130</v>
      </c>
      <c r="E979" s="12">
        <v>134.550003</v>
      </c>
      <c r="F979" s="12">
        <v>121.380135</v>
      </c>
      <c r="G979" s="12">
        <v>1292835</v>
      </c>
    </row>
    <row r="980" spans="1:7" x14ac:dyDescent="0.25">
      <c r="A980" s="13">
        <v>42431</v>
      </c>
      <c r="B980" s="12">
        <v>135.220001</v>
      </c>
      <c r="C980" s="12">
        <v>136.36999499999999</v>
      </c>
      <c r="D980" s="12">
        <v>134</v>
      </c>
      <c r="E980" s="12">
        <v>134.53999300000001</v>
      </c>
      <c r="F980" s="12">
        <v>121.37112399999999</v>
      </c>
      <c r="G980" s="12">
        <v>709732</v>
      </c>
    </row>
    <row r="981" spans="1:7" x14ac:dyDescent="0.25">
      <c r="A981" s="13">
        <v>42432</v>
      </c>
      <c r="B981" s="12">
        <v>134.53999300000001</v>
      </c>
      <c r="C981" s="12">
        <v>136.25</v>
      </c>
      <c r="D981" s="12">
        <v>134</v>
      </c>
      <c r="E981" s="12">
        <v>136.070007</v>
      </c>
      <c r="F981" s="12">
        <v>122.751373</v>
      </c>
      <c r="G981" s="12">
        <v>1155752</v>
      </c>
    </row>
    <row r="982" spans="1:7" x14ac:dyDescent="0.25">
      <c r="A982" s="13">
        <v>42433</v>
      </c>
      <c r="B982" s="12">
        <v>135.61999499999999</v>
      </c>
      <c r="C982" s="12">
        <v>138.91999799999999</v>
      </c>
      <c r="D982" s="12">
        <v>135.13999899999999</v>
      </c>
      <c r="E982" s="12">
        <v>137.550003</v>
      </c>
      <c r="F982" s="12">
        <v>124.08651</v>
      </c>
      <c r="G982" s="12">
        <v>1448510</v>
      </c>
    </row>
    <row r="983" spans="1:7" x14ac:dyDescent="0.25">
      <c r="A983" s="13">
        <v>42436</v>
      </c>
      <c r="B983" s="12">
        <v>137.990005</v>
      </c>
      <c r="C983" s="12">
        <v>138</v>
      </c>
      <c r="D983" s="12">
        <v>136.66000399999999</v>
      </c>
      <c r="E983" s="12">
        <v>137.14999399999999</v>
      </c>
      <c r="F983" s="12">
        <v>123.725647</v>
      </c>
      <c r="G983" s="12">
        <v>644656</v>
      </c>
    </row>
    <row r="984" spans="1:7" x14ac:dyDescent="0.25">
      <c r="A984" s="13">
        <v>42437</v>
      </c>
      <c r="B984" s="12">
        <v>136.33000200000001</v>
      </c>
      <c r="C984" s="12">
        <v>138.41000399999999</v>
      </c>
      <c r="D984" s="12">
        <v>135.41000399999999</v>
      </c>
      <c r="E984" s="12">
        <v>138.05999800000001</v>
      </c>
      <c r="F984" s="12">
        <v>124.546577</v>
      </c>
      <c r="G984" s="12">
        <v>1114147</v>
      </c>
    </row>
    <row r="985" spans="1:7" x14ac:dyDescent="0.25">
      <c r="A985" s="13">
        <v>42438</v>
      </c>
      <c r="B985" s="12">
        <v>138.16000399999999</v>
      </c>
      <c r="C985" s="12">
        <v>139.5</v>
      </c>
      <c r="D985" s="12">
        <v>137.85000600000001</v>
      </c>
      <c r="E985" s="12">
        <v>138.86000100000001</v>
      </c>
      <c r="F985" s="12">
        <v>125.268265</v>
      </c>
      <c r="G985" s="12">
        <v>885690</v>
      </c>
    </row>
    <row r="986" spans="1:7" x14ac:dyDescent="0.25">
      <c r="A986" s="13">
        <v>42439</v>
      </c>
      <c r="B986" s="12">
        <v>139.490005</v>
      </c>
      <c r="C986" s="12">
        <v>139.490005</v>
      </c>
      <c r="D986" s="12">
        <v>135.88000500000001</v>
      </c>
      <c r="E986" s="12">
        <v>137.14999399999999</v>
      </c>
      <c r="F986" s="12">
        <v>123.725647</v>
      </c>
      <c r="G986" s="12">
        <v>816939</v>
      </c>
    </row>
    <row r="987" spans="1:7" x14ac:dyDescent="0.25">
      <c r="A987" s="13">
        <v>42440</v>
      </c>
      <c r="B987" s="12">
        <v>137.070007</v>
      </c>
      <c r="C987" s="12">
        <v>138.979996</v>
      </c>
      <c r="D987" s="12">
        <v>135.5</v>
      </c>
      <c r="E987" s="12">
        <v>136.020004</v>
      </c>
      <c r="F987" s="12">
        <v>122.706261</v>
      </c>
      <c r="G987" s="12">
        <v>808885</v>
      </c>
    </row>
    <row r="988" spans="1:7" x14ac:dyDescent="0.25">
      <c r="A988" s="13">
        <v>42443</v>
      </c>
      <c r="B988" s="12">
        <v>138.58999600000001</v>
      </c>
      <c r="C988" s="12">
        <v>139.990005</v>
      </c>
      <c r="D988" s="12">
        <v>133.699997</v>
      </c>
      <c r="E988" s="12">
        <v>135.71000699999999</v>
      </c>
      <c r="F988" s="12">
        <v>122.426598</v>
      </c>
      <c r="G988" s="12">
        <v>1787877</v>
      </c>
    </row>
    <row r="989" spans="1:7" x14ac:dyDescent="0.25">
      <c r="A989" s="13">
        <v>42444</v>
      </c>
      <c r="B989" s="12">
        <v>135.5</v>
      </c>
      <c r="C989" s="12">
        <v>137.88000500000001</v>
      </c>
      <c r="D989" s="12">
        <v>134.66999799999999</v>
      </c>
      <c r="E989" s="12">
        <v>134.91999799999999</v>
      </c>
      <c r="F989" s="12">
        <v>121.713943</v>
      </c>
      <c r="G989" s="12">
        <v>1235729</v>
      </c>
    </row>
    <row r="990" spans="1:7" x14ac:dyDescent="0.25">
      <c r="A990" s="13">
        <v>42445</v>
      </c>
      <c r="B990" s="12">
        <v>135.58999600000001</v>
      </c>
      <c r="C990" s="12">
        <v>136</v>
      </c>
      <c r="D990" s="12">
        <v>133.03999300000001</v>
      </c>
      <c r="E990" s="12">
        <v>135.05999800000001</v>
      </c>
      <c r="F990" s="12">
        <v>121.840225</v>
      </c>
      <c r="G990" s="12">
        <v>1610954</v>
      </c>
    </row>
    <row r="991" spans="1:7" x14ac:dyDescent="0.25">
      <c r="A991" s="13">
        <v>42446</v>
      </c>
      <c r="B991" s="12">
        <v>136.729996</v>
      </c>
      <c r="C991" s="12">
        <v>140.71000699999999</v>
      </c>
      <c r="D991" s="12">
        <v>134.36000100000001</v>
      </c>
      <c r="E991" s="12">
        <v>139.800003</v>
      </c>
      <c r="F991" s="12">
        <v>126.11628</v>
      </c>
      <c r="G991" s="12">
        <v>3366454</v>
      </c>
    </row>
    <row r="992" spans="1:7" x14ac:dyDescent="0.25">
      <c r="A992" s="13">
        <v>42447</v>
      </c>
      <c r="B992" s="12">
        <v>139.58000200000001</v>
      </c>
      <c r="C992" s="12">
        <v>140.990005</v>
      </c>
      <c r="D992" s="12">
        <v>136.949997</v>
      </c>
      <c r="E992" s="12">
        <v>138.199997</v>
      </c>
      <c r="F992" s="12">
        <v>124.67287399999999</v>
      </c>
      <c r="G992" s="12">
        <v>2617473</v>
      </c>
    </row>
    <row r="993" spans="1:7" x14ac:dyDescent="0.25">
      <c r="A993" s="13">
        <v>42451</v>
      </c>
      <c r="B993" s="12">
        <v>140</v>
      </c>
      <c r="C993" s="12">
        <v>141.770004</v>
      </c>
      <c r="D993" s="12">
        <v>138.41000399999999</v>
      </c>
      <c r="E993" s="12">
        <v>141.46000699999999</v>
      </c>
      <c r="F993" s="12">
        <v>127.61378499999999</v>
      </c>
      <c r="G993" s="12">
        <v>1932552</v>
      </c>
    </row>
    <row r="994" spans="1:7" x14ac:dyDescent="0.25">
      <c r="A994" s="13">
        <v>42452</v>
      </c>
      <c r="B994" s="12">
        <v>141.39999399999999</v>
      </c>
      <c r="C994" s="12">
        <v>142</v>
      </c>
      <c r="D994" s="12">
        <v>140.11000100000001</v>
      </c>
      <c r="E994" s="12">
        <v>141.699997</v>
      </c>
      <c r="F994" s="12">
        <v>127.830315</v>
      </c>
      <c r="G994" s="12">
        <v>828900</v>
      </c>
    </row>
    <row r="995" spans="1:7" x14ac:dyDescent="0.25">
      <c r="A995" s="13">
        <v>42457</v>
      </c>
      <c r="B995" s="12">
        <v>141.41999799999999</v>
      </c>
      <c r="C995" s="12">
        <v>142</v>
      </c>
      <c r="D995" s="12">
        <v>141.10000600000001</v>
      </c>
      <c r="E995" s="12">
        <v>141.33000200000001</v>
      </c>
      <c r="F995" s="12">
        <v>127.496529</v>
      </c>
      <c r="G995" s="12">
        <v>512584</v>
      </c>
    </row>
    <row r="996" spans="1:7" x14ac:dyDescent="0.25">
      <c r="A996" s="13">
        <v>42458</v>
      </c>
      <c r="B996" s="12">
        <v>141</v>
      </c>
      <c r="C996" s="12">
        <v>142.08999600000001</v>
      </c>
      <c r="D996" s="12">
        <v>140.85000600000001</v>
      </c>
      <c r="E996" s="12">
        <v>141.39999399999999</v>
      </c>
      <c r="F996" s="12">
        <v>127.559685</v>
      </c>
      <c r="G996" s="12">
        <v>1665818</v>
      </c>
    </row>
    <row r="997" spans="1:7" x14ac:dyDescent="0.25">
      <c r="A997" s="13">
        <v>42459</v>
      </c>
      <c r="B997" s="12">
        <v>138.229996</v>
      </c>
      <c r="C997" s="12">
        <v>143.990005</v>
      </c>
      <c r="D997" s="12">
        <v>138.009995</v>
      </c>
      <c r="E997" s="12">
        <v>143.08000200000001</v>
      </c>
      <c r="F997" s="12">
        <v>129.07524100000001</v>
      </c>
      <c r="G997" s="12">
        <v>1699365</v>
      </c>
    </row>
    <row r="998" spans="1:7" x14ac:dyDescent="0.25">
      <c r="A998" s="13">
        <v>42460</v>
      </c>
      <c r="B998" s="12">
        <v>143.240005</v>
      </c>
      <c r="C998" s="12">
        <v>143.85000600000001</v>
      </c>
      <c r="D998" s="12">
        <v>140.53999300000001</v>
      </c>
      <c r="E998" s="12">
        <v>143.55999800000001</v>
      </c>
      <c r="F998" s="12">
        <v>129.50824</v>
      </c>
      <c r="G998" s="12">
        <v>1445094</v>
      </c>
    </row>
    <row r="999" spans="1:7" x14ac:dyDescent="0.25">
      <c r="A999" s="13">
        <v>42461</v>
      </c>
      <c r="B999" s="12">
        <v>142.88000500000001</v>
      </c>
      <c r="C999" s="12">
        <v>146.89999399999999</v>
      </c>
      <c r="D999" s="12">
        <v>142.61999499999999</v>
      </c>
      <c r="E999" s="12">
        <v>146.570007</v>
      </c>
      <c r="F999" s="12">
        <v>132.223648</v>
      </c>
      <c r="G999" s="12">
        <v>839256</v>
      </c>
    </row>
    <row r="1000" spans="1:7" x14ac:dyDescent="0.25">
      <c r="A1000" s="13">
        <v>42464</v>
      </c>
      <c r="B1000" s="12">
        <v>147</v>
      </c>
      <c r="C1000" s="12">
        <v>147</v>
      </c>
      <c r="D1000" s="12">
        <v>143</v>
      </c>
      <c r="E1000" s="12">
        <v>143.78999300000001</v>
      </c>
      <c r="F1000" s="12">
        <v>129.71572900000001</v>
      </c>
      <c r="G1000" s="12">
        <v>1017903</v>
      </c>
    </row>
    <row r="1001" spans="1:7" x14ac:dyDescent="0.25">
      <c r="A1001" s="13">
        <v>42465</v>
      </c>
      <c r="B1001" s="12">
        <v>143.80999800000001</v>
      </c>
      <c r="C1001" s="12">
        <v>144.449997</v>
      </c>
      <c r="D1001" s="12">
        <v>143.08000200000001</v>
      </c>
      <c r="E1001" s="12">
        <v>143.33999600000001</v>
      </c>
      <c r="F1001" s="12">
        <v>129.309753</v>
      </c>
      <c r="G1001" s="12">
        <v>1142355</v>
      </c>
    </row>
    <row r="1002" spans="1:7" x14ac:dyDescent="0.25">
      <c r="A1002" s="13">
        <v>42466</v>
      </c>
      <c r="B1002" s="12">
        <v>142.61999499999999</v>
      </c>
      <c r="C1002" s="12">
        <v>145.33000200000001</v>
      </c>
      <c r="D1002" s="12">
        <v>142.61999499999999</v>
      </c>
      <c r="E1002" s="12">
        <v>144.759995</v>
      </c>
      <c r="F1002" s="12">
        <v>130.59079</v>
      </c>
      <c r="G1002" s="12">
        <v>631515</v>
      </c>
    </row>
    <row r="1003" spans="1:7" x14ac:dyDescent="0.25">
      <c r="A1003" s="13">
        <v>42467</v>
      </c>
      <c r="B1003" s="12">
        <v>144.39999399999999</v>
      </c>
      <c r="C1003" s="12">
        <v>147.259995</v>
      </c>
      <c r="D1003" s="12">
        <v>143.199997</v>
      </c>
      <c r="E1003" s="12">
        <v>146.86000100000001</v>
      </c>
      <c r="F1003" s="12">
        <v>132.48524499999999</v>
      </c>
      <c r="G1003" s="12">
        <v>1225506</v>
      </c>
    </row>
    <row r="1004" spans="1:7" x14ac:dyDescent="0.25">
      <c r="A1004" s="13">
        <v>42468</v>
      </c>
      <c r="B1004" s="12">
        <v>147</v>
      </c>
      <c r="C1004" s="12">
        <v>148.64999399999999</v>
      </c>
      <c r="D1004" s="12">
        <v>143.75</v>
      </c>
      <c r="E1004" s="12">
        <v>144.11999499999999</v>
      </c>
      <c r="F1004" s="12">
        <v>130.013428</v>
      </c>
      <c r="G1004" s="12">
        <v>1249433</v>
      </c>
    </row>
    <row r="1005" spans="1:7" x14ac:dyDescent="0.25">
      <c r="A1005" s="13">
        <v>42471</v>
      </c>
      <c r="B1005" s="12">
        <v>145.279999</v>
      </c>
      <c r="C1005" s="12">
        <v>145.570007</v>
      </c>
      <c r="D1005" s="12">
        <v>142.979996</v>
      </c>
      <c r="E1005" s="12">
        <v>143.449997</v>
      </c>
      <c r="F1005" s="12">
        <v>129.40901199999999</v>
      </c>
      <c r="G1005" s="12">
        <v>303739</v>
      </c>
    </row>
    <row r="1006" spans="1:7" x14ac:dyDescent="0.25">
      <c r="A1006" s="13">
        <v>42472</v>
      </c>
      <c r="B1006" s="12">
        <v>142.729996</v>
      </c>
      <c r="C1006" s="12">
        <v>146.820007</v>
      </c>
      <c r="D1006" s="12">
        <v>142.729996</v>
      </c>
      <c r="E1006" s="12">
        <v>146</v>
      </c>
      <c r="F1006" s="12">
        <v>131.709396</v>
      </c>
      <c r="G1006" s="12">
        <v>416390</v>
      </c>
    </row>
    <row r="1007" spans="1:7" x14ac:dyDescent="0.25">
      <c r="A1007" s="13">
        <v>42473</v>
      </c>
      <c r="B1007" s="12">
        <v>150</v>
      </c>
      <c r="C1007" s="12">
        <v>150</v>
      </c>
      <c r="D1007" s="12">
        <v>146.63000500000001</v>
      </c>
      <c r="E1007" s="12">
        <v>147.020004</v>
      </c>
      <c r="F1007" s="12">
        <v>132.629593</v>
      </c>
      <c r="G1007" s="12">
        <v>1140921</v>
      </c>
    </row>
    <row r="1008" spans="1:7" x14ac:dyDescent="0.25">
      <c r="A1008" s="13">
        <v>42474</v>
      </c>
      <c r="B1008" s="12">
        <v>147.03999300000001</v>
      </c>
      <c r="C1008" s="12">
        <v>148.199997</v>
      </c>
      <c r="D1008" s="12">
        <v>144.729996</v>
      </c>
      <c r="E1008" s="12">
        <v>144.979996</v>
      </c>
      <c r="F1008" s="12">
        <v>130.78926100000001</v>
      </c>
      <c r="G1008" s="12">
        <v>717905</v>
      </c>
    </row>
    <row r="1009" spans="1:7" x14ac:dyDescent="0.25">
      <c r="A1009" s="13">
        <v>42475</v>
      </c>
      <c r="B1009" s="12">
        <v>145.63000500000001</v>
      </c>
      <c r="C1009" s="12">
        <v>149</v>
      </c>
      <c r="D1009" s="12">
        <v>145.63000500000001</v>
      </c>
      <c r="E1009" s="12">
        <v>147.38000500000001</v>
      </c>
      <c r="F1009" s="12">
        <v>132.95433</v>
      </c>
      <c r="G1009" s="12">
        <v>314657</v>
      </c>
    </row>
    <row r="1010" spans="1:7" x14ac:dyDescent="0.25">
      <c r="A1010" s="13">
        <v>42478</v>
      </c>
      <c r="B1010" s="12">
        <v>146.979996</v>
      </c>
      <c r="C1010" s="12">
        <v>148.35000600000001</v>
      </c>
      <c r="D1010" s="12">
        <v>142.94000199999999</v>
      </c>
      <c r="E1010" s="12">
        <v>143.36999499999999</v>
      </c>
      <c r="F1010" s="12">
        <v>129.336838</v>
      </c>
      <c r="G1010" s="12">
        <v>1061137</v>
      </c>
    </row>
    <row r="1011" spans="1:7" x14ac:dyDescent="0.25">
      <c r="A1011" s="13">
        <v>42479</v>
      </c>
      <c r="B1011" s="12">
        <v>143.64999399999999</v>
      </c>
      <c r="C1011" s="12">
        <v>150</v>
      </c>
      <c r="D1011" s="12">
        <v>143.64999399999999</v>
      </c>
      <c r="E1011" s="12">
        <v>148.990005</v>
      </c>
      <c r="F1011" s="12">
        <v>134.40675400000001</v>
      </c>
      <c r="G1011" s="12">
        <v>1015370</v>
      </c>
    </row>
    <row r="1012" spans="1:7" x14ac:dyDescent="0.25">
      <c r="A1012" s="13">
        <v>42480</v>
      </c>
      <c r="B1012" s="12">
        <v>149</v>
      </c>
      <c r="C1012" s="12">
        <v>149.449997</v>
      </c>
      <c r="D1012" s="12">
        <v>146</v>
      </c>
      <c r="E1012" s="12">
        <v>148.25</v>
      </c>
      <c r="F1012" s="12">
        <v>133.739182</v>
      </c>
      <c r="G1012" s="12">
        <v>1152022</v>
      </c>
    </row>
    <row r="1013" spans="1:7" x14ac:dyDescent="0.25">
      <c r="A1013" s="13">
        <v>42481</v>
      </c>
      <c r="B1013" s="12">
        <v>148.25</v>
      </c>
      <c r="C1013" s="12">
        <v>149.179993</v>
      </c>
      <c r="D1013" s="12">
        <v>147.60000600000001</v>
      </c>
      <c r="E1013" s="12">
        <v>147.85000600000001</v>
      </c>
      <c r="F1013" s="12">
        <v>133.378342</v>
      </c>
      <c r="G1013" s="12">
        <v>921788</v>
      </c>
    </row>
    <row r="1014" spans="1:7" x14ac:dyDescent="0.25">
      <c r="A1014" s="13">
        <v>42482</v>
      </c>
      <c r="B1014" s="12">
        <v>148.11000100000001</v>
      </c>
      <c r="C1014" s="12">
        <v>149.449997</v>
      </c>
      <c r="D1014" s="12">
        <v>147.89999399999999</v>
      </c>
      <c r="E1014" s="12">
        <v>149.009995</v>
      </c>
      <c r="F1014" s="12">
        <v>134.42477400000001</v>
      </c>
      <c r="G1014" s="12">
        <v>684854</v>
      </c>
    </row>
    <row r="1015" spans="1:7" x14ac:dyDescent="0.25">
      <c r="A1015" s="13">
        <v>42485</v>
      </c>
      <c r="B1015" s="12">
        <v>149.979996</v>
      </c>
      <c r="C1015" s="12">
        <v>151.36999499999999</v>
      </c>
      <c r="D1015" s="12">
        <v>149.270004</v>
      </c>
      <c r="E1015" s="12">
        <v>151.020004</v>
      </c>
      <c r="F1015" s="12">
        <v>136.238068</v>
      </c>
      <c r="G1015" s="12">
        <v>814783</v>
      </c>
    </row>
    <row r="1016" spans="1:7" x14ac:dyDescent="0.25">
      <c r="A1016" s="13">
        <v>42486</v>
      </c>
      <c r="B1016" s="12">
        <v>150.990005</v>
      </c>
      <c r="C1016" s="12">
        <v>151</v>
      </c>
      <c r="D1016" s="12">
        <v>147.63999899999999</v>
      </c>
      <c r="E1016" s="12">
        <v>148.94000199999999</v>
      </c>
      <c r="F1016" s="12">
        <v>134.36163300000001</v>
      </c>
      <c r="G1016" s="12">
        <v>513324</v>
      </c>
    </row>
    <row r="1017" spans="1:7" x14ac:dyDescent="0.25">
      <c r="A1017" s="13">
        <v>42487</v>
      </c>
      <c r="B1017" s="12">
        <v>148.94000199999999</v>
      </c>
      <c r="C1017" s="12">
        <v>150.009995</v>
      </c>
      <c r="D1017" s="12">
        <v>146.300003</v>
      </c>
      <c r="E1017" s="12">
        <v>146.929993</v>
      </c>
      <c r="F1017" s="12">
        <v>132.54838599999999</v>
      </c>
      <c r="G1017" s="12">
        <v>527413</v>
      </c>
    </row>
    <row r="1018" spans="1:7" x14ac:dyDescent="0.25">
      <c r="A1018" s="13">
        <v>42488</v>
      </c>
      <c r="B1018" s="12">
        <v>146.5</v>
      </c>
      <c r="C1018" s="12">
        <v>150.44000199999999</v>
      </c>
      <c r="D1018" s="12">
        <v>144.449997</v>
      </c>
      <c r="E1018" s="12">
        <v>150.16999799999999</v>
      </c>
      <c r="F1018" s="12">
        <v>137.02873199999999</v>
      </c>
      <c r="G1018" s="12">
        <v>679296</v>
      </c>
    </row>
    <row r="1019" spans="1:7" x14ac:dyDescent="0.25">
      <c r="A1019" s="13">
        <v>42489</v>
      </c>
      <c r="B1019" s="12">
        <v>148.10000600000001</v>
      </c>
      <c r="C1019" s="12">
        <v>150</v>
      </c>
      <c r="D1019" s="12">
        <v>146.63999899999999</v>
      </c>
      <c r="E1019" s="12">
        <v>149.53999300000001</v>
      </c>
      <c r="F1019" s="12">
        <v>136.45382699999999</v>
      </c>
      <c r="G1019" s="12">
        <v>326902</v>
      </c>
    </row>
    <row r="1020" spans="1:7" x14ac:dyDescent="0.25">
      <c r="A1020" s="13">
        <v>42492</v>
      </c>
      <c r="B1020" s="12">
        <v>149.320007</v>
      </c>
      <c r="C1020" s="12">
        <v>150.320007</v>
      </c>
      <c r="D1020" s="12">
        <v>148.33999600000001</v>
      </c>
      <c r="E1020" s="12">
        <v>148.58999600000001</v>
      </c>
      <c r="F1020" s="12">
        <v>135.586975</v>
      </c>
      <c r="G1020" s="12">
        <v>505938</v>
      </c>
    </row>
    <row r="1021" spans="1:7" x14ac:dyDescent="0.25">
      <c r="A1021" s="13">
        <v>42493</v>
      </c>
      <c r="B1021" s="12">
        <v>149.08000200000001</v>
      </c>
      <c r="C1021" s="12">
        <v>149.949997</v>
      </c>
      <c r="D1021" s="12">
        <v>147</v>
      </c>
      <c r="E1021" s="12">
        <v>148</v>
      </c>
      <c r="F1021" s="12">
        <v>135.04861500000001</v>
      </c>
      <c r="G1021" s="12">
        <v>817746</v>
      </c>
    </row>
    <row r="1022" spans="1:7" x14ac:dyDescent="0.25">
      <c r="A1022" s="13">
        <v>42494</v>
      </c>
      <c r="B1022" s="12">
        <v>148</v>
      </c>
      <c r="C1022" s="12">
        <v>149.35000600000001</v>
      </c>
      <c r="D1022" s="12">
        <v>147.509995</v>
      </c>
      <c r="E1022" s="12">
        <v>148.30999800000001</v>
      </c>
      <c r="F1022" s="12">
        <v>135.33149700000001</v>
      </c>
      <c r="G1022" s="12">
        <v>1432392</v>
      </c>
    </row>
    <row r="1023" spans="1:7" x14ac:dyDescent="0.25">
      <c r="A1023" s="13">
        <v>42495</v>
      </c>
      <c r="B1023" s="12">
        <v>147.240005</v>
      </c>
      <c r="C1023" s="12">
        <v>149.5</v>
      </c>
      <c r="D1023" s="12">
        <v>147.220001</v>
      </c>
      <c r="E1023" s="12">
        <v>149.179993</v>
      </c>
      <c r="F1023" s="12">
        <v>136.125336</v>
      </c>
      <c r="G1023" s="12">
        <v>1021329</v>
      </c>
    </row>
    <row r="1024" spans="1:7" x14ac:dyDescent="0.25">
      <c r="A1024" s="13">
        <v>42496</v>
      </c>
      <c r="B1024" s="12">
        <v>144.820007</v>
      </c>
      <c r="C1024" s="12">
        <v>149.5</v>
      </c>
      <c r="D1024" s="12">
        <v>144.820007</v>
      </c>
      <c r="E1024" s="12">
        <v>148.979996</v>
      </c>
      <c r="F1024" s="12">
        <v>135.94285600000001</v>
      </c>
      <c r="G1024" s="12">
        <v>466161</v>
      </c>
    </row>
    <row r="1025" spans="1:7" x14ac:dyDescent="0.25">
      <c r="A1025" s="13">
        <v>42499</v>
      </c>
      <c r="B1025" s="12">
        <v>149</v>
      </c>
      <c r="C1025" s="12">
        <v>150</v>
      </c>
      <c r="D1025" s="12">
        <v>147.36999499999999</v>
      </c>
      <c r="E1025" s="12">
        <v>148.91000399999999</v>
      </c>
      <c r="F1025" s="12">
        <v>135.87898300000001</v>
      </c>
      <c r="G1025" s="12">
        <v>428281</v>
      </c>
    </row>
    <row r="1026" spans="1:7" x14ac:dyDescent="0.25">
      <c r="A1026" s="13">
        <v>42500</v>
      </c>
      <c r="B1026" s="12">
        <v>148.39999399999999</v>
      </c>
      <c r="C1026" s="12">
        <v>150.520004</v>
      </c>
      <c r="D1026" s="12">
        <v>148.259995</v>
      </c>
      <c r="E1026" s="12">
        <v>149.13999899999999</v>
      </c>
      <c r="F1026" s="12">
        <v>136.08883700000001</v>
      </c>
      <c r="G1026" s="12">
        <v>797435</v>
      </c>
    </row>
    <row r="1027" spans="1:7" x14ac:dyDescent="0.25">
      <c r="A1027" s="13">
        <v>42501</v>
      </c>
      <c r="B1027" s="12">
        <v>149.990005</v>
      </c>
      <c r="C1027" s="12">
        <v>151</v>
      </c>
      <c r="D1027" s="12">
        <v>148.179993</v>
      </c>
      <c r="E1027" s="12">
        <v>148.80999800000001</v>
      </c>
      <c r="F1027" s="12">
        <v>135.787735</v>
      </c>
      <c r="G1027" s="12">
        <v>1017811</v>
      </c>
    </row>
    <row r="1028" spans="1:7" x14ac:dyDescent="0.25">
      <c r="A1028" s="13">
        <v>42502</v>
      </c>
      <c r="B1028" s="12">
        <v>148.85000600000001</v>
      </c>
      <c r="C1028" s="12">
        <v>148.85000600000001</v>
      </c>
      <c r="D1028" s="12">
        <v>146.89999399999999</v>
      </c>
      <c r="E1028" s="12">
        <v>148.429993</v>
      </c>
      <c r="F1028" s="12">
        <v>135.440979</v>
      </c>
      <c r="G1028" s="12">
        <v>1085642</v>
      </c>
    </row>
    <row r="1029" spans="1:7" x14ac:dyDescent="0.25">
      <c r="A1029" s="13">
        <v>42503</v>
      </c>
      <c r="B1029" s="12">
        <v>145</v>
      </c>
      <c r="C1029" s="12">
        <v>148.38000500000001</v>
      </c>
      <c r="D1029" s="12">
        <v>145</v>
      </c>
      <c r="E1029" s="12">
        <v>147.770004</v>
      </c>
      <c r="F1029" s="12">
        <v>134.83874499999999</v>
      </c>
      <c r="G1029" s="12">
        <v>745782</v>
      </c>
    </row>
    <row r="1030" spans="1:7" x14ac:dyDescent="0.25">
      <c r="A1030" s="13">
        <v>42506</v>
      </c>
      <c r="B1030" s="12">
        <v>148.5</v>
      </c>
      <c r="C1030" s="12">
        <v>148.71000699999999</v>
      </c>
      <c r="D1030" s="12">
        <v>147.240005</v>
      </c>
      <c r="E1030" s="12">
        <v>148.16999799999999</v>
      </c>
      <c r="F1030" s="12">
        <v>135.20375100000001</v>
      </c>
      <c r="G1030" s="12">
        <v>906896</v>
      </c>
    </row>
    <row r="1031" spans="1:7" x14ac:dyDescent="0.25">
      <c r="A1031" s="13">
        <v>42507</v>
      </c>
      <c r="B1031" s="12">
        <v>147.429993</v>
      </c>
      <c r="C1031" s="12">
        <v>148.19000199999999</v>
      </c>
      <c r="D1031" s="12">
        <v>146</v>
      </c>
      <c r="E1031" s="12">
        <v>146.60000600000001</v>
      </c>
      <c r="F1031" s="12">
        <v>133.77113299999999</v>
      </c>
      <c r="G1031" s="12">
        <v>877608</v>
      </c>
    </row>
    <row r="1032" spans="1:7" x14ac:dyDescent="0.25">
      <c r="A1032" s="13">
        <v>42508</v>
      </c>
      <c r="B1032" s="12">
        <v>146.61999499999999</v>
      </c>
      <c r="C1032" s="12">
        <v>148.270004</v>
      </c>
      <c r="D1032" s="12">
        <v>145</v>
      </c>
      <c r="E1032" s="12">
        <v>146.229996</v>
      </c>
      <c r="F1032" s="12">
        <v>133.43348700000001</v>
      </c>
      <c r="G1032" s="12">
        <v>968072</v>
      </c>
    </row>
    <row r="1033" spans="1:7" x14ac:dyDescent="0.25">
      <c r="A1033" s="13">
        <v>42509</v>
      </c>
      <c r="B1033" s="12">
        <v>146.66000399999999</v>
      </c>
      <c r="C1033" s="12">
        <v>146.679993</v>
      </c>
      <c r="D1033" s="12">
        <v>143.89999399999999</v>
      </c>
      <c r="E1033" s="12">
        <v>145.759995</v>
      </c>
      <c r="F1033" s="12">
        <v>133.00462300000001</v>
      </c>
      <c r="G1033" s="12">
        <v>495031</v>
      </c>
    </row>
    <row r="1034" spans="1:7" x14ac:dyDescent="0.25">
      <c r="A1034" s="13">
        <v>42510</v>
      </c>
      <c r="B1034" s="12">
        <v>143.020004</v>
      </c>
      <c r="C1034" s="12">
        <v>146.69000199999999</v>
      </c>
      <c r="D1034" s="12">
        <v>141.66000399999999</v>
      </c>
      <c r="E1034" s="12">
        <v>142.88999899999999</v>
      </c>
      <c r="F1034" s="12">
        <v>130.385773</v>
      </c>
      <c r="G1034" s="12">
        <v>497894</v>
      </c>
    </row>
    <row r="1035" spans="1:7" x14ac:dyDescent="0.25">
      <c r="A1035" s="13">
        <v>42513</v>
      </c>
      <c r="B1035" s="12">
        <v>143.39999399999999</v>
      </c>
      <c r="C1035" s="12">
        <v>144.60000600000001</v>
      </c>
      <c r="D1035" s="12">
        <v>142.520004</v>
      </c>
      <c r="E1035" s="12">
        <v>143.86999499999999</v>
      </c>
      <c r="F1035" s="12">
        <v>131.28001399999999</v>
      </c>
      <c r="G1035" s="12">
        <v>571954</v>
      </c>
    </row>
    <row r="1036" spans="1:7" x14ac:dyDescent="0.25">
      <c r="A1036" s="13">
        <v>42514</v>
      </c>
      <c r="B1036" s="12">
        <v>144.199997</v>
      </c>
      <c r="C1036" s="12">
        <v>145.020004</v>
      </c>
      <c r="D1036" s="12">
        <v>143.96000699999999</v>
      </c>
      <c r="E1036" s="12">
        <v>144.46000699999999</v>
      </c>
      <c r="F1036" s="12">
        <v>131.81838999999999</v>
      </c>
      <c r="G1036" s="12">
        <v>477330</v>
      </c>
    </row>
    <row r="1037" spans="1:7" x14ac:dyDescent="0.25">
      <c r="A1037" s="13">
        <v>42515</v>
      </c>
      <c r="B1037" s="12">
        <v>145.85000600000001</v>
      </c>
      <c r="C1037" s="12">
        <v>145.85000600000001</v>
      </c>
      <c r="D1037" s="12">
        <v>143.91999799999999</v>
      </c>
      <c r="E1037" s="12">
        <v>144.36999499999999</v>
      </c>
      <c r="F1037" s="12">
        <v>131.73625200000001</v>
      </c>
      <c r="G1037" s="12">
        <v>740842</v>
      </c>
    </row>
    <row r="1038" spans="1:7" x14ac:dyDescent="0.25">
      <c r="A1038" s="13">
        <v>42516</v>
      </c>
      <c r="B1038" s="12">
        <v>145.179993</v>
      </c>
      <c r="C1038" s="12">
        <v>146.5</v>
      </c>
      <c r="D1038" s="12">
        <v>144.949997</v>
      </c>
      <c r="E1038" s="12">
        <v>145.779999</v>
      </c>
      <c r="F1038" s="12">
        <v>133.022873</v>
      </c>
      <c r="G1038" s="12">
        <v>2116680</v>
      </c>
    </row>
    <row r="1039" spans="1:7" x14ac:dyDescent="0.25">
      <c r="A1039" s="13">
        <v>42517</v>
      </c>
      <c r="B1039" s="12">
        <v>146.5</v>
      </c>
      <c r="C1039" s="12">
        <v>147.800003</v>
      </c>
      <c r="D1039" s="12">
        <v>146.199997</v>
      </c>
      <c r="E1039" s="12">
        <v>147.28999300000001</v>
      </c>
      <c r="F1039" s="12">
        <v>134.40074200000001</v>
      </c>
      <c r="G1039" s="12">
        <v>1186249</v>
      </c>
    </row>
    <row r="1040" spans="1:7" x14ac:dyDescent="0.25">
      <c r="A1040" s="13">
        <v>42520</v>
      </c>
      <c r="B1040" s="12">
        <v>147.990005</v>
      </c>
      <c r="C1040" s="12">
        <v>149.199997</v>
      </c>
      <c r="D1040" s="12">
        <v>147.46000699999999</v>
      </c>
      <c r="E1040" s="12">
        <v>148.699997</v>
      </c>
      <c r="F1040" s="12">
        <v>135.687332</v>
      </c>
      <c r="G1040" s="12">
        <v>325868</v>
      </c>
    </row>
    <row r="1041" spans="1:7" x14ac:dyDescent="0.25">
      <c r="A1041" s="13">
        <v>42521</v>
      </c>
      <c r="B1041" s="12">
        <v>148.720001</v>
      </c>
      <c r="C1041" s="12">
        <v>149.41000399999999</v>
      </c>
      <c r="D1041" s="12">
        <v>146.35000600000001</v>
      </c>
      <c r="E1041" s="12">
        <v>147.91999799999999</v>
      </c>
      <c r="F1041" s="12">
        <v>134.975616</v>
      </c>
      <c r="G1041" s="12">
        <v>4539528</v>
      </c>
    </row>
    <row r="1042" spans="1:7" x14ac:dyDescent="0.25">
      <c r="A1042" s="13">
        <v>42522</v>
      </c>
      <c r="B1042" s="12">
        <v>147.16000399999999</v>
      </c>
      <c r="C1042" s="12">
        <v>149.990005</v>
      </c>
      <c r="D1042" s="12">
        <v>145.770004</v>
      </c>
      <c r="E1042" s="12">
        <v>146.19000199999999</v>
      </c>
      <c r="F1042" s="12">
        <v>133.39698799999999</v>
      </c>
      <c r="G1042" s="12">
        <v>486567</v>
      </c>
    </row>
    <row r="1043" spans="1:7" x14ac:dyDescent="0.25">
      <c r="A1043" s="13">
        <v>42523</v>
      </c>
      <c r="B1043" s="12">
        <v>146.020004</v>
      </c>
      <c r="C1043" s="12">
        <v>147.36999499999999</v>
      </c>
      <c r="D1043" s="12">
        <v>145.490005</v>
      </c>
      <c r="E1043" s="12">
        <v>145.83999600000001</v>
      </c>
      <c r="F1043" s="12">
        <v>133.07763700000001</v>
      </c>
      <c r="G1043" s="12">
        <v>920046</v>
      </c>
    </row>
    <row r="1044" spans="1:7" x14ac:dyDescent="0.25">
      <c r="A1044" s="13">
        <v>42524</v>
      </c>
      <c r="B1044" s="12">
        <v>145.5</v>
      </c>
      <c r="C1044" s="12">
        <v>146.429993</v>
      </c>
      <c r="D1044" s="12">
        <v>144.88999899999999</v>
      </c>
      <c r="E1044" s="12">
        <v>146.029999</v>
      </c>
      <c r="F1044" s="12">
        <v>133.25100699999999</v>
      </c>
      <c r="G1044" s="12">
        <v>597130</v>
      </c>
    </row>
    <row r="1045" spans="1:7" x14ac:dyDescent="0.25">
      <c r="A1045" s="13">
        <v>42527</v>
      </c>
      <c r="B1045" s="12">
        <v>146.029999</v>
      </c>
      <c r="C1045" s="12">
        <v>148.85000600000001</v>
      </c>
      <c r="D1045" s="12">
        <v>144.46000699999999</v>
      </c>
      <c r="E1045" s="12">
        <v>148.61999499999999</v>
      </c>
      <c r="F1045" s="12">
        <v>135.614349</v>
      </c>
      <c r="G1045" s="12">
        <v>1276523</v>
      </c>
    </row>
    <row r="1046" spans="1:7" x14ac:dyDescent="0.25">
      <c r="A1046" s="13">
        <v>42528</v>
      </c>
      <c r="B1046" s="12">
        <v>149</v>
      </c>
      <c r="C1046" s="12">
        <v>152</v>
      </c>
      <c r="D1046" s="12">
        <v>148.19000199999999</v>
      </c>
      <c r="E1046" s="12">
        <v>149.729996</v>
      </c>
      <c r="F1046" s="12">
        <v>136.62721300000001</v>
      </c>
      <c r="G1046" s="12">
        <v>507902</v>
      </c>
    </row>
    <row r="1047" spans="1:7" x14ac:dyDescent="0.25">
      <c r="A1047" s="13">
        <v>42529</v>
      </c>
      <c r="B1047" s="12">
        <v>149.740005</v>
      </c>
      <c r="C1047" s="12">
        <v>152.5</v>
      </c>
      <c r="D1047" s="12">
        <v>149.740005</v>
      </c>
      <c r="E1047" s="12">
        <v>150.66000399999999</v>
      </c>
      <c r="F1047" s="12">
        <v>137.47584499999999</v>
      </c>
      <c r="G1047" s="12">
        <v>739205</v>
      </c>
    </row>
    <row r="1048" spans="1:7" x14ac:dyDescent="0.25">
      <c r="A1048" s="13">
        <v>42530</v>
      </c>
      <c r="B1048" s="12">
        <v>152</v>
      </c>
      <c r="C1048" s="12">
        <v>152</v>
      </c>
      <c r="D1048" s="12">
        <v>148.449997</v>
      </c>
      <c r="E1048" s="12">
        <v>149.33999600000001</v>
      </c>
      <c r="F1048" s="12">
        <v>136.27134699999999</v>
      </c>
      <c r="G1048" s="12">
        <v>848303</v>
      </c>
    </row>
    <row r="1049" spans="1:7" x14ac:dyDescent="0.25">
      <c r="A1049" s="13">
        <v>42531</v>
      </c>
      <c r="B1049" s="12">
        <v>150</v>
      </c>
      <c r="C1049" s="12">
        <v>150</v>
      </c>
      <c r="D1049" s="12">
        <v>145.490005</v>
      </c>
      <c r="E1049" s="12">
        <v>146.66000399999999</v>
      </c>
      <c r="F1049" s="12">
        <v>133.82586699999999</v>
      </c>
      <c r="G1049" s="12">
        <v>397019</v>
      </c>
    </row>
    <row r="1050" spans="1:7" x14ac:dyDescent="0.25">
      <c r="A1050" s="13">
        <v>42534</v>
      </c>
      <c r="B1050" s="12">
        <v>143.729996</v>
      </c>
      <c r="C1050" s="12">
        <v>147.88999899999999</v>
      </c>
      <c r="D1050" s="12">
        <v>143.729996</v>
      </c>
      <c r="E1050" s="12">
        <v>146.570007</v>
      </c>
      <c r="F1050" s="12">
        <v>133.743774</v>
      </c>
      <c r="G1050" s="12">
        <v>1204063</v>
      </c>
    </row>
    <row r="1051" spans="1:7" x14ac:dyDescent="0.25">
      <c r="A1051" s="13">
        <v>42535</v>
      </c>
      <c r="B1051" s="12">
        <v>147.16999799999999</v>
      </c>
      <c r="C1051" s="12">
        <v>147.16999799999999</v>
      </c>
      <c r="D1051" s="12">
        <v>144.36000100000001</v>
      </c>
      <c r="E1051" s="12">
        <v>145.86000100000001</v>
      </c>
      <c r="F1051" s="12">
        <v>133.09587099999999</v>
      </c>
      <c r="G1051" s="12">
        <v>568285</v>
      </c>
    </row>
    <row r="1052" spans="1:7" x14ac:dyDescent="0.25">
      <c r="A1052" s="13">
        <v>42536</v>
      </c>
      <c r="B1052" s="12">
        <v>148.03999300000001</v>
      </c>
      <c r="C1052" s="12">
        <v>148.03999300000001</v>
      </c>
      <c r="D1052" s="12">
        <v>145.80999800000001</v>
      </c>
      <c r="E1052" s="12">
        <v>147.78999300000001</v>
      </c>
      <c r="F1052" s="12">
        <v>134.856979</v>
      </c>
      <c r="G1052" s="12">
        <v>465833</v>
      </c>
    </row>
    <row r="1053" spans="1:7" x14ac:dyDescent="0.25">
      <c r="A1053" s="13">
        <v>42537</v>
      </c>
      <c r="B1053" s="12">
        <v>146.5</v>
      </c>
      <c r="C1053" s="12">
        <v>150.46000699999999</v>
      </c>
      <c r="D1053" s="12">
        <v>146.5</v>
      </c>
      <c r="E1053" s="12">
        <v>149.570007</v>
      </c>
      <c r="F1053" s="12">
        <v>136.48121599999999</v>
      </c>
      <c r="G1053" s="12">
        <v>305435</v>
      </c>
    </row>
    <row r="1054" spans="1:7" x14ac:dyDescent="0.25">
      <c r="A1054" s="13">
        <v>42538</v>
      </c>
      <c r="B1054" s="12">
        <v>149.89999399999999</v>
      </c>
      <c r="C1054" s="12">
        <v>150.259995</v>
      </c>
      <c r="D1054" s="12">
        <v>147.71000699999999</v>
      </c>
      <c r="E1054" s="12">
        <v>148.050003</v>
      </c>
      <c r="F1054" s="12">
        <v>135.094223</v>
      </c>
      <c r="G1054" s="12">
        <v>1099744</v>
      </c>
    </row>
    <row r="1055" spans="1:7" x14ac:dyDescent="0.25">
      <c r="A1055" s="13">
        <v>42541</v>
      </c>
      <c r="B1055" s="12">
        <v>148</v>
      </c>
      <c r="C1055" s="12">
        <v>150.91999799999999</v>
      </c>
      <c r="D1055" s="12">
        <v>147.46000699999999</v>
      </c>
      <c r="E1055" s="12">
        <v>149.490005</v>
      </c>
      <c r="F1055" s="12">
        <v>136.40821800000001</v>
      </c>
      <c r="G1055" s="12">
        <v>237242</v>
      </c>
    </row>
    <row r="1056" spans="1:7" x14ac:dyDescent="0.25">
      <c r="A1056" s="13">
        <v>42542</v>
      </c>
      <c r="B1056" s="12">
        <v>149.509995</v>
      </c>
      <c r="C1056" s="12">
        <v>151.86000100000001</v>
      </c>
      <c r="D1056" s="12">
        <v>149.28999300000001</v>
      </c>
      <c r="E1056" s="12">
        <v>151.270004</v>
      </c>
      <c r="F1056" s="12">
        <v>138.03244000000001</v>
      </c>
      <c r="G1056" s="12">
        <v>536462</v>
      </c>
    </row>
    <row r="1057" spans="1:7" x14ac:dyDescent="0.25">
      <c r="A1057" s="13">
        <v>42543</v>
      </c>
      <c r="B1057" s="12">
        <v>150.19000199999999</v>
      </c>
      <c r="C1057" s="12">
        <v>152.279999</v>
      </c>
      <c r="D1057" s="12">
        <v>150.179993</v>
      </c>
      <c r="E1057" s="12">
        <v>152.08999600000001</v>
      </c>
      <c r="F1057" s="12">
        <v>138.78068500000001</v>
      </c>
      <c r="G1057" s="12">
        <v>409846</v>
      </c>
    </row>
    <row r="1058" spans="1:7" x14ac:dyDescent="0.25">
      <c r="A1058" s="13">
        <v>42544</v>
      </c>
      <c r="B1058" s="12">
        <v>151.699997</v>
      </c>
      <c r="C1058" s="12">
        <v>152.78999300000001</v>
      </c>
      <c r="D1058" s="12">
        <v>150.78999300000001</v>
      </c>
      <c r="E1058" s="12">
        <v>151.509995</v>
      </c>
      <c r="F1058" s="12">
        <v>138.25143399999999</v>
      </c>
      <c r="G1058" s="12">
        <v>445631</v>
      </c>
    </row>
    <row r="1059" spans="1:7" x14ac:dyDescent="0.25">
      <c r="A1059" s="13">
        <v>42545</v>
      </c>
      <c r="B1059" s="12">
        <v>148</v>
      </c>
      <c r="C1059" s="12">
        <v>151.300003</v>
      </c>
      <c r="D1059" s="12">
        <v>145.89999399999999</v>
      </c>
      <c r="E1059" s="12">
        <v>149.029999</v>
      </c>
      <c r="F1059" s="12">
        <v>135.98848000000001</v>
      </c>
      <c r="G1059" s="12">
        <v>628892</v>
      </c>
    </row>
    <row r="1060" spans="1:7" x14ac:dyDescent="0.25">
      <c r="A1060" s="13">
        <v>42548</v>
      </c>
      <c r="B1060" s="12">
        <v>146.270004</v>
      </c>
      <c r="C1060" s="12">
        <v>149.33000200000001</v>
      </c>
      <c r="D1060" s="12">
        <v>144.979996</v>
      </c>
      <c r="E1060" s="12">
        <v>148.88000500000001</v>
      </c>
      <c r="F1060" s="12">
        <v>135.85162399999999</v>
      </c>
      <c r="G1060" s="12">
        <v>523117</v>
      </c>
    </row>
    <row r="1061" spans="1:7" x14ac:dyDescent="0.25">
      <c r="A1061" s="13">
        <v>42549</v>
      </c>
      <c r="B1061" s="12">
        <v>151</v>
      </c>
      <c r="C1061" s="12">
        <v>151</v>
      </c>
      <c r="D1061" s="12">
        <v>148.08999600000001</v>
      </c>
      <c r="E1061" s="12">
        <v>148.83000200000001</v>
      </c>
      <c r="F1061" s="12">
        <v>135.805969</v>
      </c>
      <c r="G1061" s="12">
        <v>447874</v>
      </c>
    </row>
    <row r="1062" spans="1:7" x14ac:dyDescent="0.25">
      <c r="A1062" s="13">
        <v>42550</v>
      </c>
      <c r="B1062" s="12">
        <v>148.83000200000001</v>
      </c>
      <c r="C1062" s="12">
        <v>151.03999300000001</v>
      </c>
      <c r="D1062" s="12">
        <v>148.71000699999999</v>
      </c>
      <c r="E1062" s="12">
        <v>150.71000699999999</v>
      </c>
      <c r="F1062" s="12">
        <v>137.521469</v>
      </c>
      <c r="G1062" s="12">
        <v>1044139</v>
      </c>
    </row>
    <row r="1063" spans="1:7" x14ac:dyDescent="0.25">
      <c r="A1063" s="13">
        <v>42551</v>
      </c>
      <c r="B1063" s="12">
        <v>150.71000699999999</v>
      </c>
      <c r="C1063" s="12">
        <v>152.300003</v>
      </c>
      <c r="D1063" s="12">
        <v>149.699997</v>
      </c>
      <c r="E1063" s="12">
        <v>151.63000500000001</v>
      </c>
      <c r="F1063" s="12">
        <v>138.36094700000001</v>
      </c>
      <c r="G1063" s="12">
        <v>1154011</v>
      </c>
    </row>
    <row r="1064" spans="1:7" x14ac:dyDescent="0.25">
      <c r="A1064" s="13">
        <v>42552</v>
      </c>
      <c r="B1064" s="12">
        <v>151.63000500000001</v>
      </c>
      <c r="C1064" s="12">
        <v>151.800003</v>
      </c>
      <c r="D1064" s="12">
        <v>149.85000600000001</v>
      </c>
      <c r="E1064" s="12">
        <v>150.449997</v>
      </c>
      <c r="F1064" s="12">
        <v>137.28421</v>
      </c>
      <c r="G1064" s="12">
        <v>151713</v>
      </c>
    </row>
    <row r="1065" spans="1:7" x14ac:dyDescent="0.25">
      <c r="A1065" s="13">
        <v>42555</v>
      </c>
      <c r="B1065" s="12">
        <v>151.699997</v>
      </c>
      <c r="C1065" s="12">
        <v>152.240005</v>
      </c>
      <c r="D1065" s="12">
        <v>151.36000100000001</v>
      </c>
      <c r="E1065" s="12">
        <v>151.800003</v>
      </c>
      <c r="F1065" s="12">
        <v>138.51608300000001</v>
      </c>
      <c r="G1065" s="12">
        <v>213476</v>
      </c>
    </row>
    <row r="1066" spans="1:7" x14ac:dyDescent="0.25">
      <c r="A1066" s="13">
        <v>42556</v>
      </c>
      <c r="B1066" s="12">
        <v>151.479996</v>
      </c>
      <c r="C1066" s="12">
        <v>152.070007</v>
      </c>
      <c r="D1066" s="12">
        <v>150.38000500000001</v>
      </c>
      <c r="E1066" s="12">
        <v>151.699997</v>
      </c>
      <c r="F1066" s="12">
        <v>138.42482000000001</v>
      </c>
      <c r="G1066" s="12">
        <v>429240</v>
      </c>
    </row>
    <row r="1067" spans="1:7" x14ac:dyDescent="0.25">
      <c r="A1067" s="13">
        <v>42557</v>
      </c>
      <c r="B1067" s="12">
        <v>149.16999799999999</v>
      </c>
      <c r="C1067" s="12">
        <v>150.470001</v>
      </c>
      <c r="D1067" s="12">
        <v>148</v>
      </c>
      <c r="E1067" s="12">
        <v>148.36000100000001</v>
      </c>
      <c r="F1067" s="12">
        <v>135.37709000000001</v>
      </c>
      <c r="G1067" s="12">
        <v>528636</v>
      </c>
    </row>
    <row r="1068" spans="1:7" x14ac:dyDescent="0.25">
      <c r="A1068" s="13">
        <v>42558</v>
      </c>
      <c r="B1068" s="12">
        <v>150.300003</v>
      </c>
      <c r="C1068" s="12">
        <v>150.300003</v>
      </c>
      <c r="D1068" s="12">
        <v>146.13000500000001</v>
      </c>
      <c r="E1068" s="12">
        <v>148.16000399999999</v>
      </c>
      <c r="F1068" s="12">
        <v>135.19461100000001</v>
      </c>
      <c r="G1068" s="12">
        <v>428928</v>
      </c>
    </row>
    <row r="1069" spans="1:7" x14ac:dyDescent="0.25">
      <c r="A1069" s="13">
        <v>42559</v>
      </c>
      <c r="B1069" s="12">
        <v>148.36000100000001</v>
      </c>
      <c r="C1069" s="12">
        <v>149.220001</v>
      </c>
      <c r="D1069" s="12">
        <v>146.009995</v>
      </c>
      <c r="E1069" s="12">
        <v>147.979996</v>
      </c>
      <c r="F1069" s="12">
        <v>135.03036499999999</v>
      </c>
      <c r="G1069" s="12">
        <v>545074</v>
      </c>
    </row>
    <row r="1070" spans="1:7" x14ac:dyDescent="0.25">
      <c r="A1070" s="13">
        <v>42562</v>
      </c>
      <c r="B1070" s="12">
        <v>148.229996</v>
      </c>
      <c r="C1070" s="12">
        <v>149.69000199999999</v>
      </c>
      <c r="D1070" s="12">
        <v>145</v>
      </c>
      <c r="E1070" s="12">
        <v>146.779999</v>
      </c>
      <c r="F1070" s="12">
        <v>133.93536399999999</v>
      </c>
      <c r="G1070" s="12">
        <v>570258</v>
      </c>
    </row>
    <row r="1071" spans="1:7" x14ac:dyDescent="0.25">
      <c r="A1071" s="13">
        <v>42563</v>
      </c>
      <c r="B1071" s="12">
        <v>148.41000399999999</v>
      </c>
      <c r="C1071" s="12">
        <v>149.08000200000001</v>
      </c>
      <c r="D1071" s="12">
        <v>145.970001</v>
      </c>
      <c r="E1071" s="12">
        <v>148.75</v>
      </c>
      <c r="F1071" s="12">
        <v>135.73298600000001</v>
      </c>
      <c r="G1071" s="12">
        <v>530353</v>
      </c>
    </row>
    <row r="1072" spans="1:7" x14ac:dyDescent="0.25">
      <c r="A1072" s="13">
        <v>42564</v>
      </c>
      <c r="B1072" s="12">
        <v>148</v>
      </c>
      <c r="C1072" s="12">
        <v>150.03999300000001</v>
      </c>
      <c r="D1072" s="12">
        <v>148</v>
      </c>
      <c r="E1072" s="12">
        <v>149.05999800000001</v>
      </c>
      <c r="F1072" s="12">
        <v>136.01585399999999</v>
      </c>
      <c r="G1072" s="12">
        <v>496183</v>
      </c>
    </row>
    <row r="1073" spans="1:7" x14ac:dyDescent="0.25">
      <c r="A1073" s="13">
        <v>42565</v>
      </c>
      <c r="B1073" s="12">
        <v>149.03999300000001</v>
      </c>
      <c r="C1073" s="12">
        <v>150.44000199999999</v>
      </c>
      <c r="D1073" s="12">
        <v>147.11000100000001</v>
      </c>
      <c r="E1073" s="12">
        <v>147.779999</v>
      </c>
      <c r="F1073" s="12">
        <v>134.84785500000001</v>
      </c>
      <c r="G1073" s="12">
        <v>640948</v>
      </c>
    </row>
    <row r="1074" spans="1:7" x14ac:dyDescent="0.25">
      <c r="A1074" s="13">
        <v>42566</v>
      </c>
      <c r="B1074" s="12">
        <v>149</v>
      </c>
      <c r="C1074" s="12">
        <v>149.89999399999999</v>
      </c>
      <c r="D1074" s="12">
        <v>147.529999</v>
      </c>
      <c r="E1074" s="12">
        <v>148.520004</v>
      </c>
      <c r="F1074" s="12">
        <v>135.523087</v>
      </c>
      <c r="G1074" s="12">
        <v>615101</v>
      </c>
    </row>
    <row r="1075" spans="1:7" x14ac:dyDescent="0.25">
      <c r="A1075" s="13">
        <v>42569</v>
      </c>
      <c r="B1075" s="12">
        <v>148.25</v>
      </c>
      <c r="C1075" s="12">
        <v>151.020004</v>
      </c>
      <c r="D1075" s="12">
        <v>148.199997</v>
      </c>
      <c r="E1075" s="12">
        <v>150.61000100000001</v>
      </c>
      <c r="F1075" s="12">
        <v>137.43022199999999</v>
      </c>
      <c r="G1075" s="12">
        <v>950804</v>
      </c>
    </row>
    <row r="1076" spans="1:7" x14ac:dyDescent="0.25">
      <c r="A1076" s="13">
        <v>42570</v>
      </c>
      <c r="B1076" s="12">
        <v>150.38000500000001</v>
      </c>
      <c r="C1076" s="12">
        <v>153</v>
      </c>
      <c r="D1076" s="12">
        <v>149</v>
      </c>
      <c r="E1076" s="12">
        <v>149.990005</v>
      </c>
      <c r="F1076" s="12">
        <v>136.86447100000001</v>
      </c>
      <c r="G1076" s="12">
        <v>802096</v>
      </c>
    </row>
    <row r="1077" spans="1:7" x14ac:dyDescent="0.25">
      <c r="A1077" s="13">
        <v>42571</v>
      </c>
      <c r="B1077" s="12">
        <v>148.16999799999999</v>
      </c>
      <c r="C1077" s="12">
        <v>153</v>
      </c>
      <c r="D1077" s="12">
        <v>148.16999799999999</v>
      </c>
      <c r="E1077" s="12">
        <v>150.479996</v>
      </c>
      <c r="F1077" s="12">
        <v>137.31156899999999</v>
      </c>
      <c r="G1077" s="12">
        <v>852217</v>
      </c>
    </row>
    <row r="1078" spans="1:7" x14ac:dyDescent="0.25">
      <c r="A1078" s="13">
        <v>42572</v>
      </c>
      <c r="B1078" s="12">
        <v>150.60000600000001</v>
      </c>
      <c r="C1078" s="12">
        <v>152.270004</v>
      </c>
      <c r="D1078" s="12">
        <v>150.30999800000001</v>
      </c>
      <c r="E1078" s="12">
        <v>152.020004</v>
      </c>
      <c r="F1078" s="12">
        <v>138.716812</v>
      </c>
      <c r="G1078" s="12">
        <v>592154</v>
      </c>
    </row>
    <row r="1079" spans="1:7" x14ac:dyDescent="0.25">
      <c r="A1079" s="13">
        <v>42573</v>
      </c>
      <c r="B1079" s="12">
        <v>152.5</v>
      </c>
      <c r="C1079" s="12">
        <v>153</v>
      </c>
      <c r="D1079" s="12">
        <v>152.050003</v>
      </c>
      <c r="E1079" s="12">
        <v>152.91999799999999</v>
      </c>
      <c r="F1079" s="12">
        <v>139.53805500000001</v>
      </c>
      <c r="G1079" s="12">
        <v>242391</v>
      </c>
    </row>
    <row r="1080" spans="1:7" x14ac:dyDescent="0.25">
      <c r="A1080" s="13">
        <v>42576</v>
      </c>
      <c r="B1080" s="12">
        <v>152.75</v>
      </c>
      <c r="C1080" s="12">
        <v>153</v>
      </c>
      <c r="D1080" s="12">
        <v>151.490005</v>
      </c>
      <c r="E1080" s="12">
        <v>152.86999499999999</v>
      </c>
      <c r="F1080" s="12">
        <v>139.49243200000001</v>
      </c>
      <c r="G1080" s="12">
        <v>483244</v>
      </c>
    </row>
    <row r="1081" spans="1:7" x14ac:dyDescent="0.25">
      <c r="A1081" s="13">
        <v>42577</v>
      </c>
      <c r="B1081" s="12">
        <v>152.86999499999999</v>
      </c>
      <c r="C1081" s="12">
        <v>152.86999499999999</v>
      </c>
      <c r="D1081" s="12">
        <v>147.479996</v>
      </c>
      <c r="E1081" s="12">
        <v>147.58999600000001</v>
      </c>
      <c r="F1081" s="12">
        <v>134.67448400000001</v>
      </c>
      <c r="G1081" s="12">
        <v>645522</v>
      </c>
    </row>
    <row r="1082" spans="1:7" x14ac:dyDescent="0.25">
      <c r="A1082" s="13">
        <v>42578</v>
      </c>
      <c r="B1082" s="12">
        <v>148.94000199999999</v>
      </c>
      <c r="C1082" s="12">
        <v>149.300003</v>
      </c>
      <c r="D1082" s="12">
        <v>142.58999600000001</v>
      </c>
      <c r="E1082" s="12">
        <v>143.11000100000001</v>
      </c>
      <c r="F1082" s="12">
        <v>130.58654799999999</v>
      </c>
      <c r="G1082" s="12">
        <v>798642</v>
      </c>
    </row>
    <row r="1083" spans="1:7" x14ac:dyDescent="0.25">
      <c r="A1083" s="13">
        <v>42579</v>
      </c>
      <c r="B1083" s="12">
        <v>144.53999300000001</v>
      </c>
      <c r="C1083" s="12">
        <v>149</v>
      </c>
      <c r="D1083" s="12">
        <v>144.529999</v>
      </c>
      <c r="E1083" s="12">
        <v>148.58000200000001</v>
      </c>
      <c r="F1083" s="12">
        <v>135.577866</v>
      </c>
      <c r="G1083" s="12">
        <v>632450</v>
      </c>
    </row>
    <row r="1084" spans="1:7" x14ac:dyDescent="0.25">
      <c r="A1084" s="13">
        <v>42580</v>
      </c>
      <c r="B1084" s="12">
        <v>148.60000600000001</v>
      </c>
      <c r="C1084" s="12">
        <v>148.85000600000001</v>
      </c>
      <c r="D1084" s="12">
        <v>144.520004</v>
      </c>
      <c r="E1084" s="12">
        <v>147.38999899999999</v>
      </c>
      <c r="F1084" s="12">
        <v>134.49198899999999</v>
      </c>
      <c r="G1084" s="12">
        <v>846578</v>
      </c>
    </row>
    <row r="1085" spans="1:7" x14ac:dyDescent="0.25">
      <c r="A1085" s="13">
        <v>42583</v>
      </c>
      <c r="B1085" s="12">
        <v>147.38999899999999</v>
      </c>
      <c r="C1085" s="12">
        <v>149.19000199999999</v>
      </c>
      <c r="D1085" s="12">
        <v>143.89999399999999</v>
      </c>
      <c r="E1085" s="12">
        <v>144.21000699999999</v>
      </c>
      <c r="F1085" s="12">
        <v>131.59028599999999</v>
      </c>
      <c r="G1085" s="12">
        <v>323727</v>
      </c>
    </row>
    <row r="1086" spans="1:7" x14ac:dyDescent="0.25">
      <c r="A1086" s="13">
        <v>42584</v>
      </c>
      <c r="B1086" s="12">
        <v>144.08000200000001</v>
      </c>
      <c r="C1086" s="12">
        <v>144.08000200000001</v>
      </c>
      <c r="D1086" s="12">
        <v>139.35000600000001</v>
      </c>
      <c r="E1086" s="12">
        <v>141.029999</v>
      </c>
      <c r="F1086" s="12">
        <v>128.68855300000001</v>
      </c>
      <c r="G1086" s="12">
        <v>686625</v>
      </c>
    </row>
    <row r="1087" spans="1:7" x14ac:dyDescent="0.25">
      <c r="A1087" s="13">
        <v>42585</v>
      </c>
      <c r="B1087" s="12">
        <v>141.009995</v>
      </c>
      <c r="C1087" s="12">
        <v>141.729996</v>
      </c>
      <c r="D1087" s="12">
        <v>140</v>
      </c>
      <c r="E1087" s="12">
        <v>140.88000500000001</v>
      </c>
      <c r="F1087" s="12">
        <v>128.551682</v>
      </c>
      <c r="G1087" s="12">
        <v>445428</v>
      </c>
    </row>
    <row r="1088" spans="1:7" x14ac:dyDescent="0.25">
      <c r="A1088" s="13">
        <v>42586</v>
      </c>
      <c r="B1088" s="12">
        <v>142.33999600000001</v>
      </c>
      <c r="C1088" s="12">
        <v>142.33999600000001</v>
      </c>
      <c r="D1088" s="12">
        <v>138.470001</v>
      </c>
      <c r="E1088" s="12">
        <v>139.85000600000001</v>
      </c>
      <c r="F1088" s="12">
        <v>127.61180899999999</v>
      </c>
      <c r="G1088" s="12">
        <v>466324</v>
      </c>
    </row>
    <row r="1089" spans="1:7" x14ac:dyDescent="0.25">
      <c r="A1089" s="13">
        <v>42587</v>
      </c>
      <c r="B1089" s="12">
        <v>140</v>
      </c>
      <c r="C1089" s="12">
        <v>140.990005</v>
      </c>
      <c r="D1089" s="12">
        <v>138.009995</v>
      </c>
      <c r="E1089" s="12">
        <v>139.66000399999999</v>
      </c>
      <c r="F1089" s="12">
        <v>127.438446</v>
      </c>
      <c r="G1089" s="12">
        <v>493660</v>
      </c>
    </row>
    <row r="1090" spans="1:7" x14ac:dyDescent="0.25">
      <c r="A1090" s="13">
        <v>42590</v>
      </c>
      <c r="B1090" s="12">
        <v>138.86000100000001</v>
      </c>
      <c r="C1090" s="12">
        <v>143.5</v>
      </c>
      <c r="D1090" s="12">
        <v>137.91999799999999</v>
      </c>
      <c r="E1090" s="12">
        <v>142.88999899999999</v>
      </c>
      <c r="F1090" s="12">
        <v>130.385773</v>
      </c>
      <c r="G1090" s="12">
        <v>990140</v>
      </c>
    </row>
    <row r="1091" spans="1:7" x14ac:dyDescent="0.25">
      <c r="A1091" s="13">
        <v>42591</v>
      </c>
      <c r="B1091" s="12">
        <v>143.5</v>
      </c>
      <c r="C1091" s="12">
        <v>143.740005</v>
      </c>
      <c r="D1091" s="12">
        <v>141.86999499999999</v>
      </c>
      <c r="E1091" s="12">
        <v>142.66999799999999</v>
      </c>
      <c r="F1091" s="12">
        <v>130.18502799999999</v>
      </c>
      <c r="G1091" s="12">
        <v>673576</v>
      </c>
    </row>
    <row r="1092" spans="1:7" x14ac:dyDescent="0.25">
      <c r="A1092" s="13">
        <v>42592</v>
      </c>
      <c r="B1092" s="12">
        <v>143.699997</v>
      </c>
      <c r="C1092" s="12">
        <v>143.699997</v>
      </c>
      <c r="D1092" s="12">
        <v>142.33999600000001</v>
      </c>
      <c r="E1092" s="12">
        <v>143.229996</v>
      </c>
      <c r="F1092" s="12">
        <v>130.69603000000001</v>
      </c>
      <c r="G1092" s="12">
        <v>408383</v>
      </c>
    </row>
    <row r="1093" spans="1:7" x14ac:dyDescent="0.25">
      <c r="A1093" s="13">
        <v>42593</v>
      </c>
      <c r="B1093" s="12">
        <v>143.69000199999999</v>
      </c>
      <c r="C1093" s="12">
        <v>148.199997</v>
      </c>
      <c r="D1093" s="12">
        <v>142.89999399999999</v>
      </c>
      <c r="E1093" s="12">
        <v>147.240005</v>
      </c>
      <c r="F1093" s="12">
        <v>134.355118</v>
      </c>
      <c r="G1093" s="12">
        <v>1051277</v>
      </c>
    </row>
    <row r="1094" spans="1:7" x14ac:dyDescent="0.25">
      <c r="A1094" s="13">
        <v>42594</v>
      </c>
      <c r="B1094" s="12">
        <v>147.220001</v>
      </c>
      <c r="C1094" s="12">
        <v>148</v>
      </c>
      <c r="D1094" s="12">
        <v>143.970001</v>
      </c>
      <c r="E1094" s="12">
        <v>145.28999300000001</v>
      </c>
      <c r="F1094" s="12">
        <v>132.57574500000001</v>
      </c>
      <c r="G1094" s="12">
        <v>556891</v>
      </c>
    </row>
    <row r="1095" spans="1:7" x14ac:dyDescent="0.25">
      <c r="A1095" s="13">
        <v>42597</v>
      </c>
      <c r="B1095" s="12">
        <v>146.270004</v>
      </c>
      <c r="C1095" s="12">
        <v>148.41999799999999</v>
      </c>
      <c r="D1095" s="12">
        <v>145.009995</v>
      </c>
      <c r="E1095" s="12">
        <v>147.78999300000001</v>
      </c>
      <c r="F1095" s="12">
        <v>134.856979</v>
      </c>
      <c r="G1095" s="12">
        <v>1024928</v>
      </c>
    </row>
    <row r="1096" spans="1:7" x14ac:dyDescent="0.25">
      <c r="A1096" s="13">
        <v>42598</v>
      </c>
      <c r="B1096" s="12">
        <v>148.740005</v>
      </c>
      <c r="C1096" s="12">
        <v>148.740005</v>
      </c>
      <c r="D1096" s="12">
        <v>144.759995</v>
      </c>
      <c r="E1096" s="12">
        <v>145.720001</v>
      </c>
      <c r="F1096" s="12">
        <v>132.96814000000001</v>
      </c>
      <c r="G1096" s="12">
        <v>663948</v>
      </c>
    </row>
    <row r="1097" spans="1:7" x14ac:dyDescent="0.25">
      <c r="A1097" s="13">
        <v>42599</v>
      </c>
      <c r="B1097" s="12">
        <v>144</v>
      </c>
      <c r="C1097" s="12">
        <v>148.429993</v>
      </c>
      <c r="D1097" s="12">
        <v>144</v>
      </c>
      <c r="E1097" s="12">
        <v>147.179993</v>
      </c>
      <c r="F1097" s="12">
        <v>134.300354</v>
      </c>
      <c r="G1097" s="12">
        <v>535863</v>
      </c>
    </row>
    <row r="1098" spans="1:7" x14ac:dyDescent="0.25">
      <c r="A1098" s="13">
        <v>42600</v>
      </c>
      <c r="B1098" s="12">
        <v>146.44000199999999</v>
      </c>
      <c r="C1098" s="12">
        <v>148.33999600000001</v>
      </c>
      <c r="D1098" s="12">
        <v>145.36000100000001</v>
      </c>
      <c r="E1098" s="12">
        <v>147.69000199999999</v>
      </c>
      <c r="F1098" s="12">
        <v>134.76573200000001</v>
      </c>
      <c r="G1098" s="12">
        <v>463807</v>
      </c>
    </row>
    <row r="1099" spans="1:7" x14ac:dyDescent="0.25">
      <c r="A1099" s="13">
        <v>42601</v>
      </c>
      <c r="B1099" s="12">
        <v>147.800003</v>
      </c>
      <c r="C1099" s="12">
        <v>147.800003</v>
      </c>
      <c r="D1099" s="12">
        <v>145.14999399999999</v>
      </c>
      <c r="E1099" s="12">
        <v>145.89999399999999</v>
      </c>
      <c r="F1099" s="12">
        <v>133.132385</v>
      </c>
      <c r="G1099" s="12">
        <v>469383</v>
      </c>
    </row>
    <row r="1100" spans="1:7" x14ac:dyDescent="0.25">
      <c r="A1100" s="13">
        <v>42604</v>
      </c>
      <c r="B1100" s="12">
        <v>146.61999499999999</v>
      </c>
      <c r="C1100" s="12">
        <v>146.86000100000001</v>
      </c>
      <c r="D1100" s="12">
        <v>145.55999800000001</v>
      </c>
      <c r="E1100" s="12">
        <v>146.36000100000001</v>
      </c>
      <c r="F1100" s="12">
        <v>133.55212399999999</v>
      </c>
      <c r="G1100" s="12">
        <v>614326</v>
      </c>
    </row>
    <row r="1101" spans="1:7" x14ac:dyDescent="0.25">
      <c r="A1101" s="13">
        <v>42605</v>
      </c>
      <c r="B1101" s="12">
        <v>146.36999499999999</v>
      </c>
      <c r="C1101" s="12">
        <v>147</v>
      </c>
      <c r="D1101" s="12">
        <v>144.39999399999999</v>
      </c>
      <c r="E1101" s="12">
        <v>144.86999499999999</v>
      </c>
      <c r="F1101" s="12">
        <v>132.19250500000001</v>
      </c>
      <c r="G1101" s="12">
        <v>547595</v>
      </c>
    </row>
    <row r="1102" spans="1:7" x14ac:dyDescent="0.25">
      <c r="A1102" s="13">
        <v>42606</v>
      </c>
      <c r="B1102" s="12">
        <v>144.86999499999999</v>
      </c>
      <c r="C1102" s="12">
        <v>147.05999800000001</v>
      </c>
      <c r="D1102" s="12">
        <v>143.820007</v>
      </c>
      <c r="E1102" s="12">
        <v>146.25</v>
      </c>
      <c r="F1102" s="12">
        <v>133.45173600000001</v>
      </c>
      <c r="G1102" s="12">
        <v>302656</v>
      </c>
    </row>
    <row r="1103" spans="1:7" x14ac:dyDescent="0.25">
      <c r="A1103" s="13">
        <v>42607</v>
      </c>
      <c r="B1103" s="12">
        <v>145.529999</v>
      </c>
      <c r="C1103" s="12">
        <v>147.470001</v>
      </c>
      <c r="D1103" s="12">
        <v>144.88000500000001</v>
      </c>
      <c r="E1103" s="12">
        <v>145.30999800000001</v>
      </c>
      <c r="F1103" s="12">
        <v>132.594009</v>
      </c>
      <c r="G1103" s="12">
        <v>352737</v>
      </c>
    </row>
    <row r="1104" spans="1:7" x14ac:dyDescent="0.25">
      <c r="A1104" s="13">
        <v>42608</v>
      </c>
      <c r="B1104" s="12">
        <v>145.86999499999999</v>
      </c>
      <c r="C1104" s="12">
        <v>145.86999499999999</v>
      </c>
      <c r="D1104" s="12">
        <v>140.64999399999999</v>
      </c>
      <c r="E1104" s="12">
        <v>141.91999799999999</v>
      </c>
      <c r="F1104" s="12">
        <v>129.50065599999999</v>
      </c>
      <c r="G1104" s="12">
        <v>984954</v>
      </c>
    </row>
    <row r="1105" spans="1:7" x14ac:dyDescent="0.25">
      <c r="A1105" s="13">
        <v>42611</v>
      </c>
      <c r="B1105" s="12">
        <v>141.21000699999999</v>
      </c>
      <c r="C1105" s="12">
        <v>144.949997</v>
      </c>
      <c r="D1105" s="12">
        <v>140.679993</v>
      </c>
      <c r="E1105" s="12">
        <v>141.75</v>
      </c>
      <c r="F1105" s="12">
        <v>129.345551</v>
      </c>
      <c r="G1105" s="12">
        <v>374080</v>
      </c>
    </row>
    <row r="1106" spans="1:7" x14ac:dyDescent="0.25">
      <c r="A1106" s="13">
        <v>42612</v>
      </c>
      <c r="B1106" s="12">
        <v>142.39999399999999</v>
      </c>
      <c r="C1106" s="12">
        <v>142.39999399999999</v>
      </c>
      <c r="D1106" s="12">
        <v>140.300003</v>
      </c>
      <c r="E1106" s="12">
        <v>140.970001</v>
      </c>
      <c r="F1106" s="12">
        <v>128.63378900000001</v>
      </c>
      <c r="G1106" s="12">
        <v>570820</v>
      </c>
    </row>
    <row r="1107" spans="1:7" x14ac:dyDescent="0.25">
      <c r="A1107" s="13">
        <v>42613</v>
      </c>
      <c r="B1107" s="12">
        <v>140.16000399999999</v>
      </c>
      <c r="C1107" s="12">
        <v>142.19000199999999</v>
      </c>
      <c r="D1107" s="12">
        <v>138.699997</v>
      </c>
      <c r="E1107" s="12">
        <v>140.050003</v>
      </c>
      <c r="F1107" s="12">
        <v>127.79431200000001</v>
      </c>
      <c r="G1107" s="12">
        <v>2481827</v>
      </c>
    </row>
    <row r="1108" spans="1:7" x14ac:dyDescent="0.25">
      <c r="A1108" s="13">
        <v>42614</v>
      </c>
      <c r="B1108" s="12">
        <v>140.41000399999999</v>
      </c>
      <c r="C1108" s="12">
        <v>145.16999799999999</v>
      </c>
      <c r="D1108" s="12">
        <v>138.30999800000001</v>
      </c>
      <c r="E1108" s="12">
        <v>142.30999800000001</v>
      </c>
      <c r="F1108" s="12">
        <v>129.856537</v>
      </c>
      <c r="G1108" s="12">
        <v>660154</v>
      </c>
    </row>
    <row r="1109" spans="1:7" x14ac:dyDescent="0.25">
      <c r="A1109" s="13">
        <v>42615</v>
      </c>
      <c r="B1109" s="12">
        <v>140</v>
      </c>
      <c r="C1109" s="12">
        <v>145.60000600000001</v>
      </c>
      <c r="D1109" s="12">
        <v>140</v>
      </c>
      <c r="E1109" s="12">
        <v>141.91000399999999</v>
      </c>
      <c r="F1109" s="12">
        <v>129.491547</v>
      </c>
      <c r="G1109" s="12">
        <v>318484</v>
      </c>
    </row>
    <row r="1110" spans="1:7" x14ac:dyDescent="0.25">
      <c r="A1110" s="13">
        <v>42618</v>
      </c>
      <c r="B1110" s="12">
        <v>143.88000500000001</v>
      </c>
      <c r="C1110" s="12">
        <v>143.88000500000001</v>
      </c>
      <c r="D1110" s="12">
        <v>142.25</v>
      </c>
      <c r="E1110" s="12">
        <v>143.08999600000001</v>
      </c>
      <c r="F1110" s="12">
        <v>130.56826799999999</v>
      </c>
      <c r="G1110" s="12">
        <v>81564</v>
      </c>
    </row>
    <row r="1111" spans="1:7" x14ac:dyDescent="0.25">
      <c r="A1111" s="13">
        <v>42619</v>
      </c>
      <c r="B1111" s="12">
        <v>143.60000600000001</v>
      </c>
      <c r="C1111" s="12">
        <v>143.78999300000001</v>
      </c>
      <c r="D1111" s="12">
        <v>140</v>
      </c>
      <c r="E1111" s="12">
        <v>140.970001</v>
      </c>
      <c r="F1111" s="12">
        <v>128.63378900000001</v>
      </c>
      <c r="G1111" s="12">
        <v>698917</v>
      </c>
    </row>
    <row r="1112" spans="1:7" x14ac:dyDescent="0.25">
      <c r="A1112" s="13">
        <v>42620</v>
      </c>
      <c r="B1112" s="12">
        <v>143.08000200000001</v>
      </c>
      <c r="C1112" s="12">
        <v>143.08000200000001</v>
      </c>
      <c r="D1112" s="12">
        <v>139.070007</v>
      </c>
      <c r="E1112" s="12">
        <v>139.25</v>
      </c>
      <c r="F1112" s="12">
        <v>127.064339</v>
      </c>
      <c r="G1112" s="12">
        <v>555773</v>
      </c>
    </row>
    <row r="1113" spans="1:7" x14ac:dyDescent="0.25">
      <c r="A1113" s="13">
        <v>42621</v>
      </c>
      <c r="B1113" s="12">
        <v>143.58000200000001</v>
      </c>
      <c r="C1113" s="12">
        <v>143.58000200000001</v>
      </c>
      <c r="D1113" s="12">
        <v>140.36000100000001</v>
      </c>
      <c r="E1113" s="12">
        <v>141.88999899999999</v>
      </c>
      <c r="F1113" s="12">
        <v>129.473297</v>
      </c>
      <c r="G1113" s="12">
        <v>963259</v>
      </c>
    </row>
    <row r="1114" spans="1:7" x14ac:dyDescent="0.25">
      <c r="A1114" s="13">
        <v>42622</v>
      </c>
      <c r="B1114" s="12">
        <v>141.5</v>
      </c>
      <c r="C1114" s="12">
        <v>141.5</v>
      </c>
      <c r="D1114" s="12">
        <v>139.300003</v>
      </c>
      <c r="E1114" s="12">
        <v>139.800003</v>
      </c>
      <c r="F1114" s="12">
        <v>127.566177</v>
      </c>
      <c r="G1114" s="12">
        <v>918066</v>
      </c>
    </row>
    <row r="1115" spans="1:7" x14ac:dyDescent="0.25">
      <c r="A1115" s="13">
        <v>42625</v>
      </c>
      <c r="B1115" s="12">
        <v>139.320007</v>
      </c>
      <c r="C1115" s="12">
        <v>141.929993</v>
      </c>
      <c r="D1115" s="12">
        <v>137.89999399999999</v>
      </c>
      <c r="E1115" s="12">
        <v>141.679993</v>
      </c>
      <c r="F1115" s="12">
        <v>129.28166200000001</v>
      </c>
      <c r="G1115" s="12">
        <v>1114041</v>
      </c>
    </row>
    <row r="1116" spans="1:7" x14ac:dyDescent="0.25">
      <c r="A1116" s="13">
        <v>42626</v>
      </c>
      <c r="B1116" s="12">
        <v>141.21000699999999</v>
      </c>
      <c r="C1116" s="12">
        <v>141.75</v>
      </c>
      <c r="D1116" s="12">
        <v>138.979996</v>
      </c>
      <c r="E1116" s="12">
        <v>139.13000500000001</v>
      </c>
      <c r="F1116" s="12">
        <v>126.954826</v>
      </c>
      <c r="G1116" s="12">
        <v>796117</v>
      </c>
    </row>
    <row r="1117" spans="1:7" x14ac:dyDescent="0.25">
      <c r="A1117" s="13">
        <v>42627</v>
      </c>
      <c r="B1117" s="12">
        <v>140.320007</v>
      </c>
      <c r="C1117" s="12">
        <v>143.029999</v>
      </c>
      <c r="D1117" s="12">
        <v>137.279999</v>
      </c>
      <c r="E1117" s="12">
        <v>140.429993</v>
      </c>
      <c r="F1117" s="12">
        <v>128.14106799999999</v>
      </c>
      <c r="G1117" s="12">
        <v>671105</v>
      </c>
    </row>
    <row r="1118" spans="1:7" x14ac:dyDescent="0.25">
      <c r="A1118" s="13">
        <v>42628</v>
      </c>
      <c r="B1118" s="12">
        <v>140.820007</v>
      </c>
      <c r="C1118" s="12">
        <v>141.679993</v>
      </c>
      <c r="D1118" s="12">
        <v>138.740005</v>
      </c>
      <c r="E1118" s="12">
        <v>140.570007</v>
      </c>
      <c r="F1118" s="12">
        <v>128.26881399999999</v>
      </c>
      <c r="G1118" s="12">
        <v>1918889</v>
      </c>
    </row>
    <row r="1119" spans="1:7" x14ac:dyDescent="0.25">
      <c r="A1119" s="13">
        <v>42632</v>
      </c>
      <c r="B1119" s="12">
        <v>141.779999</v>
      </c>
      <c r="C1119" s="12">
        <v>143.60000600000001</v>
      </c>
      <c r="D1119" s="12">
        <v>141.16000399999999</v>
      </c>
      <c r="E1119" s="12">
        <v>141.83999600000001</v>
      </c>
      <c r="F1119" s="12">
        <v>129.427673</v>
      </c>
      <c r="G1119" s="12">
        <v>727725</v>
      </c>
    </row>
    <row r="1120" spans="1:7" x14ac:dyDescent="0.25">
      <c r="A1120" s="13">
        <v>42633</v>
      </c>
      <c r="B1120" s="12">
        <v>142.66999799999999</v>
      </c>
      <c r="C1120" s="12">
        <v>142.86999499999999</v>
      </c>
      <c r="D1120" s="12">
        <v>139.770004</v>
      </c>
      <c r="E1120" s="12">
        <v>140.91999799999999</v>
      </c>
      <c r="F1120" s="12">
        <v>128.58818099999999</v>
      </c>
      <c r="G1120" s="12">
        <v>615936</v>
      </c>
    </row>
    <row r="1121" spans="1:7" x14ac:dyDescent="0.25">
      <c r="A1121" s="13">
        <v>42634</v>
      </c>
      <c r="B1121" s="12">
        <v>142.429993</v>
      </c>
      <c r="C1121" s="12">
        <v>143.08000200000001</v>
      </c>
      <c r="D1121" s="12">
        <v>140.91000399999999</v>
      </c>
      <c r="E1121" s="12">
        <v>142.86000100000001</v>
      </c>
      <c r="F1121" s="12">
        <v>130.35841400000001</v>
      </c>
      <c r="G1121" s="12">
        <v>719866</v>
      </c>
    </row>
    <row r="1122" spans="1:7" x14ac:dyDescent="0.25">
      <c r="A1122" s="13">
        <v>42635</v>
      </c>
      <c r="B1122" s="12">
        <v>143.300003</v>
      </c>
      <c r="C1122" s="12">
        <v>148.78999300000001</v>
      </c>
      <c r="D1122" s="12">
        <v>143.19000199999999</v>
      </c>
      <c r="E1122" s="12">
        <v>148.279999</v>
      </c>
      <c r="F1122" s="12">
        <v>135.304092</v>
      </c>
      <c r="G1122" s="12">
        <v>853951</v>
      </c>
    </row>
    <row r="1123" spans="1:7" x14ac:dyDescent="0.25">
      <c r="A1123" s="13">
        <v>42636</v>
      </c>
      <c r="B1123" s="12">
        <v>147</v>
      </c>
      <c r="C1123" s="12">
        <v>152.990005</v>
      </c>
      <c r="D1123" s="12">
        <v>147</v>
      </c>
      <c r="E1123" s="12">
        <v>152.53999300000001</v>
      </c>
      <c r="F1123" s="12">
        <v>139.191315</v>
      </c>
      <c r="G1123" s="12">
        <v>1982288</v>
      </c>
    </row>
    <row r="1124" spans="1:7" x14ac:dyDescent="0.25">
      <c r="A1124" s="13">
        <v>42639</v>
      </c>
      <c r="B1124" s="12">
        <v>148.550003</v>
      </c>
      <c r="C1124" s="12">
        <v>150.779999</v>
      </c>
      <c r="D1124" s="12">
        <v>146.38999899999999</v>
      </c>
      <c r="E1124" s="12">
        <v>148.80999800000001</v>
      </c>
      <c r="F1124" s="12">
        <v>135.787735</v>
      </c>
      <c r="G1124" s="12">
        <v>745205</v>
      </c>
    </row>
    <row r="1125" spans="1:7" x14ac:dyDescent="0.25">
      <c r="A1125" s="13">
        <v>42640</v>
      </c>
      <c r="B1125" s="12">
        <v>146.63999899999999</v>
      </c>
      <c r="C1125" s="12">
        <v>149.5</v>
      </c>
      <c r="D1125" s="12">
        <v>145</v>
      </c>
      <c r="E1125" s="12">
        <v>148.970001</v>
      </c>
      <c r="F1125" s="12">
        <v>135.93373099999999</v>
      </c>
      <c r="G1125" s="12">
        <v>941979</v>
      </c>
    </row>
    <row r="1126" spans="1:7" x14ac:dyDescent="0.25">
      <c r="A1126" s="13">
        <v>42641</v>
      </c>
      <c r="B1126" s="12">
        <v>149.050003</v>
      </c>
      <c r="C1126" s="12">
        <v>149.58999600000001</v>
      </c>
      <c r="D1126" s="12">
        <v>146.35000600000001</v>
      </c>
      <c r="E1126" s="12">
        <v>146.78999300000001</v>
      </c>
      <c r="F1126" s="12">
        <v>133.94450399999999</v>
      </c>
      <c r="G1126" s="12">
        <v>525268</v>
      </c>
    </row>
    <row r="1127" spans="1:7" x14ac:dyDescent="0.25">
      <c r="A1127" s="13">
        <v>42642</v>
      </c>
      <c r="B1127" s="12">
        <v>146.820007</v>
      </c>
      <c r="C1127" s="12">
        <v>149.5</v>
      </c>
      <c r="D1127" s="12">
        <v>144.820007</v>
      </c>
      <c r="E1127" s="12">
        <v>146.60000600000001</v>
      </c>
      <c r="F1127" s="12">
        <v>133.77113299999999</v>
      </c>
      <c r="G1127" s="12">
        <v>610385</v>
      </c>
    </row>
    <row r="1128" spans="1:7" x14ac:dyDescent="0.25">
      <c r="A1128" s="13">
        <v>42643</v>
      </c>
      <c r="B1128" s="12">
        <v>146.449997</v>
      </c>
      <c r="C1128" s="12">
        <v>148.38000500000001</v>
      </c>
      <c r="D1128" s="12">
        <v>145.279999</v>
      </c>
      <c r="E1128" s="12">
        <v>145.64999399999999</v>
      </c>
      <c r="F1128" s="12">
        <v>132.904236</v>
      </c>
      <c r="G1128" s="12">
        <v>829398</v>
      </c>
    </row>
    <row r="1129" spans="1:7" x14ac:dyDescent="0.25">
      <c r="A1129" s="13">
        <v>42646</v>
      </c>
      <c r="B1129" s="12">
        <v>145.41000399999999</v>
      </c>
      <c r="C1129" s="12">
        <v>146.05999800000001</v>
      </c>
      <c r="D1129" s="12">
        <v>143.28999300000001</v>
      </c>
      <c r="E1129" s="12">
        <v>145.64999399999999</v>
      </c>
      <c r="F1129" s="12">
        <v>132.904236</v>
      </c>
      <c r="G1129" s="12">
        <v>532163</v>
      </c>
    </row>
    <row r="1130" spans="1:7" x14ac:dyDescent="0.25">
      <c r="A1130" s="13">
        <v>42647</v>
      </c>
      <c r="B1130" s="12">
        <v>146.55999800000001</v>
      </c>
      <c r="C1130" s="12">
        <v>148.85000600000001</v>
      </c>
      <c r="D1130" s="12">
        <v>145.36999499999999</v>
      </c>
      <c r="E1130" s="12">
        <v>147.71000699999999</v>
      </c>
      <c r="F1130" s="12">
        <v>134.783997</v>
      </c>
      <c r="G1130" s="12">
        <v>583793</v>
      </c>
    </row>
    <row r="1131" spans="1:7" x14ac:dyDescent="0.25">
      <c r="A1131" s="13">
        <v>42648</v>
      </c>
      <c r="B1131" s="12">
        <v>148.990005</v>
      </c>
      <c r="C1131" s="12">
        <v>150.449997</v>
      </c>
      <c r="D1131" s="12">
        <v>148.699997</v>
      </c>
      <c r="E1131" s="12">
        <v>149.449997</v>
      </c>
      <c r="F1131" s="12">
        <v>136.37171900000001</v>
      </c>
      <c r="G1131" s="12">
        <v>572129</v>
      </c>
    </row>
    <row r="1132" spans="1:7" x14ac:dyDescent="0.25">
      <c r="A1132" s="13">
        <v>42649</v>
      </c>
      <c r="B1132" s="12">
        <v>149.91000399999999</v>
      </c>
      <c r="C1132" s="12">
        <v>151.39999399999999</v>
      </c>
      <c r="D1132" s="12">
        <v>147.820007</v>
      </c>
      <c r="E1132" s="12">
        <v>149.83000200000001</v>
      </c>
      <c r="F1132" s="12">
        <v>136.71845999999999</v>
      </c>
      <c r="G1132" s="12">
        <v>384380</v>
      </c>
    </row>
    <row r="1133" spans="1:7" x14ac:dyDescent="0.25">
      <c r="A1133" s="13">
        <v>42650</v>
      </c>
      <c r="B1133" s="12">
        <v>150</v>
      </c>
      <c r="C1133" s="12">
        <v>150</v>
      </c>
      <c r="D1133" s="12">
        <v>146.970001</v>
      </c>
      <c r="E1133" s="12">
        <v>147.78999300000001</v>
      </c>
      <c r="F1133" s="12">
        <v>134.856979</v>
      </c>
      <c r="G1133" s="12">
        <v>450006</v>
      </c>
    </row>
    <row r="1134" spans="1:7" x14ac:dyDescent="0.25">
      <c r="A1134" s="13">
        <v>42653</v>
      </c>
      <c r="B1134" s="12">
        <v>147.509995</v>
      </c>
      <c r="C1134" s="12">
        <v>151.820007</v>
      </c>
      <c r="D1134" s="12">
        <v>145.89999399999999</v>
      </c>
      <c r="E1134" s="12">
        <v>151.470001</v>
      </c>
      <c r="F1134" s="12">
        <v>138.21495100000001</v>
      </c>
      <c r="G1134" s="12">
        <v>898415</v>
      </c>
    </row>
    <row r="1135" spans="1:7" x14ac:dyDescent="0.25">
      <c r="A1135" s="13">
        <v>42654</v>
      </c>
      <c r="B1135" s="12">
        <v>151.029999</v>
      </c>
      <c r="C1135" s="12">
        <v>151.720001</v>
      </c>
      <c r="D1135" s="12">
        <v>150.21000699999999</v>
      </c>
      <c r="E1135" s="12">
        <v>150.63999899999999</v>
      </c>
      <c r="F1135" s="12">
        <v>137.457581</v>
      </c>
      <c r="G1135" s="12">
        <v>836565</v>
      </c>
    </row>
    <row r="1136" spans="1:7" x14ac:dyDescent="0.25">
      <c r="A1136" s="13">
        <v>42655</v>
      </c>
      <c r="B1136" s="12">
        <v>150.61999499999999</v>
      </c>
      <c r="C1136" s="12">
        <v>152.220001</v>
      </c>
      <c r="D1136" s="12">
        <v>149.61999499999999</v>
      </c>
      <c r="E1136" s="12">
        <v>150.63999899999999</v>
      </c>
      <c r="F1136" s="12">
        <v>137.457581</v>
      </c>
      <c r="G1136" s="12">
        <v>434355</v>
      </c>
    </row>
    <row r="1137" spans="1:7" x14ac:dyDescent="0.25">
      <c r="A1137" s="13">
        <v>42656</v>
      </c>
      <c r="B1137" s="12">
        <v>150.5</v>
      </c>
      <c r="C1137" s="12">
        <v>151.28999300000001</v>
      </c>
      <c r="D1137" s="12">
        <v>148.86000100000001</v>
      </c>
      <c r="E1137" s="12">
        <v>150.91000399999999</v>
      </c>
      <c r="F1137" s="12">
        <v>137.70396400000001</v>
      </c>
      <c r="G1137" s="12">
        <v>462697</v>
      </c>
    </row>
    <row r="1138" spans="1:7" x14ac:dyDescent="0.25">
      <c r="A1138" s="13">
        <v>42657</v>
      </c>
      <c r="B1138" s="12">
        <v>150.88999899999999</v>
      </c>
      <c r="C1138" s="12">
        <v>152.479996</v>
      </c>
      <c r="D1138" s="12">
        <v>150.36999499999999</v>
      </c>
      <c r="E1138" s="12">
        <v>151.679993</v>
      </c>
      <c r="F1138" s="12">
        <v>138.40656999999999</v>
      </c>
      <c r="G1138" s="12">
        <v>857033</v>
      </c>
    </row>
    <row r="1139" spans="1:7" x14ac:dyDescent="0.25">
      <c r="A1139" s="13">
        <v>42660</v>
      </c>
      <c r="B1139" s="12">
        <v>152.05999800000001</v>
      </c>
      <c r="C1139" s="12">
        <v>152.5</v>
      </c>
      <c r="D1139" s="12">
        <v>150.30999800000001</v>
      </c>
      <c r="E1139" s="12">
        <v>150.61999499999999</v>
      </c>
      <c r="F1139" s="12">
        <v>137.43933100000001</v>
      </c>
      <c r="G1139" s="12">
        <v>470746</v>
      </c>
    </row>
    <row r="1140" spans="1:7" x14ac:dyDescent="0.25">
      <c r="A1140" s="13">
        <v>42661</v>
      </c>
      <c r="B1140" s="12">
        <v>153</v>
      </c>
      <c r="C1140" s="12">
        <v>153</v>
      </c>
      <c r="D1140" s="12">
        <v>150.509995</v>
      </c>
      <c r="E1140" s="12">
        <v>151.550003</v>
      </c>
      <c r="F1140" s="12">
        <v>138.287949</v>
      </c>
      <c r="G1140" s="12">
        <v>548221</v>
      </c>
    </row>
    <row r="1141" spans="1:7" x14ac:dyDescent="0.25">
      <c r="A1141" s="13">
        <v>42662</v>
      </c>
      <c r="B1141" s="12">
        <v>150</v>
      </c>
      <c r="C1141" s="12">
        <v>152</v>
      </c>
      <c r="D1141" s="12">
        <v>150</v>
      </c>
      <c r="E1141" s="12">
        <v>151.66999799999999</v>
      </c>
      <c r="F1141" s="12">
        <v>138.397446</v>
      </c>
      <c r="G1141" s="12">
        <v>588799</v>
      </c>
    </row>
    <row r="1142" spans="1:7" x14ac:dyDescent="0.25">
      <c r="A1142" s="13">
        <v>42663</v>
      </c>
      <c r="B1142" s="12">
        <v>150.91000399999999</v>
      </c>
      <c r="C1142" s="12">
        <v>152.33999600000001</v>
      </c>
      <c r="D1142" s="12">
        <v>149.96000699999999</v>
      </c>
      <c r="E1142" s="12">
        <v>150.33000200000001</v>
      </c>
      <c r="F1142" s="12">
        <v>137.174713</v>
      </c>
      <c r="G1142" s="12">
        <v>439987</v>
      </c>
    </row>
    <row r="1143" spans="1:7" x14ac:dyDescent="0.25">
      <c r="A1143" s="13">
        <v>42664</v>
      </c>
      <c r="B1143" s="12">
        <v>149.61000100000001</v>
      </c>
      <c r="C1143" s="12">
        <v>151.19000199999999</v>
      </c>
      <c r="D1143" s="12">
        <v>149.11999499999999</v>
      </c>
      <c r="E1143" s="12">
        <v>149.740005</v>
      </c>
      <c r="F1143" s="12">
        <v>136.63635300000001</v>
      </c>
      <c r="G1143" s="12">
        <v>568244</v>
      </c>
    </row>
    <row r="1144" spans="1:7" x14ac:dyDescent="0.25">
      <c r="A1144" s="13">
        <v>42667</v>
      </c>
      <c r="B1144" s="12">
        <v>150.990005</v>
      </c>
      <c r="C1144" s="12">
        <v>151.740005</v>
      </c>
      <c r="D1144" s="12">
        <v>149.85000600000001</v>
      </c>
      <c r="E1144" s="12">
        <v>150.36999499999999</v>
      </c>
      <c r="F1144" s="12">
        <v>137.21121199999999</v>
      </c>
      <c r="G1144" s="12">
        <v>190076</v>
      </c>
    </row>
    <row r="1145" spans="1:7" x14ac:dyDescent="0.25">
      <c r="A1145" s="13">
        <v>42668</v>
      </c>
      <c r="B1145" s="12">
        <v>151.5</v>
      </c>
      <c r="C1145" s="12">
        <v>151.5</v>
      </c>
      <c r="D1145" s="12">
        <v>147.009995</v>
      </c>
      <c r="E1145" s="12">
        <v>147.30999800000001</v>
      </c>
      <c r="F1145" s="12">
        <v>134.41899100000001</v>
      </c>
      <c r="G1145" s="12">
        <v>451088</v>
      </c>
    </row>
    <row r="1146" spans="1:7" x14ac:dyDescent="0.25">
      <c r="A1146" s="13">
        <v>42669</v>
      </c>
      <c r="B1146" s="12">
        <v>145.720001</v>
      </c>
      <c r="C1146" s="12">
        <v>148.179993</v>
      </c>
      <c r="D1146" s="12">
        <v>143.759995</v>
      </c>
      <c r="E1146" s="12">
        <v>144.300003</v>
      </c>
      <c r="F1146" s="12">
        <v>131.67240899999999</v>
      </c>
      <c r="G1146" s="12">
        <v>642531</v>
      </c>
    </row>
    <row r="1147" spans="1:7" x14ac:dyDescent="0.25">
      <c r="A1147" s="13">
        <v>42670</v>
      </c>
      <c r="B1147" s="12">
        <v>143.75</v>
      </c>
      <c r="C1147" s="12">
        <v>147.050003</v>
      </c>
      <c r="D1147" s="12">
        <v>142.740005</v>
      </c>
      <c r="E1147" s="12">
        <v>146.78999300000001</v>
      </c>
      <c r="F1147" s="12">
        <v>135.52230800000001</v>
      </c>
      <c r="G1147" s="12">
        <v>505501</v>
      </c>
    </row>
    <row r="1148" spans="1:7" x14ac:dyDescent="0.25">
      <c r="A1148" s="13">
        <v>42671</v>
      </c>
      <c r="B1148" s="12">
        <v>145.220001</v>
      </c>
      <c r="C1148" s="12">
        <v>146.929993</v>
      </c>
      <c r="D1148" s="12">
        <v>142.529999</v>
      </c>
      <c r="E1148" s="12">
        <v>144.14999399999999</v>
      </c>
      <c r="F1148" s="12">
        <v>133.084946</v>
      </c>
      <c r="G1148" s="12">
        <v>730367</v>
      </c>
    </row>
    <row r="1149" spans="1:7" x14ac:dyDescent="0.25">
      <c r="A1149" s="13">
        <v>42674</v>
      </c>
      <c r="B1149" s="12">
        <v>144.179993</v>
      </c>
      <c r="C1149" s="12">
        <v>144.779999</v>
      </c>
      <c r="D1149" s="12">
        <v>141.36999499999999</v>
      </c>
      <c r="E1149" s="12">
        <v>141.979996</v>
      </c>
      <c r="F1149" s="12">
        <v>131.081512</v>
      </c>
      <c r="G1149" s="12">
        <v>455229</v>
      </c>
    </row>
    <row r="1150" spans="1:7" x14ac:dyDescent="0.25">
      <c r="A1150" s="13">
        <v>42675</v>
      </c>
      <c r="B1150" s="12">
        <v>142.470001</v>
      </c>
      <c r="C1150" s="12">
        <v>143.949997</v>
      </c>
      <c r="D1150" s="12">
        <v>138.14999399999999</v>
      </c>
      <c r="E1150" s="12">
        <v>140.270004</v>
      </c>
      <c r="F1150" s="12">
        <v>129.50277700000001</v>
      </c>
      <c r="G1150" s="12">
        <v>956629</v>
      </c>
    </row>
    <row r="1151" spans="1:7" x14ac:dyDescent="0.25">
      <c r="A1151" s="13">
        <v>42677</v>
      </c>
      <c r="B1151" s="12">
        <v>140.10000600000001</v>
      </c>
      <c r="C1151" s="12">
        <v>142.64999399999999</v>
      </c>
      <c r="D1151" s="12">
        <v>138.21000699999999</v>
      </c>
      <c r="E1151" s="12">
        <v>138.33999600000001</v>
      </c>
      <c r="F1151" s="12">
        <v>127.720932</v>
      </c>
      <c r="G1151" s="12">
        <v>676447</v>
      </c>
    </row>
    <row r="1152" spans="1:7" x14ac:dyDescent="0.25">
      <c r="A1152" s="13">
        <v>42678</v>
      </c>
      <c r="B1152" s="12">
        <v>136.5</v>
      </c>
      <c r="C1152" s="12">
        <v>142.13999899999999</v>
      </c>
      <c r="D1152" s="12">
        <v>136.5</v>
      </c>
      <c r="E1152" s="12">
        <v>137.86000100000001</v>
      </c>
      <c r="F1152" s="12">
        <v>127.277771</v>
      </c>
      <c r="G1152" s="12">
        <v>723741</v>
      </c>
    </row>
    <row r="1153" spans="1:7" x14ac:dyDescent="0.25">
      <c r="A1153" s="13">
        <v>42681</v>
      </c>
      <c r="B1153" s="12">
        <v>139.479996</v>
      </c>
      <c r="C1153" s="12">
        <v>143.800003</v>
      </c>
      <c r="D1153" s="12">
        <v>139.229996</v>
      </c>
      <c r="E1153" s="12">
        <v>142.69000199999999</v>
      </c>
      <c r="F1153" s="12">
        <v>131.73701500000001</v>
      </c>
      <c r="G1153" s="12">
        <v>979116</v>
      </c>
    </row>
    <row r="1154" spans="1:7" x14ac:dyDescent="0.25">
      <c r="A1154" s="13">
        <v>42682</v>
      </c>
      <c r="B1154" s="12">
        <v>143.929993</v>
      </c>
      <c r="C1154" s="12">
        <v>144.96000699999999</v>
      </c>
      <c r="D1154" s="12">
        <v>141.009995</v>
      </c>
      <c r="E1154" s="12">
        <v>141.38999899999999</v>
      </c>
      <c r="F1154" s="12">
        <v>130.536789</v>
      </c>
      <c r="G1154" s="12">
        <v>348151</v>
      </c>
    </row>
    <row r="1155" spans="1:7" x14ac:dyDescent="0.25">
      <c r="A1155" s="13">
        <v>42683</v>
      </c>
      <c r="B1155" s="12">
        <v>135.699997</v>
      </c>
      <c r="C1155" s="12">
        <v>144.96000699999999</v>
      </c>
      <c r="D1155" s="12">
        <v>135.699997</v>
      </c>
      <c r="E1155" s="12">
        <v>141.699997</v>
      </c>
      <c r="F1155" s="12">
        <v>130.823013</v>
      </c>
      <c r="G1155" s="12">
        <v>957981</v>
      </c>
    </row>
    <row r="1156" spans="1:7" x14ac:dyDescent="0.25">
      <c r="A1156" s="13">
        <v>42684</v>
      </c>
      <c r="B1156" s="12">
        <v>143</v>
      </c>
      <c r="C1156" s="12">
        <v>144.38999899999999</v>
      </c>
      <c r="D1156" s="12">
        <v>135.029999</v>
      </c>
      <c r="E1156" s="12">
        <v>136.16000399999999</v>
      </c>
      <c r="F1156" s="12">
        <v>125.708275</v>
      </c>
      <c r="G1156" s="12">
        <v>1367646</v>
      </c>
    </row>
    <row r="1157" spans="1:7" x14ac:dyDescent="0.25">
      <c r="A1157" s="13">
        <v>42685</v>
      </c>
      <c r="B1157" s="12">
        <v>136.25</v>
      </c>
      <c r="C1157" s="12">
        <v>136.35000600000001</v>
      </c>
      <c r="D1157" s="12">
        <v>129.10000600000001</v>
      </c>
      <c r="E1157" s="12">
        <v>131.479996</v>
      </c>
      <c r="F1157" s="12">
        <v>121.387497</v>
      </c>
      <c r="G1157" s="12">
        <v>1801094</v>
      </c>
    </row>
    <row r="1158" spans="1:7" x14ac:dyDescent="0.25">
      <c r="A1158" s="13">
        <v>42688</v>
      </c>
      <c r="B1158" s="12">
        <v>132.96000699999999</v>
      </c>
      <c r="C1158" s="12">
        <v>134.679993</v>
      </c>
      <c r="D1158" s="12">
        <v>131.820007</v>
      </c>
      <c r="E1158" s="12">
        <v>132.30999800000001</v>
      </c>
      <c r="F1158" s="12">
        <v>122.153786</v>
      </c>
      <c r="G1158" s="12">
        <v>1067224</v>
      </c>
    </row>
    <row r="1159" spans="1:7" x14ac:dyDescent="0.25">
      <c r="A1159" s="13">
        <v>42689</v>
      </c>
      <c r="B1159" s="12">
        <v>131.470001</v>
      </c>
      <c r="C1159" s="12">
        <v>134.10000600000001</v>
      </c>
      <c r="D1159" s="12">
        <v>129.10000600000001</v>
      </c>
      <c r="E1159" s="12">
        <v>129.63999899999999</v>
      </c>
      <c r="F1159" s="12">
        <v>119.688751</v>
      </c>
      <c r="G1159" s="12">
        <v>1022001</v>
      </c>
    </row>
    <row r="1160" spans="1:7" x14ac:dyDescent="0.25">
      <c r="A1160" s="13">
        <v>42690</v>
      </c>
      <c r="B1160" s="12">
        <v>130.36999499999999</v>
      </c>
      <c r="C1160" s="12">
        <v>131.949997</v>
      </c>
      <c r="D1160" s="12">
        <v>129.240005</v>
      </c>
      <c r="E1160" s="12">
        <v>130.33999600000001</v>
      </c>
      <c r="F1160" s="12">
        <v>120.335007</v>
      </c>
      <c r="G1160" s="12">
        <v>543421</v>
      </c>
    </row>
    <row r="1161" spans="1:7" x14ac:dyDescent="0.25">
      <c r="A1161" s="13">
        <v>42691</v>
      </c>
      <c r="B1161" s="12">
        <v>131.88000500000001</v>
      </c>
      <c r="C1161" s="12">
        <v>132.71000699999999</v>
      </c>
      <c r="D1161" s="12">
        <v>130.179993</v>
      </c>
      <c r="E1161" s="12">
        <v>132.41999799999999</v>
      </c>
      <c r="F1161" s="12">
        <v>122.255348</v>
      </c>
      <c r="G1161" s="12">
        <v>511793</v>
      </c>
    </row>
    <row r="1162" spans="1:7" x14ac:dyDescent="0.25">
      <c r="A1162" s="13">
        <v>42692</v>
      </c>
      <c r="B1162" s="12">
        <v>132.11000100000001</v>
      </c>
      <c r="C1162" s="12">
        <v>133.35000600000001</v>
      </c>
      <c r="D1162" s="12">
        <v>130.58000200000001</v>
      </c>
      <c r="E1162" s="12">
        <v>132.949997</v>
      </c>
      <c r="F1162" s="12">
        <v>122.74466700000001</v>
      </c>
      <c r="G1162" s="12">
        <v>640030</v>
      </c>
    </row>
    <row r="1163" spans="1:7" x14ac:dyDescent="0.25">
      <c r="A1163" s="13">
        <v>42696</v>
      </c>
      <c r="B1163" s="12">
        <v>133.300003</v>
      </c>
      <c r="C1163" s="12">
        <v>135</v>
      </c>
      <c r="D1163" s="12">
        <v>131.35000600000001</v>
      </c>
      <c r="E1163" s="12">
        <v>132.86000100000001</v>
      </c>
      <c r="F1163" s="12">
        <v>122.661575</v>
      </c>
      <c r="G1163" s="12">
        <v>1038678</v>
      </c>
    </row>
    <row r="1164" spans="1:7" x14ac:dyDescent="0.25">
      <c r="A1164" s="13">
        <v>42697</v>
      </c>
      <c r="B1164" s="12">
        <v>133.179993</v>
      </c>
      <c r="C1164" s="12">
        <v>133.179993</v>
      </c>
      <c r="D1164" s="12">
        <v>131.28999300000001</v>
      </c>
      <c r="E1164" s="12">
        <v>132.35000600000001</v>
      </c>
      <c r="F1164" s="12">
        <v>122.190735</v>
      </c>
      <c r="G1164" s="12">
        <v>1313739</v>
      </c>
    </row>
    <row r="1165" spans="1:7" x14ac:dyDescent="0.25">
      <c r="A1165" s="13">
        <v>42698</v>
      </c>
      <c r="B1165" s="12">
        <v>132.36999499999999</v>
      </c>
      <c r="C1165" s="12">
        <v>132.5</v>
      </c>
      <c r="D1165" s="12">
        <v>130.38999899999999</v>
      </c>
      <c r="E1165" s="12">
        <v>131.08000200000001</v>
      </c>
      <c r="F1165" s="12">
        <v>121.01821099999999</v>
      </c>
      <c r="G1165" s="12">
        <v>302103</v>
      </c>
    </row>
    <row r="1166" spans="1:7" x14ac:dyDescent="0.25">
      <c r="A1166" s="13">
        <v>42699</v>
      </c>
      <c r="B1166" s="12">
        <v>132.820007</v>
      </c>
      <c r="C1166" s="12">
        <v>132.820007</v>
      </c>
      <c r="D1166" s="12">
        <v>129.229996</v>
      </c>
      <c r="E1166" s="12">
        <v>129.929993</v>
      </c>
      <c r="F1166" s="12">
        <v>119.956474</v>
      </c>
      <c r="G1166" s="12">
        <v>296544</v>
      </c>
    </row>
    <row r="1167" spans="1:7" x14ac:dyDescent="0.25">
      <c r="A1167" s="13">
        <v>42702</v>
      </c>
      <c r="B1167" s="12">
        <v>129.520004</v>
      </c>
      <c r="C1167" s="12">
        <v>130.11999499999999</v>
      </c>
      <c r="D1167" s="12">
        <v>128.990005</v>
      </c>
      <c r="E1167" s="12">
        <v>129.979996</v>
      </c>
      <c r="F1167" s="12">
        <v>120.002647</v>
      </c>
      <c r="G1167" s="12">
        <v>931491</v>
      </c>
    </row>
    <row r="1168" spans="1:7" x14ac:dyDescent="0.25">
      <c r="A1168" s="13">
        <v>42703</v>
      </c>
      <c r="B1168" s="12">
        <v>130.69000199999999</v>
      </c>
      <c r="C1168" s="12">
        <v>130.89999399999999</v>
      </c>
      <c r="D1168" s="12">
        <v>129.41999799999999</v>
      </c>
      <c r="E1168" s="12">
        <v>130.300003</v>
      </c>
      <c r="F1168" s="12">
        <v>120.29808800000001</v>
      </c>
      <c r="G1168" s="12">
        <v>1484402</v>
      </c>
    </row>
    <row r="1169" spans="1:7" x14ac:dyDescent="0.25">
      <c r="A1169" s="13">
        <v>42704</v>
      </c>
      <c r="B1169" s="12">
        <v>130</v>
      </c>
      <c r="C1169" s="12">
        <v>131.520004</v>
      </c>
      <c r="D1169" s="12">
        <v>128.279999</v>
      </c>
      <c r="E1169" s="12">
        <v>129.529999</v>
      </c>
      <c r="F1169" s="12">
        <v>119.587189</v>
      </c>
      <c r="G1169" s="12">
        <v>2021666</v>
      </c>
    </row>
    <row r="1170" spans="1:7" x14ac:dyDescent="0.25">
      <c r="A1170" s="13">
        <v>42705</v>
      </c>
      <c r="B1170" s="12">
        <v>132.820007</v>
      </c>
      <c r="C1170" s="12">
        <v>132.820007</v>
      </c>
      <c r="D1170" s="12">
        <v>128.33000200000001</v>
      </c>
      <c r="E1170" s="12">
        <v>129.08000200000001</v>
      </c>
      <c r="F1170" s="12">
        <v>119.17173</v>
      </c>
      <c r="G1170" s="12">
        <v>726693</v>
      </c>
    </row>
    <row r="1171" spans="1:7" x14ac:dyDescent="0.25">
      <c r="A1171" s="13">
        <v>42706</v>
      </c>
      <c r="B1171" s="12">
        <v>128.979996</v>
      </c>
      <c r="C1171" s="12">
        <v>129.929993</v>
      </c>
      <c r="D1171" s="12">
        <v>128.229996</v>
      </c>
      <c r="E1171" s="12">
        <v>128.979996</v>
      </c>
      <c r="F1171" s="12">
        <v>119.079399</v>
      </c>
      <c r="G1171" s="12">
        <v>1001748</v>
      </c>
    </row>
    <row r="1172" spans="1:7" x14ac:dyDescent="0.25">
      <c r="A1172" s="13">
        <v>42709</v>
      </c>
      <c r="B1172" s="12">
        <v>130.83999600000001</v>
      </c>
      <c r="C1172" s="12">
        <v>130.83999600000001</v>
      </c>
      <c r="D1172" s="12">
        <v>128.21000699999999</v>
      </c>
      <c r="E1172" s="12">
        <v>128.66999799999999</v>
      </c>
      <c r="F1172" s="12">
        <v>118.793198</v>
      </c>
      <c r="G1172" s="12">
        <v>1153337</v>
      </c>
    </row>
    <row r="1173" spans="1:7" x14ac:dyDescent="0.25">
      <c r="A1173" s="13">
        <v>42710</v>
      </c>
      <c r="B1173" s="12">
        <v>129.449997</v>
      </c>
      <c r="C1173" s="12">
        <v>130.009995</v>
      </c>
      <c r="D1173" s="12">
        <v>128.220001</v>
      </c>
      <c r="E1173" s="12">
        <v>128.88000500000001</v>
      </c>
      <c r="F1173" s="12">
        <v>118.987083</v>
      </c>
      <c r="G1173" s="12">
        <v>790450</v>
      </c>
    </row>
    <row r="1174" spans="1:7" x14ac:dyDescent="0.25">
      <c r="A1174" s="13">
        <v>42711</v>
      </c>
      <c r="B1174" s="12">
        <v>131.86999499999999</v>
      </c>
      <c r="C1174" s="12">
        <v>131.86999499999999</v>
      </c>
      <c r="D1174" s="12">
        <v>128.08000200000001</v>
      </c>
      <c r="E1174" s="12">
        <v>129</v>
      </c>
      <c r="F1174" s="12">
        <v>119.09787799999999</v>
      </c>
      <c r="G1174" s="12">
        <v>1586710</v>
      </c>
    </row>
    <row r="1175" spans="1:7" x14ac:dyDescent="0.25">
      <c r="A1175" s="13">
        <v>42712</v>
      </c>
      <c r="B1175" s="12">
        <v>128.699997</v>
      </c>
      <c r="C1175" s="12">
        <v>129</v>
      </c>
      <c r="D1175" s="12">
        <v>127.5</v>
      </c>
      <c r="E1175" s="12">
        <v>127.91999800000001</v>
      </c>
      <c r="F1175" s="12">
        <v>118.10077699999999</v>
      </c>
      <c r="G1175" s="12">
        <v>1239009</v>
      </c>
    </row>
    <row r="1176" spans="1:7" x14ac:dyDescent="0.25">
      <c r="A1176" s="13">
        <v>42713</v>
      </c>
      <c r="B1176" s="12">
        <v>127.5</v>
      </c>
      <c r="C1176" s="12">
        <v>133.279999</v>
      </c>
      <c r="D1176" s="12">
        <v>124</v>
      </c>
      <c r="E1176" s="12">
        <v>133.14999399999999</v>
      </c>
      <c r="F1176" s="12">
        <v>122.929306</v>
      </c>
      <c r="G1176" s="12">
        <v>6701955</v>
      </c>
    </row>
    <row r="1177" spans="1:7" x14ac:dyDescent="0.25">
      <c r="A1177" s="13">
        <v>42717</v>
      </c>
      <c r="B1177" s="12">
        <v>134.300003</v>
      </c>
      <c r="C1177" s="12">
        <v>134.970001</v>
      </c>
      <c r="D1177" s="12">
        <v>129.16999799999999</v>
      </c>
      <c r="E1177" s="12">
        <v>132.66000399999999</v>
      </c>
      <c r="F1177" s="12">
        <v>122.476929</v>
      </c>
      <c r="G1177" s="12">
        <v>1030999</v>
      </c>
    </row>
    <row r="1178" spans="1:7" x14ac:dyDescent="0.25">
      <c r="A1178" s="13">
        <v>42718</v>
      </c>
      <c r="B1178" s="12">
        <v>131.729996</v>
      </c>
      <c r="C1178" s="12">
        <v>133.39999399999999</v>
      </c>
      <c r="D1178" s="12">
        <v>130.259995</v>
      </c>
      <c r="E1178" s="12">
        <v>132.30999800000001</v>
      </c>
      <c r="F1178" s="12">
        <v>122.153786</v>
      </c>
      <c r="G1178" s="12">
        <v>855803</v>
      </c>
    </row>
    <row r="1179" spans="1:7" x14ac:dyDescent="0.25">
      <c r="A1179" s="13">
        <v>42719</v>
      </c>
      <c r="B1179" s="12">
        <v>132.929993</v>
      </c>
      <c r="C1179" s="12">
        <v>134.33999600000001</v>
      </c>
      <c r="D1179" s="12">
        <v>131.55999800000001</v>
      </c>
      <c r="E1179" s="12">
        <v>132.61000100000001</v>
      </c>
      <c r="F1179" s="12">
        <v>122.430763</v>
      </c>
      <c r="G1179" s="12">
        <v>871651</v>
      </c>
    </row>
    <row r="1180" spans="1:7" x14ac:dyDescent="0.25">
      <c r="A1180" s="13">
        <v>42720</v>
      </c>
      <c r="B1180" s="12">
        <v>133.10000600000001</v>
      </c>
      <c r="C1180" s="12">
        <v>133.11000100000001</v>
      </c>
      <c r="D1180" s="12">
        <v>130.929993</v>
      </c>
      <c r="E1180" s="12">
        <v>131.21000699999999</v>
      </c>
      <c r="F1180" s="12">
        <v>121.138237</v>
      </c>
      <c r="G1180" s="12">
        <v>1627260</v>
      </c>
    </row>
    <row r="1181" spans="1:7" x14ac:dyDescent="0.25">
      <c r="A1181" s="13">
        <v>42723</v>
      </c>
      <c r="B1181" s="12">
        <v>130.03999300000001</v>
      </c>
      <c r="C1181" s="12">
        <v>131.25</v>
      </c>
      <c r="D1181" s="12">
        <v>129.220001</v>
      </c>
      <c r="E1181" s="12">
        <v>129.729996</v>
      </c>
      <c r="F1181" s="12">
        <v>119.771835</v>
      </c>
      <c r="G1181" s="12">
        <v>384947</v>
      </c>
    </row>
    <row r="1182" spans="1:7" x14ac:dyDescent="0.25">
      <c r="A1182" s="13">
        <v>42724</v>
      </c>
      <c r="B1182" s="12">
        <v>129.08000200000001</v>
      </c>
      <c r="C1182" s="12">
        <v>131.11999499999999</v>
      </c>
      <c r="D1182" s="12">
        <v>128.05999800000001</v>
      </c>
      <c r="E1182" s="12">
        <v>129.199997</v>
      </c>
      <c r="F1182" s="12">
        <v>119.282524</v>
      </c>
      <c r="G1182" s="12">
        <v>619899</v>
      </c>
    </row>
    <row r="1183" spans="1:7" x14ac:dyDescent="0.25">
      <c r="A1183" s="13">
        <v>42725</v>
      </c>
      <c r="B1183" s="12">
        <v>130.55999800000001</v>
      </c>
      <c r="C1183" s="12">
        <v>130.570007</v>
      </c>
      <c r="D1183" s="12">
        <v>127.410004</v>
      </c>
      <c r="E1183" s="12">
        <v>128.61999499999999</v>
      </c>
      <c r="F1183" s="12">
        <v>118.747032</v>
      </c>
      <c r="G1183" s="12">
        <v>538113</v>
      </c>
    </row>
    <row r="1184" spans="1:7" x14ac:dyDescent="0.25">
      <c r="A1184" s="13">
        <v>42726</v>
      </c>
      <c r="B1184" s="12">
        <v>128.779999</v>
      </c>
      <c r="C1184" s="12">
        <v>130.25</v>
      </c>
      <c r="D1184" s="12">
        <v>126.68</v>
      </c>
      <c r="E1184" s="12">
        <v>130.070007</v>
      </c>
      <c r="F1184" s="12">
        <v>120.08575399999999</v>
      </c>
      <c r="G1184" s="12">
        <v>592765</v>
      </c>
    </row>
    <row r="1185" spans="1:7" x14ac:dyDescent="0.25">
      <c r="A1185" s="13">
        <v>42727</v>
      </c>
      <c r="B1185" s="12">
        <v>130.16000399999999</v>
      </c>
      <c r="C1185" s="12">
        <v>131.53999300000001</v>
      </c>
      <c r="D1185" s="12">
        <v>129.38999899999999</v>
      </c>
      <c r="E1185" s="12">
        <v>129.94000199999999</v>
      </c>
      <c r="F1185" s="12">
        <v>119.965729</v>
      </c>
      <c r="G1185" s="12">
        <v>296935</v>
      </c>
    </row>
    <row r="1186" spans="1:7" x14ac:dyDescent="0.25">
      <c r="A1186" s="13">
        <v>42730</v>
      </c>
      <c r="B1186" s="12">
        <v>130.5</v>
      </c>
      <c r="C1186" s="12">
        <v>130.5</v>
      </c>
      <c r="D1186" s="12">
        <v>128.39999399999999</v>
      </c>
      <c r="E1186" s="12">
        <v>129.08000200000001</v>
      </c>
      <c r="F1186" s="12">
        <v>119.17173</v>
      </c>
      <c r="G1186" s="12">
        <v>9337</v>
      </c>
    </row>
    <row r="1187" spans="1:7" x14ac:dyDescent="0.25">
      <c r="A1187" s="13">
        <v>42731</v>
      </c>
      <c r="B1187" s="12">
        <v>129.300003</v>
      </c>
      <c r="C1187" s="12">
        <v>131.94000199999999</v>
      </c>
      <c r="D1187" s="12">
        <v>129.16000399999999</v>
      </c>
      <c r="E1187" s="12">
        <v>130.88999899999999</v>
      </c>
      <c r="F1187" s="12">
        <v>120.842781</v>
      </c>
      <c r="G1187" s="12">
        <v>732298</v>
      </c>
    </row>
    <row r="1188" spans="1:7" x14ac:dyDescent="0.25">
      <c r="A1188" s="13">
        <v>42732</v>
      </c>
      <c r="B1188" s="12">
        <v>129.88999899999999</v>
      </c>
      <c r="C1188" s="12">
        <v>131.38000500000001</v>
      </c>
      <c r="D1188" s="12">
        <v>129.020004</v>
      </c>
      <c r="E1188" s="12">
        <v>131.08999600000001</v>
      </c>
      <c r="F1188" s="12">
        <v>121.027435</v>
      </c>
      <c r="G1188" s="12">
        <v>234842</v>
      </c>
    </row>
    <row r="1189" spans="1:7" x14ac:dyDescent="0.25">
      <c r="A1189" s="13">
        <v>42733</v>
      </c>
      <c r="B1189" s="12">
        <v>130.770004</v>
      </c>
      <c r="C1189" s="12">
        <v>134.270004</v>
      </c>
      <c r="D1189" s="12">
        <v>130.449997</v>
      </c>
      <c r="E1189" s="12">
        <v>133.33000200000001</v>
      </c>
      <c r="F1189" s="12">
        <v>123.09549</v>
      </c>
      <c r="G1189" s="12">
        <v>298560</v>
      </c>
    </row>
    <row r="1190" spans="1:7" x14ac:dyDescent="0.25">
      <c r="A1190" s="13">
        <v>42734</v>
      </c>
      <c r="B1190" s="12">
        <v>133.39999399999999</v>
      </c>
      <c r="C1190" s="12">
        <v>133.429993</v>
      </c>
      <c r="D1190" s="12">
        <v>129.5</v>
      </c>
      <c r="E1190" s="12">
        <v>131.36999499999999</v>
      </c>
      <c r="F1190" s="12">
        <v>121.28594200000001</v>
      </c>
      <c r="G1190" s="12">
        <v>690831</v>
      </c>
    </row>
    <row r="1191" spans="1:7" x14ac:dyDescent="0.25">
      <c r="A1191" s="13">
        <v>42737</v>
      </c>
      <c r="B1191" s="12">
        <v>131.36999499999999</v>
      </c>
      <c r="C1191" s="12">
        <v>131.490005</v>
      </c>
      <c r="D1191" s="12">
        <v>130.490005</v>
      </c>
      <c r="E1191" s="12">
        <v>131.36999499999999</v>
      </c>
      <c r="F1191" s="12">
        <v>121.28594200000001</v>
      </c>
      <c r="G1191" s="12">
        <v>5186</v>
      </c>
    </row>
    <row r="1192" spans="1:7" x14ac:dyDescent="0.25">
      <c r="A1192" s="13">
        <v>42738</v>
      </c>
      <c r="B1192" s="12">
        <v>133.41999799999999</v>
      </c>
      <c r="C1192" s="12">
        <v>134.570007</v>
      </c>
      <c r="D1192" s="12">
        <v>130.25</v>
      </c>
      <c r="E1192" s="12">
        <v>133.30999800000001</v>
      </c>
      <c r="F1192" s="12">
        <v>123.07701900000001</v>
      </c>
      <c r="G1192" s="12">
        <v>418911</v>
      </c>
    </row>
    <row r="1193" spans="1:7" x14ac:dyDescent="0.25">
      <c r="A1193" s="13">
        <v>42739</v>
      </c>
      <c r="B1193" s="12">
        <v>133.28999300000001</v>
      </c>
      <c r="C1193" s="12">
        <v>135.53999300000001</v>
      </c>
      <c r="D1193" s="12">
        <v>132.979996</v>
      </c>
      <c r="E1193" s="12">
        <v>134.91000399999999</v>
      </c>
      <c r="F1193" s="12">
        <v>124.554214</v>
      </c>
      <c r="G1193" s="12">
        <v>771314</v>
      </c>
    </row>
    <row r="1194" spans="1:7" x14ac:dyDescent="0.25">
      <c r="A1194" s="13">
        <v>42740</v>
      </c>
      <c r="B1194" s="12">
        <v>134.14999399999999</v>
      </c>
      <c r="C1194" s="12">
        <v>136.979996</v>
      </c>
      <c r="D1194" s="12">
        <v>133.55999800000001</v>
      </c>
      <c r="E1194" s="12">
        <v>136.11000100000001</v>
      </c>
      <c r="F1194" s="12">
        <v>125.662094</v>
      </c>
      <c r="G1194" s="12">
        <v>1011693</v>
      </c>
    </row>
    <row r="1195" spans="1:7" x14ac:dyDescent="0.25">
      <c r="A1195" s="13">
        <v>42741</v>
      </c>
      <c r="B1195" s="12">
        <v>137</v>
      </c>
      <c r="C1195" s="12">
        <v>137</v>
      </c>
      <c r="D1195" s="12">
        <v>134.10000600000001</v>
      </c>
      <c r="E1195" s="12">
        <v>134.63999899999999</v>
      </c>
      <c r="F1195" s="12">
        <v>124.304939</v>
      </c>
      <c r="G1195" s="12">
        <v>408267</v>
      </c>
    </row>
    <row r="1196" spans="1:7" x14ac:dyDescent="0.25">
      <c r="A1196" s="13">
        <v>42744</v>
      </c>
      <c r="B1196" s="12">
        <v>134.10000600000001</v>
      </c>
      <c r="C1196" s="12">
        <v>134.10000600000001</v>
      </c>
      <c r="D1196" s="12">
        <v>129.770004</v>
      </c>
      <c r="E1196" s="12">
        <v>130.78999300000001</v>
      </c>
      <c r="F1196" s="12">
        <v>120.75046500000001</v>
      </c>
      <c r="G1196" s="12">
        <v>470671</v>
      </c>
    </row>
    <row r="1197" spans="1:7" x14ac:dyDescent="0.25">
      <c r="A1197" s="13">
        <v>42745</v>
      </c>
      <c r="B1197" s="12">
        <v>130.820007</v>
      </c>
      <c r="C1197" s="12">
        <v>131.71000699999999</v>
      </c>
      <c r="D1197" s="12">
        <v>129.36000100000001</v>
      </c>
      <c r="E1197" s="12">
        <v>130.91000399999999</v>
      </c>
      <c r="F1197" s="12">
        <v>120.86125199999999</v>
      </c>
      <c r="G1197" s="12">
        <v>628066</v>
      </c>
    </row>
    <row r="1198" spans="1:7" x14ac:dyDescent="0.25">
      <c r="A1198" s="13">
        <v>42746</v>
      </c>
      <c r="B1198" s="12">
        <v>130.91000399999999</v>
      </c>
      <c r="C1198" s="12">
        <v>132.69000199999999</v>
      </c>
      <c r="D1198" s="12">
        <v>129.58000200000001</v>
      </c>
      <c r="E1198" s="12">
        <v>132.279999</v>
      </c>
      <c r="F1198" s="12">
        <v>122.126099</v>
      </c>
      <c r="G1198" s="12">
        <v>513348</v>
      </c>
    </row>
    <row r="1199" spans="1:7" x14ac:dyDescent="0.25">
      <c r="A1199" s="13">
        <v>42747</v>
      </c>
      <c r="B1199" s="12">
        <v>131.85000600000001</v>
      </c>
      <c r="C1199" s="12">
        <v>132.220001</v>
      </c>
      <c r="D1199" s="12">
        <v>130.08000200000001</v>
      </c>
      <c r="E1199" s="12">
        <v>131.91999799999999</v>
      </c>
      <c r="F1199" s="12">
        <v>121.79373200000001</v>
      </c>
      <c r="G1199" s="12">
        <v>597371</v>
      </c>
    </row>
    <row r="1200" spans="1:7" x14ac:dyDescent="0.25">
      <c r="A1200" s="13">
        <v>42748</v>
      </c>
      <c r="B1200" s="12">
        <v>131.800003</v>
      </c>
      <c r="C1200" s="12">
        <v>131.820007</v>
      </c>
      <c r="D1200" s="12">
        <v>129.11999499999999</v>
      </c>
      <c r="E1200" s="12">
        <v>130.33000200000001</v>
      </c>
      <c r="F1200" s="12">
        <v>120.32577499999999</v>
      </c>
      <c r="G1200" s="12">
        <v>684173</v>
      </c>
    </row>
    <row r="1201" spans="1:7" x14ac:dyDescent="0.25">
      <c r="A1201" s="13">
        <v>42751</v>
      </c>
      <c r="B1201" s="12">
        <v>129.279999</v>
      </c>
      <c r="C1201" s="12">
        <v>129.35000600000001</v>
      </c>
      <c r="D1201" s="12">
        <v>128</v>
      </c>
      <c r="E1201" s="12">
        <v>128.85000600000001</v>
      </c>
      <c r="F1201" s="12">
        <v>118.959396</v>
      </c>
      <c r="G1201" s="12">
        <v>204944</v>
      </c>
    </row>
    <row r="1202" spans="1:7" x14ac:dyDescent="0.25">
      <c r="A1202" s="13">
        <v>42752</v>
      </c>
      <c r="B1202" s="12">
        <v>129.5</v>
      </c>
      <c r="C1202" s="12">
        <v>131.80999800000001</v>
      </c>
      <c r="D1202" s="12">
        <v>128</v>
      </c>
      <c r="E1202" s="12">
        <v>131.070007</v>
      </c>
      <c r="F1202" s="12">
        <v>121.008987</v>
      </c>
      <c r="G1202" s="12">
        <v>896247</v>
      </c>
    </row>
    <row r="1203" spans="1:7" x14ac:dyDescent="0.25">
      <c r="A1203" s="13">
        <v>42753</v>
      </c>
      <c r="B1203" s="12">
        <v>131.28999300000001</v>
      </c>
      <c r="C1203" s="12">
        <v>133.33000200000001</v>
      </c>
      <c r="D1203" s="12">
        <v>130.88999899999999</v>
      </c>
      <c r="E1203" s="12">
        <v>132.66000399999999</v>
      </c>
      <c r="F1203" s="12">
        <v>122.476929</v>
      </c>
      <c r="G1203" s="12">
        <v>794336</v>
      </c>
    </row>
    <row r="1204" spans="1:7" x14ac:dyDescent="0.25">
      <c r="A1204" s="13">
        <v>42754</v>
      </c>
      <c r="B1204" s="12">
        <v>128.679993</v>
      </c>
      <c r="C1204" s="12">
        <v>131.88999899999999</v>
      </c>
      <c r="D1204" s="12">
        <v>128.679993</v>
      </c>
      <c r="E1204" s="12">
        <v>131.35000600000001</v>
      </c>
      <c r="F1204" s="12">
        <v>121.26747899999999</v>
      </c>
      <c r="G1204" s="12">
        <v>707553</v>
      </c>
    </row>
    <row r="1205" spans="1:7" x14ac:dyDescent="0.25">
      <c r="A1205" s="13">
        <v>42755</v>
      </c>
      <c r="B1205" s="12">
        <v>131.03999300000001</v>
      </c>
      <c r="C1205" s="12">
        <v>133</v>
      </c>
      <c r="D1205" s="12">
        <v>131</v>
      </c>
      <c r="E1205" s="12">
        <v>131.320007</v>
      </c>
      <c r="F1205" s="12">
        <v>121.239799</v>
      </c>
      <c r="G1205" s="12">
        <v>540422</v>
      </c>
    </row>
    <row r="1206" spans="1:7" x14ac:dyDescent="0.25">
      <c r="A1206" s="13">
        <v>42758</v>
      </c>
      <c r="B1206" s="12">
        <v>130.83000200000001</v>
      </c>
      <c r="C1206" s="12">
        <v>133.53999300000001</v>
      </c>
      <c r="D1206" s="12">
        <v>129</v>
      </c>
      <c r="E1206" s="12">
        <v>132.94000199999999</v>
      </c>
      <c r="F1206" s="12">
        <v>122.735443</v>
      </c>
      <c r="G1206" s="12">
        <v>379804</v>
      </c>
    </row>
    <row r="1207" spans="1:7" x14ac:dyDescent="0.25">
      <c r="A1207" s="13">
        <v>42759</v>
      </c>
      <c r="B1207" s="12">
        <v>132.96000699999999</v>
      </c>
      <c r="C1207" s="12">
        <v>135.66000399999999</v>
      </c>
      <c r="D1207" s="12">
        <v>131.179993</v>
      </c>
      <c r="E1207" s="12">
        <v>135.36999499999999</v>
      </c>
      <c r="F1207" s="12">
        <v>124.978889</v>
      </c>
      <c r="G1207" s="12">
        <v>665034</v>
      </c>
    </row>
    <row r="1208" spans="1:7" x14ac:dyDescent="0.25">
      <c r="A1208" s="13">
        <v>42760</v>
      </c>
      <c r="B1208" s="12">
        <v>135.11999499999999</v>
      </c>
      <c r="C1208" s="12">
        <v>137</v>
      </c>
      <c r="D1208" s="12">
        <v>134.270004</v>
      </c>
      <c r="E1208" s="12">
        <v>134.779999</v>
      </c>
      <c r="F1208" s="12">
        <v>124.434189</v>
      </c>
      <c r="G1208" s="12">
        <v>703767</v>
      </c>
    </row>
    <row r="1209" spans="1:7" x14ac:dyDescent="0.25">
      <c r="A1209" s="13">
        <v>42761</v>
      </c>
      <c r="B1209" s="12">
        <v>133.83999600000001</v>
      </c>
      <c r="C1209" s="12">
        <v>134.759995</v>
      </c>
      <c r="D1209" s="12">
        <v>131.60000600000001</v>
      </c>
      <c r="E1209" s="12">
        <v>132.86999499999999</v>
      </c>
      <c r="F1209" s="12">
        <v>122.670799</v>
      </c>
      <c r="G1209" s="12">
        <v>1018155</v>
      </c>
    </row>
    <row r="1210" spans="1:7" x14ac:dyDescent="0.25">
      <c r="A1210" s="13">
        <v>42762</v>
      </c>
      <c r="B1210" s="12">
        <v>134.699997</v>
      </c>
      <c r="C1210" s="12">
        <v>134.699997</v>
      </c>
      <c r="D1210" s="12">
        <v>130.009995</v>
      </c>
      <c r="E1210" s="12">
        <v>130.41000399999999</v>
      </c>
      <c r="F1210" s="12">
        <v>120.399643</v>
      </c>
      <c r="G1210" s="12">
        <v>642681</v>
      </c>
    </row>
    <row r="1211" spans="1:7" x14ac:dyDescent="0.25">
      <c r="A1211" s="13">
        <v>42765</v>
      </c>
      <c r="B1211" s="12">
        <v>129.320007</v>
      </c>
      <c r="C1211" s="12">
        <v>129.929993</v>
      </c>
      <c r="D1211" s="12">
        <v>128.050003</v>
      </c>
      <c r="E1211" s="12">
        <v>129.720001</v>
      </c>
      <c r="F1211" s="12">
        <v>119.762604</v>
      </c>
      <c r="G1211" s="12">
        <v>469702</v>
      </c>
    </row>
    <row r="1212" spans="1:7" x14ac:dyDescent="0.25">
      <c r="A1212" s="13">
        <v>42766</v>
      </c>
      <c r="B1212" s="12">
        <v>130.69000199999999</v>
      </c>
      <c r="C1212" s="12">
        <v>130.69000199999999</v>
      </c>
      <c r="D1212" s="12">
        <v>128.38999899999999</v>
      </c>
      <c r="E1212" s="12">
        <v>129.38999899999999</v>
      </c>
      <c r="F1212" s="12">
        <v>119.457932</v>
      </c>
      <c r="G1212" s="12">
        <v>667994</v>
      </c>
    </row>
    <row r="1213" spans="1:7" x14ac:dyDescent="0.25">
      <c r="A1213" s="13">
        <v>42767</v>
      </c>
      <c r="B1213" s="12">
        <v>128.85000600000001</v>
      </c>
      <c r="C1213" s="12">
        <v>131.029999</v>
      </c>
      <c r="D1213" s="12">
        <v>128.13999899999999</v>
      </c>
      <c r="E1213" s="12">
        <v>130.429993</v>
      </c>
      <c r="F1213" s="12">
        <v>120.41810599999999</v>
      </c>
      <c r="G1213" s="12">
        <v>534372</v>
      </c>
    </row>
    <row r="1214" spans="1:7" x14ac:dyDescent="0.25">
      <c r="A1214" s="13">
        <v>42768</v>
      </c>
      <c r="B1214" s="12">
        <v>130.41000399999999</v>
      </c>
      <c r="C1214" s="12">
        <v>131.449997</v>
      </c>
      <c r="D1214" s="12">
        <v>128.270004</v>
      </c>
      <c r="E1214" s="12">
        <v>129.570007</v>
      </c>
      <c r="F1214" s="12">
        <v>119.62412999999999</v>
      </c>
      <c r="G1214" s="12">
        <v>414967</v>
      </c>
    </row>
    <row r="1215" spans="1:7" x14ac:dyDescent="0.25">
      <c r="A1215" s="13">
        <v>42769</v>
      </c>
      <c r="B1215" s="12">
        <v>130.53999300000001</v>
      </c>
      <c r="C1215" s="12">
        <v>131.009995</v>
      </c>
      <c r="D1215" s="12">
        <v>128.470001</v>
      </c>
      <c r="E1215" s="12">
        <v>130.300003</v>
      </c>
      <c r="F1215" s="12">
        <v>120.29808800000001</v>
      </c>
      <c r="G1215" s="12">
        <v>456950</v>
      </c>
    </row>
    <row r="1216" spans="1:7" x14ac:dyDescent="0.25">
      <c r="A1216" s="13">
        <v>42773</v>
      </c>
      <c r="B1216" s="12">
        <v>134</v>
      </c>
      <c r="C1216" s="12">
        <v>134</v>
      </c>
      <c r="D1216" s="12">
        <v>128.86000100000001</v>
      </c>
      <c r="E1216" s="12">
        <v>130.029999</v>
      </c>
      <c r="F1216" s="12">
        <v>120.048805</v>
      </c>
      <c r="G1216" s="12">
        <v>836696</v>
      </c>
    </row>
    <row r="1217" spans="1:7" x14ac:dyDescent="0.25">
      <c r="A1217" s="13">
        <v>42774</v>
      </c>
      <c r="B1217" s="12">
        <v>128.5</v>
      </c>
      <c r="C1217" s="12">
        <v>130.300003</v>
      </c>
      <c r="D1217" s="12">
        <v>128.5</v>
      </c>
      <c r="E1217" s="12">
        <v>129.270004</v>
      </c>
      <c r="F1217" s="12">
        <v>119.347145</v>
      </c>
      <c r="G1217" s="12">
        <v>411678</v>
      </c>
    </row>
    <row r="1218" spans="1:7" x14ac:dyDescent="0.25">
      <c r="A1218" s="13">
        <v>42775</v>
      </c>
      <c r="B1218" s="12">
        <v>129.300003</v>
      </c>
      <c r="C1218" s="12">
        <v>129.75</v>
      </c>
      <c r="D1218" s="12">
        <v>128.009995</v>
      </c>
      <c r="E1218" s="12">
        <v>128.66999799999999</v>
      </c>
      <c r="F1218" s="12">
        <v>118.793198</v>
      </c>
      <c r="G1218" s="12">
        <v>513584</v>
      </c>
    </row>
    <row r="1219" spans="1:7" x14ac:dyDescent="0.25">
      <c r="A1219" s="13">
        <v>42776</v>
      </c>
      <c r="B1219" s="12">
        <v>128.020004</v>
      </c>
      <c r="C1219" s="12">
        <v>133.35000600000001</v>
      </c>
      <c r="D1219" s="12">
        <v>128.020004</v>
      </c>
      <c r="E1219" s="12">
        <v>130.050003</v>
      </c>
      <c r="F1219" s="12">
        <v>120.067284</v>
      </c>
      <c r="G1219" s="12">
        <v>505616</v>
      </c>
    </row>
    <row r="1220" spans="1:7" x14ac:dyDescent="0.25">
      <c r="A1220" s="13">
        <v>42779</v>
      </c>
      <c r="B1220" s="12">
        <v>129.83000200000001</v>
      </c>
      <c r="C1220" s="12">
        <v>130.199997</v>
      </c>
      <c r="D1220" s="12">
        <v>128.720001</v>
      </c>
      <c r="E1220" s="12">
        <v>128.85000600000001</v>
      </c>
      <c r="F1220" s="12">
        <v>118.959396</v>
      </c>
      <c r="G1220" s="12">
        <v>460627</v>
      </c>
    </row>
    <row r="1221" spans="1:7" x14ac:dyDescent="0.25">
      <c r="A1221" s="13">
        <v>42780</v>
      </c>
      <c r="B1221" s="12">
        <v>128.509995</v>
      </c>
      <c r="C1221" s="12">
        <v>130</v>
      </c>
      <c r="D1221" s="12">
        <v>128.5</v>
      </c>
      <c r="E1221" s="12">
        <v>129.66000399999999</v>
      </c>
      <c r="F1221" s="12">
        <v>119.707207</v>
      </c>
      <c r="G1221" s="12">
        <v>727247</v>
      </c>
    </row>
    <row r="1222" spans="1:7" x14ac:dyDescent="0.25">
      <c r="A1222" s="13">
        <v>42781</v>
      </c>
      <c r="B1222" s="12">
        <v>129.38999899999999</v>
      </c>
      <c r="C1222" s="12">
        <v>130.300003</v>
      </c>
      <c r="D1222" s="12">
        <v>129.38999899999999</v>
      </c>
      <c r="E1222" s="12">
        <v>129.66000399999999</v>
      </c>
      <c r="F1222" s="12">
        <v>119.707207</v>
      </c>
      <c r="G1222" s="12">
        <v>324760</v>
      </c>
    </row>
    <row r="1223" spans="1:7" x14ac:dyDescent="0.25">
      <c r="A1223" s="13">
        <v>42782</v>
      </c>
      <c r="B1223" s="12">
        <v>129.86999499999999</v>
      </c>
      <c r="C1223" s="12">
        <v>130.55999800000001</v>
      </c>
      <c r="D1223" s="12">
        <v>129.38000500000001</v>
      </c>
      <c r="E1223" s="12">
        <v>130.38000500000001</v>
      </c>
      <c r="F1223" s="12">
        <v>120.371948</v>
      </c>
      <c r="G1223" s="12">
        <v>372516</v>
      </c>
    </row>
    <row r="1224" spans="1:7" x14ac:dyDescent="0.25">
      <c r="A1224" s="13">
        <v>42783</v>
      </c>
      <c r="B1224" s="12">
        <v>131.13999899999999</v>
      </c>
      <c r="C1224" s="12">
        <v>131.509995</v>
      </c>
      <c r="D1224" s="12">
        <v>129.66000399999999</v>
      </c>
      <c r="E1224" s="12">
        <v>130.41000399999999</v>
      </c>
      <c r="F1224" s="12">
        <v>120.399643</v>
      </c>
      <c r="G1224" s="12">
        <v>158542</v>
      </c>
    </row>
    <row r="1225" spans="1:7" x14ac:dyDescent="0.25">
      <c r="A1225" s="13">
        <v>42786</v>
      </c>
      <c r="B1225" s="12">
        <v>130.41000399999999</v>
      </c>
      <c r="C1225" s="12">
        <v>132.520004</v>
      </c>
      <c r="D1225" s="12">
        <v>128.300003</v>
      </c>
      <c r="E1225" s="12">
        <v>128.85000600000001</v>
      </c>
      <c r="F1225" s="12">
        <v>118.959396</v>
      </c>
      <c r="G1225" s="12">
        <v>80597</v>
      </c>
    </row>
    <row r="1226" spans="1:7" x14ac:dyDescent="0.25">
      <c r="A1226" s="13">
        <v>42787</v>
      </c>
      <c r="B1226" s="12">
        <v>129.990005</v>
      </c>
      <c r="C1226" s="12">
        <v>130</v>
      </c>
      <c r="D1226" s="12">
        <v>128.60000600000001</v>
      </c>
      <c r="E1226" s="12">
        <v>129.179993</v>
      </c>
      <c r="F1226" s="12">
        <v>119.264038</v>
      </c>
      <c r="G1226" s="12">
        <v>472138</v>
      </c>
    </row>
    <row r="1227" spans="1:7" x14ac:dyDescent="0.25">
      <c r="A1227" s="13">
        <v>42788</v>
      </c>
      <c r="B1227" s="12">
        <v>128.970001</v>
      </c>
      <c r="C1227" s="12">
        <v>130.279999</v>
      </c>
      <c r="D1227" s="12">
        <v>128.60000600000001</v>
      </c>
      <c r="E1227" s="12">
        <v>129.479996</v>
      </c>
      <c r="F1227" s="12">
        <v>119.541023</v>
      </c>
      <c r="G1227" s="12">
        <v>483402</v>
      </c>
    </row>
    <row r="1228" spans="1:7" x14ac:dyDescent="0.25">
      <c r="A1228" s="13">
        <v>42789</v>
      </c>
      <c r="B1228" s="12">
        <v>128.88000500000001</v>
      </c>
      <c r="C1228" s="12">
        <v>131.35000600000001</v>
      </c>
      <c r="D1228" s="12">
        <v>128.449997</v>
      </c>
      <c r="E1228" s="12">
        <v>130.199997</v>
      </c>
      <c r="F1228" s="12">
        <v>120.205742</v>
      </c>
      <c r="G1228" s="12">
        <v>792706</v>
      </c>
    </row>
    <row r="1229" spans="1:7" x14ac:dyDescent="0.25">
      <c r="A1229" s="13">
        <v>42790</v>
      </c>
      <c r="B1229" s="12">
        <v>129.86999499999999</v>
      </c>
      <c r="C1229" s="12">
        <v>130.279999</v>
      </c>
      <c r="D1229" s="12">
        <v>127.660004</v>
      </c>
      <c r="E1229" s="12">
        <v>128.33000200000001</v>
      </c>
      <c r="F1229" s="12">
        <v>118.47930100000001</v>
      </c>
      <c r="G1229" s="12">
        <v>458917</v>
      </c>
    </row>
    <row r="1230" spans="1:7" x14ac:dyDescent="0.25">
      <c r="A1230" s="13">
        <v>42793</v>
      </c>
      <c r="B1230" s="12">
        <v>129.58000200000001</v>
      </c>
      <c r="C1230" s="12">
        <v>132.199997</v>
      </c>
      <c r="D1230" s="12">
        <v>127.199997</v>
      </c>
      <c r="E1230" s="12">
        <v>132.020004</v>
      </c>
      <c r="F1230" s="12">
        <v>121.88603999999999</v>
      </c>
      <c r="G1230" s="12">
        <v>665328</v>
      </c>
    </row>
    <row r="1231" spans="1:7" x14ac:dyDescent="0.25">
      <c r="A1231" s="13">
        <v>42794</v>
      </c>
      <c r="B1231" s="12">
        <v>131.699997</v>
      </c>
      <c r="C1231" s="12">
        <v>132.28999300000001</v>
      </c>
      <c r="D1231" s="12">
        <v>130.21000699999999</v>
      </c>
      <c r="E1231" s="12">
        <v>131.949997</v>
      </c>
      <c r="F1231" s="12">
        <v>121.82141900000001</v>
      </c>
      <c r="G1231" s="12">
        <v>1021032</v>
      </c>
    </row>
    <row r="1232" spans="1:7" x14ac:dyDescent="0.25">
      <c r="A1232" s="13">
        <v>42795</v>
      </c>
      <c r="B1232" s="12">
        <v>133.990005</v>
      </c>
      <c r="C1232" s="12">
        <v>133.990005</v>
      </c>
      <c r="D1232" s="12">
        <v>130.11999499999999</v>
      </c>
      <c r="E1232" s="12">
        <v>130.64999399999999</v>
      </c>
      <c r="F1232" s="12">
        <v>120.621216</v>
      </c>
      <c r="G1232" s="12">
        <v>696851</v>
      </c>
    </row>
    <row r="1233" spans="1:7" x14ac:dyDescent="0.25">
      <c r="A1233" s="13">
        <v>42796</v>
      </c>
      <c r="B1233" s="12">
        <v>132</v>
      </c>
      <c r="C1233" s="12">
        <v>132</v>
      </c>
      <c r="D1233" s="12">
        <v>129.199997</v>
      </c>
      <c r="E1233" s="12">
        <v>130.13000500000001</v>
      </c>
      <c r="F1233" s="12">
        <v>120.141136</v>
      </c>
      <c r="G1233" s="12">
        <v>577845</v>
      </c>
    </row>
    <row r="1234" spans="1:7" x14ac:dyDescent="0.25">
      <c r="A1234" s="13">
        <v>42797</v>
      </c>
      <c r="B1234" s="12">
        <v>130.800003</v>
      </c>
      <c r="C1234" s="12">
        <v>133.490005</v>
      </c>
      <c r="D1234" s="12">
        <v>130.28999300000001</v>
      </c>
      <c r="E1234" s="12">
        <v>132.770004</v>
      </c>
      <c r="F1234" s="12">
        <v>122.57849899999999</v>
      </c>
      <c r="G1234" s="12">
        <v>580877</v>
      </c>
    </row>
    <row r="1235" spans="1:7" x14ac:dyDescent="0.25">
      <c r="A1235" s="13">
        <v>42800</v>
      </c>
      <c r="B1235" s="12">
        <v>132.80999800000001</v>
      </c>
      <c r="C1235" s="12">
        <v>134.14999399999999</v>
      </c>
      <c r="D1235" s="12">
        <v>129.800003</v>
      </c>
      <c r="E1235" s="12">
        <v>133.820007</v>
      </c>
      <c r="F1235" s="12">
        <v>123.54789</v>
      </c>
      <c r="G1235" s="12">
        <v>664286</v>
      </c>
    </row>
    <row r="1236" spans="1:7" x14ac:dyDescent="0.25">
      <c r="A1236" s="13">
        <v>42801</v>
      </c>
      <c r="B1236" s="12">
        <v>134.479996</v>
      </c>
      <c r="C1236" s="12">
        <v>134.479996</v>
      </c>
      <c r="D1236" s="12">
        <v>130.949997</v>
      </c>
      <c r="E1236" s="12">
        <v>133.5</v>
      </c>
      <c r="F1236" s="12">
        <v>123.25245700000001</v>
      </c>
      <c r="G1236" s="12">
        <v>428474</v>
      </c>
    </row>
    <row r="1237" spans="1:7" x14ac:dyDescent="0.25">
      <c r="A1237" s="13">
        <v>42802</v>
      </c>
      <c r="B1237" s="12">
        <v>133.779999</v>
      </c>
      <c r="C1237" s="12">
        <v>133.80999800000001</v>
      </c>
      <c r="D1237" s="12">
        <v>132.21000699999999</v>
      </c>
      <c r="E1237" s="12">
        <v>133.240005</v>
      </c>
      <c r="F1237" s="12">
        <v>123.012405</v>
      </c>
      <c r="G1237" s="12">
        <v>693687</v>
      </c>
    </row>
    <row r="1238" spans="1:7" x14ac:dyDescent="0.25">
      <c r="A1238" s="13">
        <v>42803</v>
      </c>
      <c r="B1238" s="12">
        <v>133.11000100000001</v>
      </c>
      <c r="C1238" s="12">
        <v>133.979996</v>
      </c>
      <c r="D1238" s="12">
        <v>132.10000600000001</v>
      </c>
      <c r="E1238" s="12">
        <v>133.86999499999999</v>
      </c>
      <c r="F1238" s="12">
        <v>123.594048</v>
      </c>
      <c r="G1238" s="12">
        <v>315222</v>
      </c>
    </row>
    <row r="1239" spans="1:7" x14ac:dyDescent="0.25">
      <c r="A1239" s="13">
        <v>42804</v>
      </c>
      <c r="B1239" s="12">
        <v>132.36999499999999</v>
      </c>
      <c r="C1239" s="12">
        <v>134.91000399999999</v>
      </c>
      <c r="D1239" s="12">
        <v>132.14999399999999</v>
      </c>
      <c r="E1239" s="12">
        <v>133.89999399999999</v>
      </c>
      <c r="F1239" s="12">
        <v>123.62172700000001</v>
      </c>
      <c r="G1239" s="12">
        <v>321229</v>
      </c>
    </row>
    <row r="1240" spans="1:7" x14ac:dyDescent="0.25">
      <c r="A1240" s="13">
        <v>42807</v>
      </c>
      <c r="B1240" s="12">
        <v>133.89999399999999</v>
      </c>
      <c r="C1240" s="12">
        <v>134.28999300000001</v>
      </c>
      <c r="D1240" s="12">
        <v>131.740005</v>
      </c>
      <c r="E1240" s="12">
        <v>133.949997</v>
      </c>
      <c r="F1240" s="12">
        <v>123.667908</v>
      </c>
      <c r="G1240" s="12">
        <v>362925</v>
      </c>
    </row>
    <row r="1241" spans="1:7" x14ac:dyDescent="0.25">
      <c r="A1241" s="13">
        <v>42808</v>
      </c>
      <c r="B1241" s="12">
        <v>132.11000100000001</v>
      </c>
      <c r="C1241" s="12">
        <v>133.520004</v>
      </c>
      <c r="D1241" s="12">
        <v>131.46000699999999</v>
      </c>
      <c r="E1241" s="12">
        <v>132.979996</v>
      </c>
      <c r="F1241" s="12">
        <v>122.77237700000001</v>
      </c>
      <c r="G1241" s="12">
        <v>614653</v>
      </c>
    </row>
    <row r="1242" spans="1:7" x14ac:dyDescent="0.25">
      <c r="A1242" s="13">
        <v>42809</v>
      </c>
      <c r="B1242" s="12">
        <v>131.009995</v>
      </c>
      <c r="C1242" s="12">
        <v>134.33000200000001</v>
      </c>
      <c r="D1242" s="12">
        <v>131.009995</v>
      </c>
      <c r="E1242" s="12">
        <v>133.94000199999999</v>
      </c>
      <c r="F1242" s="12">
        <v>123.658691</v>
      </c>
      <c r="G1242" s="12">
        <v>617064</v>
      </c>
    </row>
    <row r="1243" spans="1:7" x14ac:dyDescent="0.25">
      <c r="A1243" s="13">
        <v>42810</v>
      </c>
      <c r="B1243" s="12">
        <v>133.16000399999999</v>
      </c>
      <c r="C1243" s="12">
        <v>136.33999600000001</v>
      </c>
      <c r="D1243" s="12">
        <v>132.259995</v>
      </c>
      <c r="E1243" s="12">
        <v>134.75</v>
      </c>
      <c r="F1243" s="12">
        <v>124.406494</v>
      </c>
      <c r="G1243" s="12">
        <v>1085911</v>
      </c>
    </row>
    <row r="1244" spans="1:7" x14ac:dyDescent="0.25">
      <c r="A1244" s="13">
        <v>42811</v>
      </c>
      <c r="B1244" s="12">
        <v>133.85000600000001</v>
      </c>
      <c r="C1244" s="12">
        <v>135.38999899999999</v>
      </c>
      <c r="D1244" s="12">
        <v>132.66000399999999</v>
      </c>
      <c r="E1244" s="12">
        <v>135</v>
      </c>
      <c r="F1244" s="12">
        <v>124.637299</v>
      </c>
      <c r="G1244" s="12">
        <v>2143231</v>
      </c>
    </row>
    <row r="1245" spans="1:7" x14ac:dyDescent="0.25">
      <c r="A1245" s="13">
        <v>42815</v>
      </c>
      <c r="B1245" s="12">
        <v>133.300003</v>
      </c>
      <c r="C1245" s="12">
        <v>140.029999</v>
      </c>
      <c r="D1245" s="12">
        <v>133.300003</v>
      </c>
      <c r="E1245" s="12">
        <v>139.83999600000001</v>
      </c>
      <c r="F1245" s="12">
        <v>129.105774</v>
      </c>
      <c r="G1245" s="12">
        <v>1545521</v>
      </c>
    </row>
    <row r="1246" spans="1:7" x14ac:dyDescent="0.25">
      <c r="A1246" s="13">
        <v>42816</v>
      </c>
      <c r="B1246" s="12">
        <v>139</v>
      </c>
      <c r="C1246" s="12">
        <v>139</v>
      </c>
      <c r="D1246" s="12">
        <v>136.08999600000001</v>
      </c>
      <c r="E1246" s="12">
        <v>137.970001</v>
      </c>
      <c r="F1246" s="12">
        <v>127.37932600000001</v>
      </c>
      <c r="G1246" s="12">
        <v>1069807</v>
      </c>
    </row>
    <row r="1247" spans="1:7" x14ac:dyDescent="0.25">
      <c r="A1247" s="13">
        <v>42817</v>
      </c>
      <c r="B1247" s="12">
        <v>138.08000200000001</v>
      </c>
      <c r="C1247" s="12">
        <v>139</v>
      </c>
      <c r="D1247" s="12">
        <v>137.39999399999999</v>
      </c>
      <c r="E1247" s="12">
        <v>138.39999399999999</v>
      </c>
      <c r="F1247" s="12">
        <v>127.776329</v>
      </c>
      <c r="G1247" s="12">
        <v>849616</v>
      </c>
    </row>
    <row r="1248" spans="1:7" x14ac:dyDescent="0.25">
      <c r="A1248" s="13">
        <v>42818</v>
      </c>
      <c r="B1248" s="12">
        <v>138.41000399999999</v>
      </c>
      <c r="C1248" s="12">
        <v>138.41000399999999</v>
      </c>
      <c r="D1248" s="12">
        <v>136.990005</v>
      </c>
      <c r="E1248" s="12">
        <v>137.75</v>
      </c>
      <c r="F1248" s="12">
        <v>127.176216</v>
      </c>
      <c r="G1248" s="12">
        <v>709718</v>
      </c>
    </row>
    <row r="1249" spans="1:7" x14ac:dyDescent="0.25">
      <c r="A1249" s="13">
        <v>42821</v>
      </c>
      <c r="B1249" s="12">
        <v>137.75</v>
      </c>
      <c r="C1249" s="12">
        <v>139.259995</v>
      </c>
      <c r="D1249" s="12">
        <v>136.279999</v>
      </c>
      <c r="E1249" s="12">
        <v>138.88999899999999</v>
      </c>
      <c r="F1249" s="12">
        <v>128.228714</v>
      </c>
      <c r="G1249" s="12">
        <v>478381</v>
      </c>
    </row>
    <row r="1250" spans="1:7" x14ac:dyDescent="0.25">
      <c r="A1250" s="13">
        <v>42822</v>
      </c>
      <c r="B1250" s="12">
        <v>138.88999899999999</v>
      </c>
      <c r="C1250" s="12">
        <v>140.61000100000001</v>
      </c>
      <c r="D1250" s="12">
        <v>137.029999</v>
      </c>
      <c r="E1250" s="12">
        <v>139.13999899999999</v>
      </c>
      <c r="F1250" s="12">
        <v>128.459518</v>
      </c>
      <c r="G1250" s="12">
        <v>341819</v>
      </c>
    </row>
    <row r="1251" spans="1:7" x14ac:dyDescent="0.25">
      <c r="A1251" s="13">
        <v>42823</v>
      </c>
      <c r="B1251" s="12">
        <v>139.83000200000001</v>
      </c>
      <c r="C1251" s="12">
        <v>139.86999499999999</v>
      </c>
      <c r="D1251" s="12">
        <v>136.25</v>
      </c>
      <c r="E1251" s="12">
        <v>136.58000200000001</v>
      </c>
      <c r="F1251" s="12">
        <v>126.09601600000001</v>
      </c>
      <c r="G1251" s="12">
        <v>632421</v>
      </c>
    </row>
    <row r="1252" spans="1:7" x14ac:dyDescent="0.25">
      <c r="A1252" s="13">
        <v>42824</v>
      </c>
      <c r="B1252" s="12">
        <v>136.61000100000001</v>
      </c>
      <c r="C1252" s="12">
        <v>136.61000100000001</v>
      </c>
      <c r="D1252" s="12">
        <v>134</v>
      </c>
      <c r="E1252" s="12">
        <v>135.740005</v>
      </c>
      <c r="F1252" s="12">
        <v>125.32051800000001</v>
      </c>
      <c r="G1252" s="12">
        <v>621515</v>
      </c>
    </row>
    <row r="1253" spans="1:7" x14ac:dyDescent="0.25">
      <c r="A1253" s="13">
        <v>42825</v>
      </c>
      <c r="B1253" s="12">
        <v>135.75</v>
      </c>
      <c r="C1253" s="12">
        <v>136</v>
      </c>
      <c r="D1253" s="12">
        <v>134.13999899999999</v>
      </c>
      <c r="E1253" s="12">
        <v>134.479996</v>
      </c>
      <c r="F1253" s="12">
        <v>124.157211</v>
      </c>
      <c r="G1253" s="12">
        <v>587814</v>
      </c>
    </row>
    <row r="1254" spans="1:7" x14ac:dyDescent="0.25">
      <c r="A1254" s="13">
        <v>42828</v>
      </c>
      <c r="B1254" s="12">
        <v>134.240005</v>
      </c>
      <c r="C1254" s="12">
        <v>135.16000399999999</v>
      </c>
      <c r="D1254" s="12">
        <v>133.75</v>
      </c>
      <c r="E1254" s="12">
        <v>134.529999</v>
      </c>
      <c r="F1254" s="12">
        <v>124.203384</v>
      </c>
      <c r="G1254" s="12">
        <v>794529</v>
      </c>
    </row>
    <row r="1255" spans="1:7" x14ac:dyDescent="0.25">
      <c r="A1255" s="13">
        <v>42829</v>
      </c>
      <c r="B1255" s="12">
        <v>135.490005</v>
      </c>
      <c r="C1255" s="12">
        <v>136.35000600000001</v>
      </c>
      <c r="D1255" s="12">
        <v>134.509995</v>
      </c>
      <c r="E1255" s="12">
        <v>135.11000100000001</v>
      </c>
      <c r="F1255" s="12">
        <v>124.738861</v>
      </c>
      <c r="G1255" s="12">
        <v>1028516</v>
      </c>
    </row>
    <row r="1256" spans="1:7" x14ac:dyDescent="0.25">
      <c r="A1256" s="13">
        <v>42830</v>
      </c>
      <c r="B1256" s="12">
        <v>135.30999800000001</v>
      </c>
      <c r="C1256" s="12">
        <v>137.300003</v>
      </c>
      <c r="D1256" s="12">
        <v>135.199997</v>
      </c>
      <c r="E1256" s="12">
        <v>135.929993</v>
      </c>
      <c r="F1256" s="12">
        <v>125.495903</v>
      </c>
      <c r="G1256" s="12">
        <v>2409587</v>
      </c>
    </row>
    <row r="1257" spans="1:7" x14ac:dyDescent="0.25">
      <c r="A1257" s="13">
        <v>42831</v>
      </c>
      <c r="B1257" s="12">
        <v>135.71000699999999</v>
      </c>
      <c r="C1257" s="12">
        <v>135.729996</v>
      </c>
      <c r="D1257" s="12">
        <v>134</v>
      </c>
      <c r="E1257" s="12">
        <v>134.86999499999999</v>
      </c>
      <c r="F1257" s="12">
        <v>124.517281</v>
      </c>
      <c r="G1257" s="12">
        <v>1178701</v>
      </c>
    </row>
    <row r="1258" spans="1:7" x14ac:dyDescent="0.25">
      <c r="A1258" s="13">
        <v>42832</v>
      </c>
      <c r="B1258" s="12">
        <v>134.61000100000001</v>
      </c>
      <c r="C1258" s="12">
        <v>137.36999499999999</v>
      </c>
      <c r="D1258" s="12">
        <v>134.61000100000001</v>
      </c>
      <c r="E1258" s="12">
        <v>137.13999899999999</v>
      </c>
      <c r="F1258" s="12">
        <v>126.613052</v>
      </c>
      <c r="G1258" s="12">
        <v>627568</v>
      </c>
    </row>
    <row r="1259" spans="1:7" x14ac:dyDescent="0.25">
      <c r="A1259" s="13">
        <v>42835</v>
      </c>
      <c r="B1259" s="12">
        <v>136</v>
      </c>
      <c r="C1259" s="12">
        <v>137.16999799999999</v>
      </c>
      <c r="D1259" s="12">
        <v>136</v>
      </c>
      <c r="E1259" s="12">
        <v>136.779999</v>
      </c>
      <c r="F1259" s="12">
        <v>126.28067</v>
      </c>
      <c r="G1259" s="12">
        <v>259000</v>
      </c>
    </row>
    <row r="1260" spans="1:7" x14ac:dyDescent="0.25">
      <c r="A1260" s="13">
        <v>42836</v>
      </c>
      <c r="B1260" s="12">
        <v>136.19000199999999</v>
      </c>
      <c r="C1260" s="12">
        <v>138.88999899999999</v>
      </c>
      <c r="D1260" s="12">
        <v>136.19000199999999</v>
      </c>
      <c r="E1260" s="12">
        <v>138.61000100000001</v>
      </c>
      <c r="F1260" s="12">
        <v>127.970207</v>
      </c>
      <c r="G1260" s="12">
        <v>387607</v>
      </c>
    </row>
    <row r="1261" spans="1:7" x14ac:dyDescent="0.25">
      <c r="A1261" s="13">
        <v>42837</v>
      </c>
      <c r="B1261" s="12">
        <v>139.38000500000001</v>
      </c>
      <c r="C1261" s="12">
        <v>139.38000500000001</v>
      </c>
      <c r="D1261" s="12">
        <v>135.86000100000001</v>
      </c>
      <c r="E1261" s="12">
        <v>136.949997</v>
      </c>
      <c r="F1261" s="12">
        <v>126.437622</v>
      </c>
      <c r="G1261" s="12">
        <v>565183</v>
      </c>
    </row>
    <row r="1262" spans="1:7" x14ac:dyDescent="0.25">
      <c r="A1262" s="13">
        <v>42842</v>
      </c>
      <c r="B1262" s="12">
        <v>133</v>
      </c>
      <c r="C1262" s="12">
        <v>137.970001</v>
      </c>
      <c r="D1262" s="12">
        <v>132.229996</v>
      </c>
      <c r="E1262" s="12">
        <v>137.61000100000001</v>
      </c>
      <c r="F1262" s="12">
        <v>127.046959</v>
      </c>
      <c r="G1262" s="12">
        <v>747020</v>
      </c>
    </row>
    <row r="1263" spans="1:7" x14ac:dyDescent="0.25">
      <c r="A1263" s="13">
        <v>42843</v>
      </c>
      <c r="B1263" s="12">
        <v>137.66000399999999</v>
      </c>
      <c r="C1263" s="12">
        <v>138</v>
      </c>
      <c r="D1263" s="12">
        <v>135.58000200000001</v>
      </c>
      <c r="E1263" s="12">
        <v>137.220001</v>
      </c>
      <c r="F1263" s="12">
        <v>126.686913</v>
      </c>
      <c r="G1263" s="12">
        <v>362385</v>
      </c>
    </row>
    <row r="1264" spans="1:7" x14ac:dyDescent="0.25">
      <c r="A1264" s="13">
        <v>42844</v>
      </c>
      <c r="B1264" s="12">
        <v>138</v>
      </c>
      <c r="C1264" s="12">
        <v>138.89999399999999</v>
      </c>
      <c r="D1264" s="12">
        <v>136.11999499999999</v>
      </c>
      <c r="E1264" s="12">
        <v>136.550003</v>
      </c>
      <c r="F1264" s="12">
        <v>126.06832900000001</v>
      </c>
      <c r="G1264" s="12">
        <v>630886</v>
      </c>
    </row>
    <row r="1265" spans="1:7" x14ac:dyDescent="0.25">
      <c r="A1265" s="13">
        <v>42845</v>
      </c>
      <c r="B1265" s="12">
        <v>137.759995</v>
      </c>
      <c r="C1265" s="12">
        <v>138.88999899999999</v>
      </c>
      <c r="D1265" s="12">
        <v>136.05999800000001</v>
      </c>
      <c r="E1265" s="12">
        <v>138.179993</v>
      </c>
      <c r="F1265" s="12">
        <v>127.573204</v>
      </c>
      <c r="G1265" s="12">
        <v>1267615</v>
      </c>
    </row>
    <row r="1266" spans="1:7" x14ac:dyDescent="0.25">
      <c r="A1266" s="13">
        <v>42846</v>
      </c>
      <c r="B1266" s="12">
        <v>137.979996</v>
      </c>
      <c r="C1266" s="12">
        <v>138.740005</v>
      </c>
      <c r="D1266" s="12">
        <v>136.529999</v>
      </c>
      <c r="E1266" s="12">
        <v>137.63999899999999</v>
      </c>
      <c r="F1266" s="12">
        <v>127.074646</v>
      </c>
      <c r="G1266" s="12">
        <v>398605</v>
      </c>
    </row>
    <row r="1267" spans="1:7" x14ac:dyDescent="0.25">
      <c r="A1267" s="13">
        <v>42849</v>
      </c>
      <c r="B1267" s="12">
        <v>137.570007</v>
      </c>
      <c r="C1267" s="12">
        <v>139.53999300000001</v>
      </c>
      <c r="D1267" s="12">
        <v>136.61999499999999</v>
      </c>
      <c r="E1267" s="12">
        <v>139.16999799999999</v>
      </c>
      <c r="F1267" s="12">
        <v>128.487213</v>
      </c>
      <c r="G1267" s="12">
        <v>304630</v>
      </c>
    </row>
    <row r="1268" spans="1:7" x14ac:dyDescent="0.25">
      <c r="A1268" s="13">
        <v>42850</v>
      </c>
      <c r="B1268" s="12">
        <v>141.529999</v>
      </c>
      <c r="C1268" s="12">
        <v>141.529999</v>
      </c>
      <c r="D1268" s="12">
        <v>138.5</v>
      </c>
      <c r="E1268" s="12">
        <v>139.490005</v>
      </c>
      <c r="F1268" s="12">
        <v>128.78263899999999</v>
      </c>
      <c r="G1268" s="12">
        <v>621819</v>
      </c>
    </row>
    <row r="1269" spans="1:7" x14ac:dyDescent="0.25">
      <c r="A1269" s="13">
        <v>42851</v>
      </c>
      <c r="B1269" s="12">
        <v>141.699997</v>
      </c>
      <c r="C1269" s="12">
        <v>141.990005</v>
      </c>
      <c r="D1269" s="12">
        <v>136.89999399999999</v>
      </c>
      <c r="E1269" s="12">
        <v>138.75</v>
      </c>
      <c r="F1269" s="12">
        <v>128.099457</v>
      </c>
      <c r="G1269" s="12">
        <v>895148</v>
      </c>
    </row>
    <row r="1270" spans="1:7" x14ac:dyDescent="0.25">
      <c r="A1270" s="13">
        <v>42852</v>
      </c>
      <c r="B1270" s="12">
        <v>138.050003</v>
      </c>
      <c r="C1270" s="12">
        <v>140.25</v>
      </c>
      <c r="D1270" s="12">
        <v>134.58999600000001</v>
      </c>
      <c r="E1270" s="12">
        <v>137.60000600000001</v>
      </c>
      <c r="F1270" s="12">
        <v>128.59475699999999</v>
      </c>
      <c r="G1270" s="12">
        <v>1467992</v>
      </c>
    </row>
    <row r="1271" spans="1:7" x14ac:dyDescent="0.25">
      <c r="A1271" s="13">
        <v>42853</v>
      </c>
      <c r="B1271" s="12">
        <v>137.470001</v>
      </c>
      <c r="C1271" s="12">
        <v>138.13999899999999</v>
      </c>
      <c r="D1271" s="12">
        <v>135.070007</v>
      </c>
      <c r="E1271" s="12">
        <v>136.820007</v>
      </c>
      <c r="F1271" s="12">
        <v>127.865814</v>
      </c>
      <c r="G1271" s="12">
        <v>700840</v>
      </c>
    </row>
    <row r="1272" spans="1:7" x14ac:dyDescent="0.25">
      <c r="A1272" s="13">
        <v>42857</v>
      </c>
      <c r="B1272" s="12">
        <v>135.39999399999999</v>
      </c>
      <c r="C1272" s="12">
        <v>138.28999300000001</v>
      </c>
      <c r="D1272" s="12">
        <v>135.300003</v>
      </c>
      <c r="E1272" s="12">
        <v>137.35000600000001</v>
      </c>
      <c r="F1272" s="12">
        <v>128.36113</v>
      </c>
      <c r="G1272" s="12">
        <v>792896</v>
      </c>
    </row>
    <row r="1273" spans="1:7" x14ac:dyDescent="0.25">
      <c r="A1273" s="13">
        <v>42858</v>
      </c>
      <c r="B1273" s="12">
        <v>137.16999799999999</v>
      </c>
      <c r="C1273" s="12">
        <v>137.490005</v>
      </c>
      <c r="D1273" s="12">
        <v>135.800003</v>
      </c>
      <c r="E1273" s="12">
        <v>136.46000699999999</v>
      </c>
      <c r="F1273" s="12">
        <v>127.529381</v>
      </c>
      <c r="G1273" s="12">
        <v>378986</v>
      </c>
    </row>
    <row r="1274" spans="1:7" x14ac:dyDescent="0.25">
      <c r="A1274" s="13">
        <v>42859</v>
      </c>
      <c r="B1274" s="12">
        <v>137.16999799999999</v>
      </c>
      <c r="C1274" s="12">
        <v>138.270004</v>
      </c>
      <c r="D1274" s="12">
        <v>136.64999399999999</v>
      </c>
      <c r="E1274" s="12">
        <v>137.71000699999999</v>
      </c>
      <c r="F1274" s="12">
        <v>128.69757100000001</v>
      </c>
      <c r="G1274" s="12">
        <v>1093059</v>
      </c>
    </row>
    <row r="1275" spans="1:7" x14ac:dyDescent="0.25">
      <c r="A1275" s="13">
        <v>42860</v>
      </c>
      <c r="B1275" s="12">
        <v>136.63999899999999</v>
      </c>
      <c r="C1275" s="12">
        <v>140.30999800000001</v>
      </c>
      <c r="D1275" s="12">
        <v>136.63999899999999</v>
      </c>
      <c r="E1275" s="12">
        <v>139.91999799999999</v>
      </c>
      <c r="F1275" s="12">
        <v>130.762924</v>
      </c>
      <c r="G1275" s="12">
        <v>1472645</v>
      </c>
    </row>
    <row r="1276" spans="1:7" x14ac:dyDescent="0.25">
      <c r="A1276" s="13">
        <v>42863</v>
      </c>
      <c r="B1276" s="12">
        <v>138.570007</v>
      </c>
      <c r="C1276" s="12">
        <v>140.44000199999999</v>
      </c>
      <c r="D1276" s="12">
        <v>137.71000699999999</v>
      </c>
      <c r="E1276" s="12">
        <v>139.009995</v>
      </c>
      <c r="F1276" s="12">
        <v>129.912476</v>
      </c>
      <c r="G1276" s="12">
        <v>704506</v>
      </c>
    </row>
    <row r="1277" spans="1:7" x14ac:dyDescent="0.25">
      <c r="A1277" s="13">
        <v>42864</v>
      </c>
      <c r="B1277" s="12">
        <v>139.259995</v>
      </c>
      <c r="C1277" s="12">
        <v>141.25</v>
      </c>
      <c r="D1277" s="12">
        <v>138.33000200000001</v>
      </c>
      <c r="E1277" s="12">
        <v>140.570007</v>
      </c>
      <c r="F1277" s="12">
        <v>131.370407</v>
      </c>
      <c r="G1277" s="12">
        <v>833544</v>
      </c>
    </row>
    <row r="1278" spans="1:7" x14ac:dyDescent="0.25">
      <c r="A1278" s="13">
        <v>42865</v>
      </c>
      <c r="B1278" s="12">
        <v>141.25</v>
      </c>
      <c r="C1278" s="12">
        <v>141.78999300000001</v>
      </c>
      <c r="D1278" s="12">
        <v>139.58000200000001</v>
      </c>
      <c r="E1278" s="12">
        <v>139.820007</v>
      </c>
      <c r="F1278" s="12">
        <v>130.669479</v>
      </c>
      <c r="G1278" s="12">
        <v>635508</v>
      </c>
    </row>
    <row r="1279" spans="1:7" x14ac:dyDescent="0.25">
      <c r="A1279" s="13">
        <v>42866</v>
      </c>
      <c r="B1279" s="12">
        <v>140.509995</v>
      </c>
      <c r="C1279" s="12">
        <v>140.929993</v>
      </c>
      <c r="D1279" s="12">
        <v>138.990005</v>
      </c>
      <c r="E1279" s="12">
        <v>140.44000199999999</v>
      </c>
      <c r="F1279" s="12">
        <v>131.24891700000001</v>
      </c>
      <c r="G1279" s="12">
        <v>498583</v>
      </c>
    </row>
    <row r="1280" spans="1:7" x14ac:dyDescent="0.25">
      <c r="A1280" s="13">
        <v>42867</v>
      </c>
      <c r="B1280" s="12">
        <v>140.44000199999999</v>
      </c>
      <c r="C1280" s="12">
        <v>144.470001</v>
      </c>
      <c r="D1280" s="12">
        <v>140.13999899999999</v>
      </c>
      <c r="E1280" s="12">
        <v>143.949997</v>
      </c>
      <c r="F1280" s="12">
        <v>134.52919</v>
      </c>
      <c r="G1280" s="12">
        <v>826416</v>
      </c>
    </row>
    <row r="1281" spans="1:7" x14ac:dyDescent="0.25">
      <c r="A1281" s="13">
        <v>42870</v>
      </c>
      <c r="B1281" s="12">
        <v>144</v>
      </c>
      <c r="C1281" s="12">
        <v>146.11999499999999</v>
      </c>
      <c r="D1281" s="12">
        <v>143.66999799999999</v>
      </c>
      <c r="E1281" s="12">
        <v>145.91999799999999</v>
      </c>
      <c r="F1281" s="12">
        <v>136.37025499999999</v>
      </c>
      <c r="G1281" s="12">
        <v>1080945</v>
      </c>
    </row>
    <row r="1282" spans="1:7" x14ac:dyDescent="0.25">
      <c r="A1282" s="13">
        <v>42871</v>
      </c>
      <c r="B1282" s="12">
        <v>145.83000200000001</v>
      </c>
      <c r="C1282" s="12">
        <v>149.05999800000001</v>
      </c>
      <c r="D1282" s="12">
        <v>145.53999300000001</v>
      </c>
      <c r="E1282" s="12">
        <v>148.479996</v>
      </c>
      <c r="F1282" s="12">
        <v>138.76274100000001</v>
      </c>
      <c r="G1282" s="12">
        <v>1434367</v>
      </c>
    </row>
    <row r="1283" spans="1:7" x14ac:dyDescent="0.25">
      <c r="A1283" s="13">
        <v>42872</v>
      </c>
      <c r="B1283" s="12">
        <v>141.08999600000001</v>
      </c>
      <c r="C1283" s="12">
        <v>148.63999899999999</v>
      </c>
      <c r="D1283" s="12">
        <v>141.08999600000001</v>
      </c>
      <c r="E1283" s="12">
        <v>147.509995</v>
      </c>
      <c r="F1283" s="12">
        <v>137.856201</v>
      </c>
      <c r="G1283" s="12">
        <v>1059538</v>
      </c>
    </row>
    <row r="1284" spans="1:7" x14ac:dyDescent="0.25">
      <c r="A1284" s="13">
        <v>42873</v>
      </c>
      <c r="B1284" s="12">
        <v>147.070007</v>
      </c>
      <c r="C1284" s="12">
        <v>149.33000200000001</v>
      </c>
      <c r="D1284" s="12">
        <v>143.28999300000001</v>
      </c>
      <c r="E1284" s="12">
        <v>144.55999800000001</v>
      </c>
      <c r="F1284" s="12">
        <v>135.09925799999999</v>
      </c>
      <c r="G1284" s="12">
        <v>1341125</v>
      </c>
    </row>
    <row r="1285" spans="1:7" x14ac:dyDescent="0.25">
      <c r="A1285" s="13">
        <v>42874</v>
      </c>
      <c r="B1285" s="12">
        <v>147.270004</v>
      </c>
      <c r="C1285" s="12">
        <v>147.28999300000001</v>
      </c>
      <c r="D1285" s="12">
        <v>144</v>
      </c>
      <c r="E1285" s="12">
        <v>144.929993</v>
      </c>
      <c r="F1285" s="12">
        <v>135.44503800000001</v>
      </c>
      <c r="G1285" s="12">
        <v>596006</v>
      </c>
    </row>
    <row r="1286" spans="1:7" x14ac:dyDescent="0.25">
      <c r="A1286" s="13">
        <v>42877</v>
      </c>
      <c r="B1286" s="12">
        <v>146</v>
      </c>
      <c r="C1286" s="12">
        <v>146.96000699999999</v>
      </c>
      <c r="D1286" s="12">
        <v>144</v>
      </c>
      <c r="E1286" s="12">
        <v>144.259995</v>
      </c>
      <c r="F1286" s="12">
        <v>134.81890899999999</v>
      </c>
      <c r="G1286" s="12">
        <v>377715</v>
      </c>
    </row>
    <row r="1287" spans="1:7" x14ac:dyDescent="0.25">
      <c r="A1287" s="13">
        <v>42878</v>
      </c>
      <c r="B1287" s="12">
        <v>151</v>
      </c>
      <c r="C1287" s="12">
        <v>151</v>
      </c>
      <c r="D1287" s="12">
        <v>144.58000200000001</v>
      </c>
      <c r="E1287" s="12">
        <v>147.58000200000001</v>
      </c>
      <c r="F1287" s="12">
        <v>137.92163099999999</v>
      </c>
      <c r="G1287" s="12">
        <v>556360</v>
      </c>
    </row>
    <row r="1288" spans="1:7" x14ac:dyDescent="0.25">
      <c r="A1288" s="13">
        <v>42879</v>
      </c>
      <c r="B1288" s="12">
        <v>147.990005</v>
      </c>
      <c r="C1288" s="12">
        <v>151.83999600000001</v>
      </c>
      <c r="D1288" s="12">
        <v>147.05999800000001</v>
      </c>
      <c r="E1288" s="12">
        <v>149.83000200000001</v>
      </c>
      <c r="F1288" s="12">
        <v>140.02435299999999</v>
      </c>
      <c r="G1288" s="12">
        <v>1094366</v>
      </c>
    </row>
    <row r="1289" spans="1:7" x14ac:dyDescent="0.25">
      <c r="A1289" s="13">
        <v>42880</v>
      </c>
      <c r="B1289" s="12">
        <v>150.85000600000001</v>
      </c>
      <c r="C1289" s="12">
        <v>151.03999300000001</v>
      </c>
      <c r="D1289" s="12">
        <v>149.300003</v>
      </c>
      <c r="E1289" s="12">
        <v>149.550003</v>
      </c>
      <c r="F1289" s="12">
        <v>139.76269500000001</v>
      </c>
      <c r="G1289" s="12">
        <v>1596147</v>
      </c>
    </row>
    <row r="1290" spans="1:7" x14ac:dyDescent="0.25">
      <c r="A1290" s="13">
        <v>42881</v>
      </c>
      <c r="B1290" s="12">
        <v>149</v>
      </c>
      <c r="C1290" s="12">
        <v>150.21000699999999</v>
      </c>
      <c r="D1290" s="12">
        <v>148.88000500000001</v>
      </c>
      <c r="E1290" s="12">
        <v>149.520004</v>
      </c>
      <c r="F1290" s="12">
        <v>139.73464999999999</v>
      </c>
      <c r="G1290" s="12">
        <v>451640</v>
      </c>
    </row>
    <row r="1291" spans="1:7" x14ac:dyDescent="0.25">
      <c r="A1291" s="13">
        <v>42884</v>
      </c>
      <c r="B1291" s="12">
        <v>150.14999399999999</v>
      </c>
      <c r="C1291" s="12">
        <v>150.83999600000001</v>
      </c>
      <c r="D1291" s="12">
        <v>149.39999399999999</v>
      </c>
      <c r="E1291" s="12">
        <v>149.779999</v>
      </c>
      <c r="F1291" s="12">
        <v>139.97764599999999</v>
      </c>
      <c r="G1291" s="12">
        <v>96611</v>
      </c>
    </row>
    <row r="1292" spans="1:7" x14ac:dyDescent="0.25">
      <c r="A1292" s="13">
        <v>42885</v>
      </c>
      <c r="B1292" s="12">
        <v>149.41000399999999</v>
      </c>
      <c r="C1292" s="12">
        <v>150</v>
      </c>
      <c r="D1292" s="12">
        <v>147.470001</v>
      </c>
      <c r="E1292" s="12">
        <v>148.800003</v>
      </c>
      <c r="F1292" s="12">
        <v>139.06178299999999</v>
      </c>
      <c r="G1292" s="12">
        <v>310022</v>
      </c>
    </row>
    <row r="1293" spans="1:7" x14ac:dyDescent="0.25">
      <c r="A1293" s="13">
        <v>42886</v>
      </c>
      <c r="B1293" s="12">
        <v>149.259995</v>
      </c>
      <c r="C1293" s="12">
        <v>150.38000500000001</v>
      </c>
      <c r="D1293" s="12">
        <v>148.85000600000001</v>
      </c>
      <c r="E1293" s="12">
        <v>150</v>
      </c>
      <c r="F1293" s="12">
        <v>140.183243</v>
      </c>
      <c r="G1293" s="12">
        <v>2539217</v>
      </c>
    </row>
    <row r="1294" spans="1:7" x14ac:dyDescent="0.25">
      <c r="A1294" s="13">
        <v>42887</v>
      </c>
      <c r="B1294" s="12">
        <v>149.25</v>
      </c>
      <c r="C1294" s="12">
        <v>152</v>
      </c>
      <c r="D1294" s="12">
        <v>149.25</v>
      </c>
      <c r="E1294" s="12">
        <v>151.38000500000001</v>
      </c>
      <c r="F1294" s="12">
        <v>141.47293099999999</v>
      </c>
      <c r="G1294" s="12">
        <v>868047</v>
      </c>
    </row>
    <row r="1295" spans="1:7" x14ac:dyDescent="0.25">
      <c r="A1295" s="13">
        <v>42888</v>
      </c>
      <c r="B1295" s="12">
        <v>152</v>
      </c>
      <c r="C1295" s="12">
        <v>153.33000200000001</v>
      </c>
      <c r="D1295" s="12">
        <v>150.429993</v>
      </c>
      <c r="E1295" s="12">
        <v>152.80999800000001</v>
      </c>
      <c r="F1295" s="12">
        <v>142.80934099999999</v>
      </c>
      <c r="G1295" s="12">
        <v>1358789</v>
      </c>
    </row>
    <row r="1296" spans="1:7" x14ac:dyDescent="0.25">
      <c r="A1296" s="13">
        <v>42891</v>
      </c>
      <c r="B1296" s="12">
        <v>151.929993</v>
      </c>
      <c r="C1296" s="12">
        <v>155.08999600000001</v>
      </c>
      <c r="D1296" s="12">
        <v>150.80999800000001</v>
      </c>
      <c r="E1296" s="12">
        <v>154.199997</v>
      </c>
      <c r="F1296" s="12">
        <v>144.108383</v>
      </c>
      <c r="G1296" s="12">
        <v>484740</v>
      </c>
    </row>
    <row r="1297" spans="1:7" x14ac:dyDescent="0.25">
      <c r="A1297" s="13">
        <v>42892</v>
      </c>
      <c r="B1297" s="12">
        <v>154</v>
      </c>
      <c r="C1297" s="12">
        <v>154.69000199999999</v>
      </c>
      <c r="D1297" s="12">
        <v>151.88999899999999</v>
      </c>
      <c r="E1297" s="12">
        <v>152.13000500000001</v>
      </c>
      <c r="F1297" s="12">
        <v>142.17385899999999</v>
      </c>
      <c r="G1297" s="12">
        <v>471709</v>
      </c>
    </row>
    <row r="1298" spans="1:7" x14ac:dyDescent="0.25">
      <c r="A1298" s="13">
        <v>42893</v>
      </c>
      <c r="B1298" s="12">
        <v>154.490005</v>
      </c>
      <c r="C1298" s="12">
        <v>156</v>
      </c>
      <c r="D1298" s="12">
        <v>151.86000100000001</v>
      </c>
      <c r="E1298" s="12">
        <v>154.80999800000001</v>
      </c>
      <c r="F1298" s="12">
        <v>144.67845199999999</v>
      </c>
      <c r="G1298" s="12">
        <v>764123</v>
      </c>
    </row>
    <row r="1299" spans="1:7" x14ac:dyDescent="0.25">
      <c r="A1299" s="13">
        <v>42894</v>
      </c>
      <c r="B1299" s="12">
        <v>154</v>
      </c>
      <c r="C1299" s="12">
        <v>154.36999499999999</v>
      </c>
      <c r="D1299" s="12">
        <v>153</v>
      </c>
      <c r="E1299" s="12">
        <v>153.55999800000001</v>
      </c>
      <c r="F1299" s="12">
        <v>143.51023900000001</v>
      </c>
      <c r="G1299" s="12">
        <v>541141</v>
      </c>
    </row>
    <row r="1300" spans="1:7" x14ac:dyDescent="0.25">
      <c r="A1300" s="13">
        <v>42895</v>
      </c>
      <c r="B1300" s="12">
        <v>153.19000199999999</v>
      </c>
      <c r="C1300" s="12">
        <v>153.91999799999999</v>
      </c>
      <c r="D1300" s="12">
        <v>152.229996</v>
      </c>
      <c r="E1300" s="12">
        <v>152.53999300000001</v>
      </c>
      <c r="F1300" s="12">
        <v>142.557007</v>
      </c>
      <c r="G1300" s="12">
        <v>456137</v>
      </c>
    </row>
    <row r="1301" spans="1:7" x14ac:dyDescent="0.25">
      <c r="A1301" s="13">
        <v>42898</v>
      </c>
      <c r="B1301" s="12">
        <v>151.990005</v>
      </c>
      <c r="C1301" s="12">
        <v>153.64999399999999</v>
      </c>
      <c r="D1301" s="12">
        <v>151.679993</v>
      </c>
      <c r="E1301" s="12">
        <v>152.44000199999999</v>
      </c>
      <c r="F1301" s="12">
        <v>142.46354700000001</v>
      </c>
      <c r="G1301" s="12">
        <v>386304</v>
      </c>
    </row>
    <row r="1302" spans="1:7" x14ac:dyDescent="0.25">
      <c r="A1302" s="13">
        <v>42899</v>
      </c>
      <c r="B1302" s="12">
        <v>151.64999399999999</v>
      </c>
      <c r="C1302" s="12">
        <v>151.64999399999999</v>
      </c>
      <c r="D1302" s="12">
        <v>145.36000100000001</v>
      </c>
      <c r="E1302" s="12">
        <v>150</v>
      </c>
      <c r="F1302" s="12">
        <v>140.183243</v>
      </c>
      <c r="G1302" s="12">
        <v>1163586</v>
      </c>
    </row>
    <row r="1303" spans="1:7" x14ac:dyDescent="0.25">
      <c r="A1303" s="13">
        <v>42900</v>
      </c>
      <c r="B1303" s="12">
        <v>149.929993</v>
      </c>
      <c r="C1303" s="12">
        <v>151.30999800000001</v>
      </c>
      <c r="D1303" s="12">
        <v>149.479996</v>
      </c>
      <c r="E1303" s="12">
        <v>150.16999799999999</v>
      </c>
      <c r="F1303" s="12">
        <v>140.342117</v>
      </c>
      <c r="G1303" s="12">
        <v>655540</v>
      </c>
    </row>
    <row r="1304" spans="1:7" x14ac:dyDescent="0.25">
      <c r="A1304" s="13">
        <v>42901</v>
      </c>
      <c r="B1304" s="12">
        <v>149.66000399999999</v>
      </c>
      <c r="C1304" s="12">
        <v>151.86999499999999</v>
      </c>
      <c r="D1304" s="12">
        <v>149.509995</v>
      </c>
      <c r="E1304" s="12">
        <v>151.550003</v>
      </c>
      <c r="F1304" s="12">
        <v>141.63180500000001</v>
      </c>
      <c r="G1304" s="12">
        <v>787900</v>
      </c>
    </row>
    <row r="1305" spans="1:7" x14ac:dyDescent="0.25">
      <c r="A1305" s="13">
        <v>42902</v>
      </c>
      <c r="B1305" s="12">
        <v>151.270004</v>
      </c>
      <c r="C1305" s="12">
        <v>151.86000100000001</v>
      </c>
      <c r="D1305" s="12">
        <v>147.94000199999999</v>
      </c>
      <c r="E1305" s="12">
        <v>149.820007</v>
      </c>
      <c r="F1305" s="12">
        <v>140.01503</v>
      </c>
      <c r="G1305" s="12">
        <v>4975736</v>
      </c>
    </row>
    <row r="1306" spans="1:7" x14ac:dyDescent="0.25">
      <c r="A1306" s="13">
        <v>42905</v>
      </c>
      <c r="B1306" s="12">
        <v>148.009995</v>
      </c>
      <c r="C1306" s="12">
        <v>153.520004</v>
      </c>
      <c r="D1306" s="12">
        <v>148</v>
      </c>
      <c r="E1306" s="12">
        <v>153.11000100000001</v>
      </c>
      <c r="F1306" s="12">
        <v>143.08972199999999</v>
      </c>
      <c r="G1306" s="12">
        <v>1258035</v>
      </c>
    </row>
    <row r="1307" spans="1:7" x14ac:dyDescent="0.25">
      <c r="A1307" s="13">
        <v>42906</v>
      </c>
      <c r="B1307" s="12">
        <v>153.16000399999999</v>
      </c>
      <c r="C1307" s="12">
        <v>154.88999899999999</v>
      </c>
      <c r="D1307" s="12">
        <v>152.020004</v>
      </c>
      <c r="E1307" s="12">
        <v>154.740005</v>
      </c>
      <c r="F1307" s="12">
        <v>144.61303699999999</v>
      </c>
      <c r="G1307" s="12">
        <v>950762</v>
      </c>
    </row>
    <row r="1308" spans="1:7" x14ac:dyDescent="0.25">
      <c r="A1308" s="13">
        <v>42907</v>
      </c>
      <c r="B1308" s="12">
        <v>154.509995</v>
      </c>
      <c r="C1308" s="12">
        <v>154.96000699999999</v>
      </c>
      <c r="D1308" s="12">
        <v>153.30999800000001</v>
      </c>
      <c r="E1308" s="12">
        <v>153.979996</v>
      </c>
      <c r="F1308" s="12">
        <v>143.90275600000001</v>
      </c>
      <c r="G1308" s="12">
        <v>1178872</v>
      </c>
    </row>
    <row r="1309" spans="1:7" x14ac:dyDescent="0.25">
      <c r="A1309" s="13">
        <v>42908</v>
      </c>
      <c r="B1309" s="12">
        <v>153.33000200000001</v>
      </c>
      <c r="C1309" s="12">
        <v>154.91000399999999</v>
      </c>
      <c r="D1309" s="12">
        <v>152.61000100000001</v>
      </c>
      <c r="E1309" s="12">
        <v>153.490005</v>
      </c>
      <c r="F1309" s="12">
        <v>143.444839</v>
      </c>
      <c r="G1309" s="12">
        <v>601775</v>
      </c>
    </row>
    <row r="1310" spans="1:7" x14ac:dyDescent="0.25">
      <c r="A1310" s="13">
        <v>42909</v>
      </c>
      <c r="B1310" s="12">
        <v>154</v>
      </c>
      <c r="C1310" s="12">
        <v>154</v>
      </c>
      <c r="D1310" s="12">
        <v>150.479996</v>
      </c>
      <c r="E1310" s="12">
        <v>151.03999300000001</v>
      </c>
      <c r="F1310" s="12">
        <v>141.155182</v>
      </c>
      <c r="G1310" s="12">
        <v>750648</v>
      </c>
    </row>
    <row r="1311" spans="1:7" x14ac:dyDescent="0.25">
      <c r="A1311" s="13">
        <v>42912</v>
      </c>
      <c r="B1311" s="12">
        <v>151.050003</v>
      </c>
      <c r="C1311" s="12">
        <v>152.66000399999999</v>
      </c>
      <c r="D1311" s="12">
        <v>148.720001</v>
      </c>
      <c r="E1311" s="12">
        <v>149.88999899999999</v>
      </c>
      <c r="F1311" s="12">
        <v>140.080444</v>
      </c>
      <c r="G1311" s="12">
        <v>705318</v>
      </c>
    </row>
    <row r="1312" spans="1:7" x14ac:dyDescent="0.25">
      <c r="A1312" s="13">
        <v>42913</v>
      </c>
      <c r="B1312" s="12">
        <v>149.13999899999999</v>
      </c>
      <c r="C1312" s="12">
        <v>150.199997</v>
      </c>
      <c r="D1312" s="12">
        <v>149.13999899999999</v>
      </c>
      <c r="E1312" s="12">
        <v>149.94000199999999</v>
      </c>
      <c r="F1312" s="12">
        <v>140.127182</v>
      </c>
      <c r="G1312" s="12">
        <v>530868</v>
      </c>
    </row>
    <row r="1313" spans="1:7" x14ac:dyDescent="0.25">
      <c r="A1313" s="13">
        <v>42914</v>
      </c>
      <c r="B1313" s="12">
        <v>149.86999499999999</v>
      </c>
      <c r="C1313" s="12">
        <v>151.050003</v>
      </c>
      <c r="D1313" s="12">
        <v>149.63999899999999</v>
      </c>
      <c r="E1313" s="12">
        <v>150.58999600000001</v>
      </c>
      <c r="F1313" s="12">
        <v>140.73464999999999</v>
      </c>
      <c r="G1313" s="12">
        <v>669063</v>
      </c>
    </row>
    <row r="1314" spans="1:7" x14ac:dyDescent="0.25">
      <c r="A1314" s="13">
        <v>42915</v>
      </c>
      <c r="B1314" s="12">
        <v>149.64999399999999</v>
      </c>
      <c r="C1314" s="12">
        <v>151.61999499999999</v>
      </c>
      <c r="D1314" s="12">
        <v>149.63999899999999</v>
      </c>
      <c r="E1314" s="12">
        <v>150.21000699999999</v>
      </c>
      <c r="F1314" s="12">
        <v>140.37953200000001</v>
      </c>
      <c r="G1314" s="12">
        <v>361641</v>
      </c>
    </row>
    <row r="1315" spans="1:7" x14ac:dyDescent="0.25">
      <c r="A1315" s="13">
        <v>42916</v>
      </c>
      <c r="B1315" s="12">
        <v>150.21000699999999</v>
      </c>
      <c r="C1315" s="12">
        <v>153.89999399999999</v>
      </c>
      <c r="D1315" s="12">
        <v>149.66999799999999</v>
      </c>
      <c r="E1315" s="12">
        <v>153.770004</v>
      </c>
      <c r="F1315" s="12">
        <v>143.70652799999999</v>
      </c>
      <c r="G1315" s="12">
        <v>608215</v>
      </c>
    </row>
    <row r="1316" spans="1:7" x14ac:dyDescent="0.25">
      <c r="A1316" s="13">
        <v>42919</v>
      </c>
      <c r="B1316" s="12">
        <v>153.58999600000001</v>
      </c>
      <c r="C1316" s="12">
        <v>156.229996</v>
      </c>
      <c r="D1316" s="12">
        <v>152.66999799999999</v>
      </c>
      <c r="E1316" s="12">
        <v>154.14999399999999</v>
      </c>
      <c r="F1316" s="12">
        <v>144.061646</v>
      </c>
      <c r="G1316" s="12">
        <v>474229</v>
      </c>
    </row>
    <row r="1317" spans="1:7" x14ac:dyDescent="0.25">
      <c r="A1317" s="13">
        <v>42920</v>
      </c>
      <c r="B1317" s="12">
        <v>153.970001</v>
      </c>
      <c r="C1317" s="12">
        <v>155.240005</v>
      </c>
      <c r="D1317" s="12">
        <v>153.300003</v>
      </c>
      <c r="E1317" s="12">
        <v>154.60000600000001</v>
      </c>
      <c r="F1317" s="12">
        <v>144.482193</v>
      </c>
      <c r="G1317" s="12">
        <v>109715</v>
      </c>
    </row>
    <row r="1318" spans="1:7" x14ac:dyDescent="0.25">
      <c r="A1318" s="13">
        <v>42921</v>
      </c>
      <c r="B1318" s="12">
        <v>155.39999399999999</v>
      </c>
      <c r="C1318" s="12">
        <v>157.14999399999999</v>
      </c>
      <c r="D1318" s="12">
        <v>154.5</v>
      </c>
      <c r="E1318" s="12">
        <v>156.85000600000001</v>
      </c>
      <c r="F1318" s="12">
        <v>146.584946</v>
      </c>
      <c r="G1318" s="12">
        <v>797580</v>
      </c>
    </row>
    <row r="1319" spans="1:7" x14ac:dyDescent="0.25">
      <c r="A1319" s="13">
        <v>42922</v>
      </c>
      <c r="B1319" s="12">
        <v>155.729996</v>
      </c>
      <c r="C1319" s="12">
        <v>156.35000600000001</v>
      </c>
      <c r="D1319" s="12">
        <v>153.10000600000001</v>
      </c>
      <c r="E1319" s="12">
        <v>153.759995</v>
      </c>
      <c r="F1319" s="12">
        <v>143.69717399999999</v>
      </c>
      <c r="G1319" s="12">
        <v>506457</v>
      </c>
    </row>
    <row r="1320" spans="1:7" x14ac:dyDescent="0.25">
      <c r="A1320" s="13">
        <v>42923</v>
      </c>
      <c r="B1320" s="12">
        <v>154.020004</v>
      </c>
      <c r="C1320" s="12">
        <v>154.020004</v>
      </c>
      <c r="D1320" s="12">
        <v>150.60000600000001</v>
      </c>
      <c r="E1320" s="12">
        <v>152.270004</v>
      </c>
      <c r="F1320" s="12">
        <v>142.304688</v>
      </c>
      <c r="G1320" s="12">
        <v>458589</v>
      </c>
    </row>
    <row r="1321" spans="1:7" x14ac:dyDescent="0.25">
      <c r="A1321" s="13">
        <v>42926</v>
      </c>
      <c r="B1321" s="12">
        <v>151.28999300000001</v>
      </c>
      <c r="C1321" s="12">
        <v>154.320007</v>
      </c>
      <c r="D1321" s="12">
        <v>151.28999300000001</v>
      </c>
      <c r="E1321" s="12">
        <v>153.30999800000001</v>
      </c>
      <c r="F1321" s="12">
        <v>143.276611</v>
      </c>
      <c r="G1321" s="12">
        <v>477595</v>
      </c>
    </row>
    <row r="1322" spans="1:7" x14ac:dyDescent="0.25">
      <c r="A1322" s="13">
        <v>42927</v>
      </c>
      <c r="B1322" s="12">
        <v>153.5</v>
      </c>
      <c r="C1322" s="12">
        <v>155.300003</v>
      </c>
      <c r="D1322" s="12">
        <v>152.779999</v>
      </c>
      <c r="E1322" s="12">
        <v>153.740005</v>
      </c>
      <c r="F1322" s="12">
        <v>143.67846700000001</v>
      </c>
      <c r="G1322" s="12">
        <v>1626770</v>
      </c>
    </row>
    <row r="1323" spans="1:7" x14ac:dyDescent="0.25">
      <c r="A1323" s="13">
        <v>42928</v>
      </c>
      <c r="B1323" s="12">
        <v>154.800003</v>
      </c>
      <c r="C1323" s="12">
        <v>156.28999300000001</v>
      </c>
      <c r="D1323" s="12">
        <v>153.740005</v>
      </c>
      <c r="E1323" s="12">
        <v>155.529999</v>
      </c>
      <c r="F1323" s="12">
        <v>145.35133400000001</v>
      </c>
      <c r="G1323" s="12">
        <v>1323900</v>
      </c>
    </row>
    <row r="1324" spans="1:7" x14ac:dyDescent="0.25">
      <c r="A1324" s="13">
        <v>42929</v>
      </c>
      <c r="B1324" s="12">
        <v>155.89999399999999</v>
      </c>
      <c r="C1324" s="12">
        <v>156.58999600000001</v>
      </c>
      <c r="D1324" s="12">
        <v>155</v>
      </c>
      <c r="E1324" s="12">
        <v>155.88000500000001</v>
      </c>
      <c r="F1324" s="12">
        <v>145.67845199999999</v>
      </c>
      <c r="G1324" s="12">
        <v>1120818</v>
      </c>
    </row>
    <row r="1325" spans="1:7" x14ac:dyDescent="0.25">
      <c r="A1325" s="13">
        <v>42930</v>
      </c>
      <c r="B1325" s="12">
        <v>155.89999399999999</v>
      </c>
      <c r="C1325" s="12">
        <v>157.83999600000001</v>
      </c>
      <c r="D1325" s="12">
        <v>155.11000100000001</v>
      </c>
      <c r="E1325" s="12">
        <v>157.38000500000001</v>
      </c>
      <c r="F1325" s="12">
        <v>147.08026100000001</v>
      </c>
      <c r="G1325" s="12">
        <v>1124968</v>
      </c>
    </row>
    <row r="1326" spans="1:7" x14ac:dyDescent="0.25">
      <c r="A1326" s="13">
        <v>42933</v>
      </c>
      <c r="B1326" s="12">
        <v>158.14999399999999</v>
      </c>
      <c r="C1326" s="12">
        <v>159.19000199999999</v>
      </c>
      <c r="D1326" s="12">
        <v>156.25</v>
      </c>
      <c r="E1326" s="12">
        <v>158.83000200000001</v>
      </c>
      <c r="F1326" s="12">
        <v>148.43537900000001</v>
      </c>
      <c r="G1326" s="12">
        <v>635669</v>
      </c>
    </row>
    <row r="1327" spans="1:7" x14ac:dyDescent="0.25">
      <c r="A1327" s="13">
        <v>42934</v>
      </c>
      <c r="B1327" s="12">
        <v>159</v>
      </c>
      <c r="C1327" s="12">
        <v>159.41999799999999</v>
      </c>
      <c r="D1327" s="12">
        <v>158.020004</v>
      </c>
      <c r="E1327" s="12">
        <v>159.25</v>
      </c>
      <c r="F1327" s="12">
        <v>148.82788099999999</v>
      </c>
      <c r="G1327" s="12">
        <v>335091</v>
      </c>
    </row>
    <row r="1328" spans="1:7" x14ac:dyDescent="0.25">
      <c r="A1328" s="13">
        <v>42935</v>
      </c>
      <c r="B1328" s="12">
        <v>159.5</v>
      </c>
      <c r="C1328" s="12">
        <v>161</v>
      </c>
      <c r="D1328" s="12">
        <v>158.699997</v>
      </c>
      <c r="E1328" s="12">
        <v>159.13000500000001</v>
      </c>
      <c r="F1328" s="12">
        <v>148.715744</v>
      </c>
      <c r="G1328" s="12">
        <v>836438</v>
      </c>
    </row>
    <row r="1329" spans="1:7" x14ac:dyDescent="0.25">
      <c r="A1329" s="13">
        <v>42936</v>
      </c>
      <c r="B1329" s="12">
        <v>159.10000600000001</v>
      </c>
      <c r="C1329" s="12">
        <v>159.30999800000001</v>
      </c>
      <c r="D1329" s="12">
        <v>158.020004</v>
      </c>
      <c r="E1329" s="12">
        <v>159.05999800000001</v>
      </c>
      <c r="F1329" s="12">
        <v>148.65031400000001</v>
      </c>
      <c r="G1329" s="12">
        <v>162338</v>
      </c>
    </row>
    <row r="1330" spans="1:7" x14ac:dyDescent="0.25">
      <c r="A1330" s="13">
        <v>42937</v>
      </c>
      <c r="B1330" s="12">
        <v>159.75</v>
      </c>
      <c r="C1330" s="12">
        <v>161.020004</v>
      </c>
      <c r="D1330" s="12">
        <v>158.009995</v>
      </c>
      <c r="E1330" s="12">
        <v>159.66999799999999</v>
      </c>
      <c r="F1330" s="12">
        <v>149.22039799999999</v>
      </c>
      <c r="G1330" s="12">
        <v>599249</v>
      </c>
    </row>
    <row r="1331" spans="1:7" x14ac:dyDescent="0.25">
      <c r="A1331" s="13">
        <v>42940</v>
      </c>
      <c r="B1331" s="12">
        <v>159.66999799999999</v>
      </c>
      <c r="C1331" s="12">
        <v>159.66999799999999</v>
      </c>
      <c r="D1331" s="12">
        <v>150.53999300000001</v>
      </c>
      <c r="E1331" s="12">
        <v>151.11000100000001</v>
      </c>
      <c r="F1331" s="12">
        <v>141.220596</v>
      </c>
      <c r="G1331" s="12">
        <v>1244127</v>
      </c>
    </row>
    <row r="1332" spans="1:7" x14ac:dyDescent="0.25">
      <c r="A1332" s="13">
        <v>42941</v>
      </c>
      <c r="B1332" s="12">
        <v>151.11000100000001</v>
      </c>
      <c r="C1332" s="12">
        <v>153.740005</v>
      </c>
      <c r="D1332" s="12">
        <v>151.10000600000001</v>
      </c>
      <c r="E1332" s="12">
        <v>153.470001</v>
      </c>
      <c r="F1332" s="12">
        <v>143.426163</v>
      </c>
      <c r="G1332" s="12">
        <v>737111</v>
      </c>
    </row>
    <row r="1333" spans="1:7" x14ac:dyDescent="0.25">
      <c r="A1333" s="13">
        <v>42942</v>
      </c>
      <c r="B1333" s="12">
        <v>153.64999399999999</v>
      </c>
      <c r="C1333" s="12">
        <v>155.96000699999999</v>
      </c>
      <c r="D1333" s="12">
        <v>153.19000199999999</v>
      </c>
      <c r="E1333" s="12">
        <v>155.520004</v>
      </c>
      <c r="F1333" s="12">
        <v>145.34198000000001</v>
      </c>
      <c r="G1333" s="12">
        <v>1142103</v>
      </c>
    </row>
    <row r="1334" spans="1:7" x14ac:dyDescent="0.25">
      <c r="A1334" s="13">
        <v>42943</v>
      </c>
      <c r="B1334" s="12">
        <v>152.41000399999999</v>
      </c>
      <c r="C1334" s="12">
        <v>155.490005</v>
      </c>
      <c r="D1334" s="12">
        <v>151.10000600000001</v>
      </c>
      <c r="E1334" s="12">
        <v>154.75</v>
      </c>
      <c r="F1334" s="12">
        <v>144.62237500000001</v>
      </c>
      <c r="G1334" s="12">
        <v>721288</v>
      </c>
    </row>
    <row r="1335" spans="1:7" x14ac:dyDescent="0.25">
      <c r="A1335" s="13">
        <v>42944</v>
      </c>
      <c r="B1335" s="12">
        <v>153.63000500000001</v>
      </c>
      <c r="C1335" s="12">
        <v>154.779999</v>
      </c>
      <c r="D1335" s="12">
        <v>151.94000199999999</v>
      </c>
      <c r="E1335" s="12">
        <v>153.699997</v>
      </c>
      <c r="F1335" s="12">
        <v>143.641098</v>
      </c>
      <c r="G1335" s="12">
        <v>322261</v>
      </c>
    </row>
    <row r="1336" spans="1:7" x14ac:dyDescent="0.25">
      <c r="A1336" s="13">
        <v>42947</v>
      </c>
      <c r="B1336" s="12">
        <v>151.259995</v>
      </c>
      <c r="C1336" s="12">
        <v>153.699997</v>
      </c>
      <c r="D1336" s="12">
        <v>151.259995</v>
      </c>
      <c r="E1336" s="12">
        <v>151.550003</v>
      </c>
      <c r="F1336" s="12">
        <v>141.63180500000001</v>
      </c>
      <c r="G1336" s="12">
        <v>697909</v>
      </c>
    </row>
    <row r="1337" spans="1:7" x14ac:dyDescent="0.25">
      <c r="A1337" s="13">
        <v>42948</v>
      </c>
      <c r="B1337" s="12">
        <v>152.5</v>
      </c>
      <c r="C1337" s="12">
        <v>153.729996</v>
      </c>
      <c r="D1337" s="12">
        <v>148.509995</v>
      </c>
      <c r="E1337" s="12">
        <v>148.78999300000001</v>
      </c>
      <c r="F1337" s="12">
        <v>139.05244400000001</v>
      </c>
      <c r="G1337" s="12">
        <v>792061</v>
      </c>
    </row>
    <row r="1338" spans="1:7" x14ac:dyDescent="0.25">
      <c r="A1338" s="13">
        <v>42949</v>
      </c>
      <c r="B1338" s="12">
        <v>149.020004</v>
      </c>
      <c r="C1338" s="12">
        <v>149.63999899999999</v>
      </c>
      <c r="D1338" s="12">
        <v>147.949997</v>
      </c>
      <c r="E1338" s="12">
        <v>148.779999</v>
      </c>
      <c r="F1338" s="12">
        <v>139.04307600000001</v>
      </c>
      <c r="G1338" s="12">
        <v>1196704</v>
      </c>
    </row>
    <row r="1339" spans="1:7" x14ac:dyDescent="0.25">
      <c r="A1339" s="13">
        <v>42950</v>
      </c>
      <c r="B1339" s="12">
        <v>148.86000100000001</v>
      </c>
      <c r="C1339" s="12">
        <v>148.86000100000001</v>
      </c>
      <c r="D1339" s="12">
        <v>146.070007</v>
      </c>
      <c r="E1339" s="12">
        <v>147</v>
      </c>
      <c r="F1339" s="12">
        <v>137.379593</v>
      </c>
      <c r="G1339" s="12">
        <v>519475</v>
      </c>
    </row>
    <row r="1340" spans="1:7" x14ac:dyDescent="0.25">
      <c r="A1340" s="13">
        <v>42951</v>
      </c>
      <c r="B1340" s="12">
        <v>146.820007</v>
      </c>
      <c r="C1340" s="12">
        <v>148</v>
      </c>
      <c r="D1340" s="12">
        <v>146.509995</v>
      </c>
      <c r="E1340" s="12">
        <v>147.36000100000001</v>
      </c>
      <c r="F1340" s="12">
        <v>137.71601899999999</v>
      </c>
      <c r="G1340" s="12">
        <v>584013</v>
      </c>
    </row>
    <row r="1341" spans="1:7" x14ac:dyDescent="0.25">
      <c r="A1341" s="13">
        <v>42954</v>
      </c>
      <c r="B1341" s="12">
        <v>147.279999</v>
      </c>
      <c r="C1341" s="12">
        <v>149.46000699999999</v>
      </c>
      <c r="D1341" s="12">
        <v>147.279999</v>
      </c>
      <c r="E1341" s="12">
        <v>148.199997</v>
      </c>
      <c r="F1341" s="12">
        <v>138.50103799999999</v>
      </c>
      <c r="G1341" s="12">
        <v>317796</v>
      </c>
    </row>
    <row r="1342" spans="1:7" x14ac:dyDescent="0.25">
      <c r="A1342" s="13">
        <v>42955</v>
      </c>
      <c r="B1342" s="12">
        <v>147.679993</v>
      </c>
      <c r="C1342" s="12">
        <v>149.679993</v>
      </c>
      <c r="D1342" s="12">
        <v>147.60000600000001</v>
      </c>
      <c r="E1342" s="12">
        <v>148.279999</v>
      </c>
      <c r="F1342" s="12">
        <v>138.575806</v>
      </c>
      <c r="G1342" s="12">
        <v>620132</v>
      </c>
    </row>
    <row r="1343" spans="1:7" x14ac:dyDescent="0.25">
      <c r="A1343" s="13">
        <v>42956</v>
      </c>
      <c r="B1343" s="12">
        <v>147.779999</v>
      </c>
      <c r="C1343" s="12">
        <v>149.679993</v>
      </c>
      <c r="D1343" s="12">
        <v>146.64999399999999</v>
      </c>
      <c r="E1343" s="12">
        <v>147.28999300000001</v>
      </c>
      <c r="F1343" s="12">
        <v>137.65060399999999</v>
      </c>
      <c r="G1343" s="12">
        <v>422700</v>
      </c>
    </row>
    <row r="1344" spans="1:7" x14ac:dyDescent="0.25">
      <c r="A1344" s="13">
        <v>42957</v>
      </c>
      <c r="B1344" s="12">
        <v>148.320007</v>
      </c>
      <c r="C1344" s="12">
        <v>148.320007</v>
      </c>
      <c r="D1344" s="12">
        <v>146.21000699999999</v>
      </c>
      <c r="E1344" s="12">
        <v>147.55999800000001</v>
      </c>
      <c r="F1344" s="12">
        <v>137.90292400000001</v>
      </c>
      <c r="G1344" s="12">
        <v>521538</v>
      </c>
    </row>
    <row r="1345" spans="1:7" x14ac:dyDescent="0.25">
      <c r="A1345" s="13">
        <v>42958</v>
      </c>
      <c r="B1345" s="12">
        <v>148.91000399999999</v>
      </c>
      <c r="C1345" s="12">
        <v>148.91000399999999</v>
      </c>
      <c r="D1345" s="12">
        <v>144.25</v>
      </c>
      <c r="E1345" s="12">
        <v>147.11000100000001</v>
      </c>
      <c r="F1345" s="12">
        <v>137.48237599999999</v>
      </c>
      <c r="G1345" s="12">
        <v>837908</v>
      </c>
    </row>
    <row r="1346" spans="1:7" x14ac:dyDescent="0.25">
      <c r="A1346" s="13">
        <v>42961</v>
      </c>
      <c r="B1346" s="12">
        <v>148.38999899999999</v>
      </c>
      <c r="C1346" s="12">
        <v>149.66999799999999</v>
      </c>
      <c r="D1346" s="12">
        <v>147.679993</v>
      </c>
      <c r="E1346" s="12">
        <v>148.11000100000001</v>
      </c>
      <c r="F1346" s="12">
        <v>138.416946</v>
      </c>
      <c r="G1346" s="12">
        <v>335465</v>
      </c>
    </row>
    <row r="1347" spans="1:7" x14ac:dyDescent="0.25">
      <c r="A1347" s="13">
        <v>42962</v>
      </c>
      <c r="B1347" s="12">
        <v>147.679993</v>
      </c>
      <c r="C1347" s="12">
        <v>151.36000100000001</v>
      </c>
      <c r="D1347" s="12">
        <v>147.509995</v>
      </c>
      <c r="E1347" s="12">
        <v>150.009995</v>
      </c>
      <c r="F1347" s="12">
        <v>140.192612</v>
      </c>
      <c r="G1347" s="12">
        <v>454493</v>
      </c>
    </row>
    <row r="1348" spans="1:7" x14ac:dyDescent="0.25">
      <c r="A1348" s="13">
        <v>42963</v>
      </c>
      <c r="B1348" s="12">
        <v>149.740005</v>
      </c>
      <c r="C1348" s="12">
        <v>150.64999399999999</v>
      </c>
      <c r="D1348" s="12">
        <v>148.10000600000001</v>
      </c>
      <c r="E1348" s="12">
        <v>150.08000200000001</v>
      </c>
      <c r="F1348" s="12">
        <v>140.258026</v>
      </c>
      <c r="G1348" s="12">
        <v>930232</v>
      </c>
    </row>
    <row r="1349" spans="1:7" x14ac:dyDescent="0.25">
      <c r="A1349" s="13">
        <v>42964</v>
      </c>
      <c r="B1349" s="12">
        <v>150.64999399999999</v>
      </c>
      <c r="C1349" s="12">
        <v>150.64999399999999</v>
      </c>
      <c r="D1349" s="12">
        <v>148</v>
      </c>
      <c r="E1349" s="12">
        <v>148.5</v>
      </c>
      <c r="F1349" s="12">
        <v>138.781418</v>
      </c>
      <c r="G1349" s="12">
        <v>500433</v>
      </c>
    </row>
    <row r="1350" spans="1:7" x14ac:dyDescent="0.25">
      <c r="A1350" s="13">
        <v>42965</v>
      </c>
      <c r="B1350" s="12">
        <v>149.38000500000001</v>
      </c>
      <c r="C1350" s="12">
        <v>150.55999800000001</v>
      </c>
      <c r="D1350" s="12">
        <v>148.199997</v>
      </c>
      <c r="E1350" s="12">
        <v>149.050003</v>
      </c>
      <c r="F1350" s="12">
        <v>139.29542499999999</v>
      </c>
      <c r="G1350" s="12">
        <v>258520</v>
      </c>
    </row>
    <row r="1351" spans="1:7" x14ac:dyDescent="0.25">
      <c r="A1351" s="13">
        <v>42968</v>
      </c>
      <c r="B1351" s="12">
        <v>149.050003</v>
      </c>
      <c r="C1351" s="12">
        <v>150.5</v>
      </c>
      <c r="D1351" s="12">
        <v>148.46000699999999</v>
      </c>
      <c r="E1351" s="12">
        <v>150.300003</v>
      </c>
      <c r="F1351" s="12">
        <v>140.463638</v>
      </c>
      <c r="G1351" s="12">
        <v>218634</v>
      </c>
    </row>
    <row r="1352" spans="1:7" x14ac:dyDescent="0.25">
      <c r="A1352" s="13">
        <v>42969</v>
      </c>
      <c r="B1352" s="12">
        <v>150.529999</v>
      </c>
      <c r="C1352" s="12">
        <v>150.64999399999999</v>
      </c>
      <c r="D1352" s="12">
        <v>148.270004</v>
      </c>
      <c r="E1352" s="12">
        <v>149.520004</v>
      </c>
      <c r="F1352" s="12">
        <v>139.73464999999999</v>
      </c>
      <c r="G1352" s="12">
        <v>366801</v>
      </c>
    </row>
    <row r="1353" spans="1:7" x14ac:dyDescent="0.25">
      <c r="A1353" s="13">
        <v>42970</v>
      </c>
      <c r="B1353" s="12">
        <v>148.5</v>
      </c>
      <c r="C1353" s="12">
        <v>150.449997</v>
      </c>
      <c r="D1353" s="12">
        <v>148.5</v>
      </c>
      <c r="E1353" s="12">
        <v>149.929993</v>
      </c>
      <c r="F1353" s="12">
        <v>140.11784399999999</v>
      </c>
      <c r="G1353" s="12">
        <v>314518</v>
      </c>
    </row>
    <row r="1354" spans="1:7" x14ac:dyDescent="0.25">
      <c r="A1354" s="13">
        <v>42971</v>
      </c>
      <c r="B1354" s="12">
        <v>150.990005</v>
      </c>
      <c r="C1354" s="12">
        <v>151.44000199999999</v>
      </c>
      <c r="D1354" s="12">
        <v>148.61999499999999</v>
      </c>
      <c r="E1354" s="12">
        <v>151.33999600000001</v>
      </c>
      <c r="F1354" s="12">
        <v>141.43554700000001</v>
      </c>
      <c r="G1354" s="12">
        <v>457451</v>
      </c>
    </row>
    <row r="1355" spans="1:7" x14ac:dyDescent="0.25">
      <c r="A1355" s="13">
        <v>42972</v>
      </c>
      <c r="B1355" s="12">
        <v>151.300003</v>
      </c>
      <c r="C1355" s="12">
        <v>152.80999800000001</v>
      </c>
      <c r="D1355" s="12">
        <v>149.16000399999999</v>
      </c>
      <c r="E1355" s="12">
        <v>149.85000600000001</v>
      </c>
      <c r="F1355" s="12">
        <v>140.04306</v>
      </c>
      <c r="G1355" s="12">
        <v>447131</v>
      </c>
    </row>
    <row r="1356" spans="1:7" x14ac:dyDescent="0.25">
      <c r="A1356" s="13">
        <v>42975</v>
      </c>
      <c r="B1356" s="12">
        <v>151.490005</v>
      </c>
      <c r="C1356" s="12">
        <v>151.86999499999999</v>
      </c>
      <c r="D1356" s="12">
        <v>149.88000500000001</v>
      </c>
      <c r="E1356" s="12">
        <v>151.199997</v>
      </c>
      <c r="F1356" s="12">
        <v>141.30471800000001</v>
      </c>
      <c r="G1356" s="12">
        <v>279700</v>
      </c>
    </row>
    <row r="1357" spans="1:7" x14ac:dyDescent="0.25">
      <c r="A1357" s="13">
        <v>42976</v>
      </c>
      <c r="B1357" s="12">
        <v>150.36000100000001</v>
      </c>
      <c r="C1357" s="12">
        <v>152.009995</v>
      </c>
      <c r="D1357" s="12">
        <v>149.229996</v>
      </c>
      <c r="E1357" s="12">
        <v>151.679993</v>
      </c>
      <c r="F1357" s="12">
        <v>141.75329600000001</v>
      </c>
      <c r="G1357" s="12">
        <v>468105</v>
      </c>
    </row>
    <row r="1358" spans="1:7" x14ac:dyDescent="0.25">
      <c r="A1358" s="13">
        <v>42977</v>
      </c>
      <c r="B1358" s="12">
        <v>150.759995</v>
      </c>
      <c r="C1358" s="12">
        <v>151.33000200000001</v>
      </c>
      <c r="D1358" s="12">
        <v>146.529999</v>
      </c>
      <c r="E1358" s="12">
        <v>147.80999800000001</v>
      </c>
      <c r="F1358" s="12">
        <v>138.13656599999999</v>
      </c>
      <c r="G1358" s="12">
        <v>556486</v>
      </c>
    </row>
    <row r="1359" spans="1:7" x14ac:dyDescent="0.25">
      <c r="A1359" s="13">
        <v>42978</v>
      </c>
      <c r="B1359" s="12">
        <v>148.740005</v>
      </c>
      <c r="C1359" s="12">
        <v>148.779999</v>
      </c>
      <c r="D1359" s="12">
        <v>145.240005</v>
      </c>
      <c r="E1359" s="12">
        <v>146.529999</v>
      </c>
      <c r="F1359" s="12">
        <v>136.940338</v>
      </c>
      <c r="G1359" s="12">
        <v>1197033</v>
      </c>
    </row>
    <row r="1360" spans="1:7" x14ac:dyDescent="0.25">
      <c r="A1360" s="13">
        <v>42979</v>
      </c>
      <c r="B1360" s="12">
        <v>146.800003</v>
      </c>
      <c r="C1360" s="12">
        <v>147.89999399999999</v>
      </c>
      <c r="D1360" s="12">
        <v>144.44000199999999</v>
      </c>
      <c r="E1360" s="12">
        <v>145.78999300000001</v>
      </c>
      <c r="F1360" s="12">
        <v>136.24876399999999</v>
      </c>
      <c r="G1360" s="12">
        <v>532208</v>
      </c>
    </row>
    <row r="1361" spans="1:7" x14ac:dyDescent="0.25">
      <c r="A1361" s="13">
        <v>42982</v>
      </c>
      <c r="B1361" s="12">
        <v>144.44000199999999</v>
      </c>
      <c r="C1361" s="12">
        <v>145.78999300000001</v>
      </c>
      <c r="D1361" s="12">
        <v>143.89999399999999</v>
      </c>
      <c r="E1361" s="12">
        <v>144.11999499999999</v>
      </c>
      <c r="F1361" s="12">
        <v>134.68806499999999</v>
      </c>
      <c r="G1361" s="12">
        <v>140197</v>
      </c>
    </row>
    <row r="1362" spans="1:7" x14ac:dyDescent="0.25">
      <c r="A1362" s="13">
        <v>42983</v>
      </c>
      <c r="B1362" s="12">
        <v>145</v>
      </c>
      <c r="C1362" s="12">
        <v>145.979996</v>
      </c>
      <c r="D1362" s="12">
        <v>141.66999799999999</v>
      </c>
      <c r="E1362" s="12">
        <v>143.009995</v>
      </c>
      <c r="F1362" s="12">
        <v>133.650711</v>
      </c>
      <c r="G1362" s="12">
        <v>730921</v>
      </c>
    </row>
    <row r="1363" spans="1:7" x14ac:dyDescent="0.25">
      <c r="A1363" s="13">
        <v>42984</v>
      </c>
      <c r="B1363" s="12">
        <v>143.36000100000001</v>
      </c>
      <c r="C1363" s="12">
        <v>144.990005</v>
      </c>
      <c r="D1363" s="12">
        <v>142.050003</v>
      </c>
      <c r="E1363" s="12">
        <v>143.19000199999999</v>
      </c>
      <c r="F1363" s="12">
        <v>133.818939</v>
      </c>
      <c r="G1363" s="12">
        <v>767529</v>
      </c>
    </row>
    <row r="1364" spans="1:7" x14ac:dyDescent="0.25">
      <c r="A1364" s="13">
        <v>42985</v>
      </c>
      <c r="B1364" s="12">
        <v>142.5</v>
      </c>
      <c r="C1364" s="12">
        <v>145.69000199999999</v>
      </c>
      <c r="D1364" s="12">
        <v>142.5</v>
      </c>
      <c r="E1364" s="12">
        <v>143.88999899999999</v>
      </c>
      <c r="F1364" s="12">
        <v>134.47311400000001</v>
      </c>
      <c r="G1364" s="12">
        <v>569077</v>
      </c>
    </row>
    <row r="1365" spans="1:7" x14ac:dyDescent="0.25">
      <c r="A1365" s="13">
        <v>42986</v>
      </c>
      <c r="B1365" s="12">
        <v>136.75</v>
      </c>
      <c r="C1365" s="12">
        <v>146.25</v>
      </c>
      <c r="D1365" s="12">
        <v>136.75</v>
      </c>
      <c r="E1365" s="12">
        <v>143.800003</v>
      </c>
      <c r="F1365" s="12">
        <v>134.38900799999999</v>
      </c>
      <c r="G1365" s="12">
        <v>749191</v>
      </c>
    </row>
    <row r="1366" spans="1:7" x14ac:dyDescent="0.25">
      <c r="A1366" s="13">
        <v>42989</v>
      </c>
      <c r="B1366" s="12">
        <v>143.66999799999999</v>
      </c>
      <c r="C1366" s="12">
        <v>145.35000600000001</v>
      </c>
      <c r="D1366" s="12">
        <v>143.66999799999999</v>
      </c>
      <c r="E1366" s="12">
        <v>144.44000199999999</v>
      </c>
      <c r="F1366" s="12">
        <v>134.987122</v>
      </c>
      <c r="G1366" s="12">
        <v>276613</v>
      </c>
    </row>
    <row r="1367" spans="1:7" x14ac:dyDescent="0.25">
      <c r="A1367" s="13">
        <v>42990</v>
      </c>
      <c r="B1367" s="12">
        <v>145</v>
      </c>
      <c r="C1367" s="12">
        <v>148.35000600000001</v>
      </c>
      <c r="D1367" s="12">
        <v>144.009995</v>
      </c>
      <c r="E1367" s="12">
        <v>145.41999799999999</v>
      </c>
      <c r="F1367" s="12">
        <v>135.902985</v>
      </c>
      <c r="G1367" s="12">
        <v>458051</v>
      </c>
    </row>
    <row r="1368" spans="1:7" x14ac:dyDescent="0.25">
      <c r="A1368" s="13">
        <v>42991</v>
      </c>
      <c r="B1368" s="12">
        <v>145.229996</v>
      </c>
      <c r="C1368" s="12">
        <v>145.41999799999999</v>
      </c>
      <c r="D1368" s="12">
        <v>142.85000600000001</v>
      </c>
      <c r="E1368" s="12">
        <v>142.96000699999999</v>
      </c>
      <c r="F1368" s="12">
        <v>133.603973</v>
      </c>
      <c r="G1368" s="12">
        <v>398219</v>
      </c>
    </row>
    <row r="1369" spans="1:7" x14ac:dyDescent="0.25">
      <c r="A1369" s="13">
        <v>42992</v>
      </c>
      <c r="B1369" s="12">
        <v>142.41000399999999</v>
      </c>
      <c r="C1369" s="12">
        <v>143.279999</v>
      </c>
      <c r="D1369" s="12">
        <v>140.80999800000001</v>
      </c>
      <c r="E1369" s="12">
        <v>141.16000399999999</v>
      </c>
      <c r="F1369" s="12">
        <v>131.921783</v>
      </c>
      <c r="G1369" s="12">
        <v>360971</v>
      </c>
    </row>
    <row r="1370" spans="1:7" x14ac:dyDescent="0.25">
      <c r="A1370" s="13">
        <v>42993</v>
      </c>
      <c r="B1370" s="12">
        <v>140.5</v>
      </c>
      <c r="C1370" s="12">
        <v>141.80999800000001</v>
      </c>
      <c r="D1370" s="12">
        <v>137</v>
      </c>
      <c r="E1370" s="12">
        <v>138.75</v>
      </c>
      <c r="F1370" s="12">
        <v>129.66951</v>
      </c>
      <c r="G1370" s="12">
        <v>1489976</v>
      </c>
    </row>
    <row r="1371" spans="1:7" x14ac:dyDescent="0.25">
      <c r="A1371" s="13">
        <v>42996</v>
      </c>
      <c r="B1371" s="12">
        <v>138.75</v>
      </c>
      <c r="C1371" s="12">
        <v>140.11000100000001</v>
      </c>
      <c r="D1371" s="12">
        <v>137.39999399999999</v>
      </c>
      <c r="E1371" s="12">
        <v>139.39999399999999</v>
      </c>
      <c r="F1371" s="12">
        <v>130.276962</v>
      </c>
      <c r="G1371" s="12">
        <v>246354</v>
      </c>
    </row>
    <row r="1372" spans="1:7" x14ac:dyDescent="0.25">
      <c r="A1372" s="13">
        <v>42997</v>
      </c>
      <c r="B1372" s="12">
        <v>140.10000600000001</v>
      </c>
      <c r="C1372" s="12">
        <v>141.33999600000001</v>
      </c>
      <c r="D1372" s="12">
        <v>139.80999800000001</v>
      </c>
      <c r="E1372" s="12">
        <v>140.020004</v>
      </c>
      <c r="F1372" s="12">
        <v>130.85640000000001</v>
      </c>
      <c r="G1372" s="12">
        <v>296530</v>
      </c>
    </row>
    <row r="1373" spans="1:7" x14ac:dyDescent="0.25">
      <c r="A1373" s="13">
        <v>42998</v>
      </c>
      <c r="B1373" s="12">
        <v>140.16000399999999</v>
      </c>
      <c r="C1373" s="12">
        <v>140.16000399999999</v>
      </c>
      <c r="D1373" s="12">
        <v>137.520004</v>
      </c>
      <c r="E1373" s="12">
        <v>138.259995</v>
      </c>
      <c r="F1373" s="12">
        <v>129.211578</v>
      </c>
      <c r="G1373" s="12">
        <v>475910</v>
      </c>
    </row>
    <row r="1374" spans="1:7" x14ac:dyDescent="0.25">
      <c r="A1374" s="13">
        <v>42999</v>
      </c>
      <c r="B1374" s="12">
        <v>139.10000600000001</v>
      </c>
      <c r="C1374" s="12">
        <v>139.199997</v>
      </c>
      <c r="D1374" s="12">
        <v>136.33999600000001</v>
      </c>
      <c r="E1374" s="12">
        <v>138.470001</v>
      </c>
      <c r="F1374" s="12">
        <v>129.40782200000001</v>
      </c>
      <c r="G1374" s="12">
        <v>408122</v>
      </c>
    </row>
    <row r="1375" spans="1:7" x14ac:dyDescent="0.25">
      <c r="A1375" s="13">
        <v>43000</v>
      </c>
      <c r="B1375" s="12">
        <v>137.33000200000001</v>
      </c>
      <c r="C1375" s="12">
        <v>139.779999</v>
      </c>
      <c r="D1375" s="12">
        <v>137.33000200000001</v>
      </c>
      <c r="E1375" s="12">
        <v>138.13999899999999</v>
      </c>
      <c r="F1375" s="12">
        <v>129.09942599999999</v>
      </c>
      <c r="G1375" s="12">
        <v>284679</v>
      </c>
    </row>
    <row r="1376" spans="1:7" x14ac:dyDescent="0.25">
      <c r="A1376" s="13">
        <v>43003</v>
      </c>
      <c r="B1376" s="12">
        <v>138</v>
      </c>
      <c r="C1376" s="12">
        <v>138.58999600000001</v>
      </c>
      <c r="D1376" s="12">
        <v>137.009995</v>
      </c>
      <c r="E1376" s="12">
        <v>137.96000699999999</v>
      </c>
      <c r="F1376" s="12">
        <v>128.93119799999999</v>
      </c>
      <c r="G1376" s="12">
        <v>268599</v>
      </c>
    </row>
    <row r="1377" spans="1:7" x14ac:dyDescent="0.25">
      <c r="A1377" s="13">
        <v>43004</v>
      </c>
      <c r="B1377" s="12">
        <v>138.63999899999999</v>
      </c>
      <c r="C1377" s="12">
        <v>139.929993</v>
      </c>
      <c r="D1377" s="12">
        <v>137.5</v>
      </c>
      <c r="E1377" s="12">
        <v>137.88000500000001</v>
      </c>
      <c r="F1377" s="12">
        <v>128.85644500000001</v>
      </c>
      <c r="G1377" s="12">
        <v>300394</v>
      </c>
    </row>
    <row r="1378" spans="1:7" x14ac:dyDescent="0.25">
      <c r="A1378" s="13">
        <v>43005</v>
      </c>
      <c r="B1378" s="12">
        <v>138.38999899999999</v>
      </c>
      <c r="C1378" s="12">
        <v>138.729996</v>
      </c>
      <c r="D1378" s="12">
        <v>135.229996</v>
      </c>
      <c r="E1378" s="12">
        <v>138.46000699999999</v>
      </c>
      <c r="F1378" s="12">
        <v>129.398483</v>
      </c>
      <c r="G1378" s="12">
        <v>668028</v>
      </c>
    </row>
    <row r="1379" spans="1:7" x14ac:dyDescent="0.25">
      <c r="A1379" s="13">
        <v>43006</v>
      </c>
      <c r="B1379" s="12">
        <v>137.88000500000001</v>
      </c>
      <c r="C1379" s="12">
        <v>139.490005</v>
      </c>
      <c r="D1379" s="12">
        <v>136.58999600000001</v>
      </c>
      <c r="E1379" s="12">
        <v>139.05999800000001</v>
      </c>
      <c r="F1379" s="12">
        <v>129.95921300000001</v>
      </c>
      <c r="G1379" s="12">
        <v>521404</v>
      </c>
    </row>
    <row r="1380" spans="1:7" x14ac:dyDescent="0.25">
      <c r="A1380" s="13">
        <v>43007</v>
      </c>
      <c r="B1380" s="12">
        <v>137</v>
      </c>
      <c r="C1380" s="12">
        <v>141.53999300000001</v>
      </c>
      <c r="D1380" s="12">
        <v>137</v>
      </c>
      <c r="E1380" s="12">
        <v>140.71000699999999</v>
      </c>
      <c r="F1380" s="12">
        <v>131.50123600000001</v>
      </c>
      <c r="G1380" s="12">
        <v>685586</v>
      </c>
    </row>
    <row r="1381" spans="1:7" x14ac:dyDescent="0.25">
      <c r="A1381" s="13">
        <v>43010</v>
      </c>
      <c r="B1381" s="12">
        <v>140.570007</v>
      </c>
      <c r="C1381" s="12">
        <v>141.800003</v>
      </c>
      <c r="D1381" s="12">
        <v>139.240005</v>
      </c>
      <c r="E1381" s="12">
        <v>140.479996</v>
      </c>
      <c r="F1381" s="12">
        <v>131.28627</v>
      </c>
      <c r="G1381" s="12">
        <v>449758</v>
      </c>
    </row>
    <row r="1382" spans="1:7" x14ac:dyDescent="0.25">
      <c r="A1382" s="13">
        <v>43011</v>
      </c>
      <c r="B1382" s="12">
        <v>140.13000500000001</v>
      </c>
      <c r="C1382" s="12">
        <v>141.5</v>
      </c>
      <c r="D1382" s="12">
        <v>139.240005</v>
      </c>
      <c r="E1382" s="12">
        <v>141.070007</v>
      </c>
      <c r="F1382" s="12">
        <v>131.83766199999999</v>
      </c>
      <c r="G1382" s="12">
        <v>525322</v>
      </c>
    </row>
    <row r="1383" spans="1:7" x14ac:dyDescent="0.25">
      <c r="A1383" s="13">
        <v>43012</v>
      </c>
      <c r="B1383" s="12">
        <v>141.800003</v>
      </c>
      <c r="C1383" s="12">
        <v>141.800003</v>
      </c>
      <c r="D1383" s="12">
        <v>140.39999399999999</v>
      </c>
      <c r="E1383" s="12">
        <v>140.779999</v>
      </c>
      <c r="F1383" s="12">
        <v>131.56665000000001</v>
      </c>
      <c r="G1383" s="12">
        <v>343620</v>
      </c>
    </row>
    <row r="1384" spans="1:7" x14ac:dyDescent="0.25">
      <c r="A1384" s="13">
        <v>43013</v>
      </c>
      <c r="B1384" s="12">
        <v>140.86999499999999</v>
      </c>
      <c r="C1384" s="12">
        <v>141.33000200000001</v>
      </c>
      <c r="D1384" s="12">
        <v>138.949997</v>
      </c>
      <c r="E1384" s="12">
        <v>139.279999</v>
      </c>
      <c r="F1384" s="12">
        <v>130.16480999999999</v>
      </c>
      <c r="G1384" s="12">
        <v>402030</v>
      </c>
    </row>
    <row r="1385" spans="1:7" x14ac:dyDescent="0.25">
      <c r="A1385" s="13">
        <v>43014</v>
      </c>
      <c r="B1385" s="12">
        <v>139.970001</v>
      </c>
      <c r="C1385" s="12">
        <v>140.11000100000001</v>
      </c>
      <c r="D1385" s="12">
        <v>137.199997</v>
      </c>
      <c r="E1385" s="12">
        <v>137.46000699999999</v>
      </c>
      <c r="F1385" s="12">
        <v>128.46392800000001</v>
      </c>
      <c r="G1385" s="12">
        <v>476154</v>
      </c>
    </row>
    <row r="1386" spans="1:7" x14ac:dyDescent="0.25">
      <c r="A1386" s="13">
        <v>43017</v>
      </c>
      <c r="B1386" s="12">
        <v>137.699997</v>
      </c>
      <c r="C1386" s="12">
        <v>138.220001</v>
      </c>
      <c r="D1386" s="12">
        <v>136.08999600000001</v>
      </c>
      <c r="E1386" s="12">
        <v>137.570007</v>
      </c>
      <c r="F1386" s="12">
        <v>128.56672699999999</v>
      </c>
      <c r="G1386" s="12">
        <v>401030</v>
      </c>
    </row>
    <row r="1387" spans="1:7" x14ac:dyDescent="0.25">
      <c r="A1387" s="13">
        <v>43018</v>
      </c>
      <c r="B1387" s="12">
        <v>136.21000699999999</v>
      </c>
      <c r="C1387" s="12">
        <v>138.050003</v>
      </c>
      <c r="D1387" s="12">
        <v>136.21000699999999</v>
      </c>
      <c r="E1387" s="12">
        <v>137.33000200000001</v>
      </c>
      <c r="F1387" s="12">
        <v>128.342422</v>
      </c>
      <c r="G1387" s="12">
        <v>514637</v>
      </c>
    </row>
    <row r="1388" spans="1:7" x14ac:dyDescent="0.25">
      <c r="A1388" s="13">
        <v>43019</v>
      </c>
      <c r="B1388" s="12">
        <v>137.679993</v>
      </c>
      <c r="C1388" s="12">
        <v>138.71000699999999</v>
      </c>
      <c r="D1388" s="12">
        <v>136.71000699999999</v>
      </c>
      <c r="E1388" s="12">
        <v>137.759995</v>
      </c>
      <c r="F1388" s="12">
        <v>128.74430799999999</v>
      </c>
      <c r="G1388" s="12">
        <v>492171</v>
      </c>
    </row>
    <row r="1389" spans="1:7" x14ac:dyDescent="0.25">
      <c r="A1389" s="13">
        <v>43020</v>
      </c>
      <c r="B1389" s="12">
        <v>137.550003</v>
      </c>
      <c r="C1389" s="12">
        <v>139.11000100000001</v>
      </c>
      <c r="D1389" s="12">
        <v>136.470001</v>
      </c>
      <c r="E1389" s="12">
        <v>137.96000699999999</v>
      </c>
      <c r="F1389" s="12">
        <v>128.93119799999999</v>
      </c>
      <c r="G1389" s="12">
        <v>488119</v>
      </c>
    </row>
    <row r="1390" spans="1:7" x14ac:dyDescent="0.25">
      <c r="A1390" s="13">
        <v>43021</v>
      </c>
      <c r="B1390" s="12">
        <v>137.479996</v>
      </c>
      <c r="C1390" s="12">
        <v>138.240005</v>
      </c>
      <c r="D1390" s="12">
        <v>136.320007</v>
      </c>
      <c r="E1390" s="12">
        <v>136.91999799999999</v>
      </c>
      <c r="F1390" s="12">
        <v>127.959267</v>
      </c>
      <c r="G1390" s="12">
        <v>624920</v>
      </c>
    </row>
    <row r="1391" spans="1:7" x14ac:dyDescent="0.25">
      <c r="A1391" s="13">
        <v>43024</v>
      </c>
      <c r="B1391" s="12">
        <v>136.80999800000001</v>
      </c>
      <c r="C1391" s="12">
        <v>138.86000100000001</v>
      </c>
      <c r="D1391" s="12">
        <v>133.929993</v>
      </c>
      <c r="E1391" s="12">
        <v>134.5</v>
      </c>
      <c r="F1391" s="12">
        <v>125.69766199999999</v>
      </c>
      <c r="G1391" s="12">
        <v>508832</v>
      </c>
    </row>
    <row r="1392" spans="1:7" x14ac:dyDescent="0.25">
      <c r="A1392" s="13">
        <v>43025</v>
      </c>
      <c r="B1392" s="12">
        <v>134.5</v>
      </c>
      <c r="C1392" s="12">
        <v>134.61999499999999</v>
      </c>
      <c r="D1392" s="12">
        <v>133.259995</v>
      </c>
      <c r="E1392" s="12">
        <v>134.009995</v>
      </c>
      <c r="F1392" s="12">
        <v>125.239716</v>
      </c>
      <c r="G1392" s="12">
        <v>1896926</v>
      </c>
    </row>
    <row r="1393" spans="1:7" x14ac:dyDescent="0.25">
      <c r="A1393" s="13">
        <v>43026</v>
      </c>
      <c r="B1393" s="12">
        <v>133.33999600000001</v>
      </c>
      <c r="C1393" s="12">
        <v>135.759995</v>
      </c>
      <c r="D1393" s="12">
        <v>132.71000699999999</v>
      </c>
      <c r="E1393" s="12">
        <v>133.88999899999999</v>
      </c>
      <c r="F1393" s="12">
        <v>125.127556</v>
      </c>
      <c r="G1393" s="12">
        <v>558889</v>
      </c>
    </row>
    <row r="1394" spans="1:7" x14ac:dyDescent="0.25">
      <c r="A1394" s="13">
        <v>43027</v>
      </c>
      <c r="B1394" s="12">
        <v>134.300003</v>
      </c>
      <c r="C1394" s="12">
        <v>135.44000199999999</v>
      </c>
      <c r="D1394" s="12">
        <v>132.740005</v>
      </c>
      <c r="E1394" s="12">
        <v>133.770004</v>
      </c>
      <c r="F1394" s="12">
        <v>125.015434</v>
      </c>
      <c r="G1394" s="12">
        <v>994700</v>
      </c>
    </row>
    <row r="1395" spans="1:7" x14ac:dyDescent="0.25">
      <c r="A1395" s="13">
        <v>43028</v>
      </c>
      <c r="B1395" s="12">
        <v>134.10000600000001</v>
      </c>
      <c r="C1395" s="12">
        <v>137.21000699999999</v>
      </c>
      <c r="D1395" s="12">
        <v>134.10000600000001</v>
      </c>
      <c r="E1395" s="12">
        <v>135.53999300000001</v>
      </c>
      <c r="F1395" s="12">
        <v>126.669579</v>
      </c>
      <c r="G1395" s="12">
        <v>695035</v>
      </c>
    </row>
    <row r="1396" spans="1:7" x14ac:dyDescent="0.25">
      <c r="A1396" s="13">
        <v>43031</v>
      </c>
      <c r="B1396" s="12">
        <v>134.020004</v>
      </c>
      <c r="C1396" s="12">
        <v>136.220001</v>
      </c>
      <c r="D1396" s="12">
        <v>134.009995</v>
      </c>
      <c r="E1396" s="12">
        <v>134.449997</v>
      </c>
      <c r="F1396" s="12">
        <v>125.65091700000001</v>
      </c>
      <c r="G1396" s="12">
        <v>678989</v>
      </c>
    </row>
    <row r="1397" spans="1:7" x14ac:dyDescent="0.25">
      <c r="A1397" s="13">
        <v>43032</v>
      </c>
      <c r="B1397" s="12">
        <v>134.300003</v>
      </c>
      <c r="C1397" s="12">
        <v>135.199997</v>
      </c>
      <c r="D1397" s="12">
        <v>133.5</v>
      </c>
      <c r="E1397" s="12">
        <v>134.429993</v>
      </c>
      <c r="F1397" s="12">
        <v>125.63222500000001</v>
      </c>
      <c r="G1397" s="12">
        <v>406350</v>
      </c>
    </row>
    <row r="1398" spans="1:7" x14ac:dyDescent="0.25">
      <c r="A1398" s="13">
        <v>43033</v>
      </c>
      <c r="B1398" s="12">
        <v>136.179993</v>
      </c>
      <c r="C1398" s="12">
        <v>136.770004</v>
      </c>
      <c r="D1398" s="12">
        <v>131.199997</v>
      </c>
      <c r="E1398" s="12">
        <v>131.929993</v>
      </c>
      <c r="F1398" s="12">
        <v>123.29583700000001</v>
      </c>
      <c r="G1398" s="12">
        <v>689848</v>
      </c>
    </row>
    <row r="1399" spans="1:7" x14ac:dyDescent="0.25">
      <c r="A1399" s="13">
        <v>43034</v>
      </c>
      <c r="B1399" s="12">
        <v>132.80999800000001</v>
      </c>
      <c r="C1399" s="12">
        <v>136.720001</v>
      </c>
      <c r="D1399" s="12">
        <v>131.35000600000001</v>
      </c>
      <c r="E1399" s="12">
        <v>134.929993</v>
      </c>
      <c r="F1399" s="12">
        <v>126.099503</v>
      </c>
      <c r="G1399" s="12">
        <v>631545</v>
      </c>
    </row>
    <row r="1400" spans="1:7" x14ac:dyDescent="0.25">
      <c r="A1400" s="13">
        <v>43035</v>
      </c>
      <c r="B1400" s="12">
        <v>135.41000399999999</v>
      </c>
      <c r="C1400" s="12">
        <v>136.009995</v>
      </c>
      <c r="D1400" s="12">
        <v>132.86000100000001</v>
      </c>
      <c r="E1400" s="12">
        <v>133.479996</v>
      </c>
      <c r="F1400" s="12">
        <v>126.307686</v>
      </c>
      <c r="G1400" s="12">
        <v>890087</v>
      </c>
    </row>
    <row r="1401" spans="1:7" x14ac:dyDescent="0.25">
      <c r="A1401" s="13">
        <v>43038</v>
      </c>
      <c r="B1401" s="12">
        <v>132.5</v>
      </c>
      <c r="C1401" s="12">
        <v>133.490005</v>
      </c>
      <c r="D1401" s="12">
        <v>130.009995</v>
      </c>
      <c r="E1401" s="12">
        <v>130.179993</v>
      </c>
      <c r="F1401" s="12">
        <v>124.745728</v>
      </c>
      <c r="G1401" s="12">
        <v>507720</v>
      </c>
    </row>
    <row r="1402" spans="1:7" x14ac:dyDescent="0.25">
      <c r="A1402" s="13">
        <v>43039</v>
      </c>
      <c r="B1402" s="12">
        <v>131.14999399999999</v>
      </c>
      <c r="C1402" s="12">
        <v>131.83000200000001</v>
      </c>
      <c r="D1402" s="12">
        <v>128.729996</v>
      </c>
      <c r="E1402" s="12">
        <v>129.509995</v>
      </c>
      <c r="F1402" s="12">
        <v>124.103691</v>
      </c>
      <c r="G1402" s="12">
        <v>589892</v>
      </c>
    </row>
    <row r="1403" spans="1:7" x14ac:dyDescent="0.25">
      <c r="A1403" s="13">
        <v>43040</v>
      </c>
      <c r="B1403" s="12">
        <v>129.60000600000001</v>
      </c>
      <c r="C1403" s="12">
        <v>129.60000600000001</v>
      </c>
      <c r="D1403" s="12">
        <v>126.94000200000001</v>
      </c>
      <c r="E1403" s="12">
        <v>127.400002</v>
      </c>
      <c r="F1403" s="12">
        <v>122.081772</v>
      </c>
      <c r="G1403" s="12">
        <v>540326</v>
      </c>
    </row>
    <row r="1404" spans="1:7" x14ac:dyDescent="0.25">
      <c r="A1404" s="13">
        <v>43042</v>
      </c>
      <c r="B1404" s="12">
        <v>127.449997</v>
      </c>
      <c r="C1404" s="12">
        <v>128.86999499999999</v>
      </c>
      <c r="D1404" s="12">
        <v>126.480003</v>
      </c>
      <c r="E1404" s="12">
        <v>128.53999300000001</v>
      </c>
      <c r="F1404" s="12">
        <v>123.174179</v>
      </c>
      <c r="G1404" s="12">
        <v>730259</v>
      </c>
    </row>
    <row r="1405" spans="1:7" x14ac:dyDescent="0.25">
      <c r="A1405" s="13">
        <v>43045</v>
      </c>
      <c r="B1405" s="12">
        <v>129.029999</v>
      </c>
      <c r="C1405" s="12">
        <v>130.429993</v>
      </c>
      <c r="D1405" s="12">
        <v>127.639999</v>
      </c>
      <c r="E1405" s="12">
        <v>129.89999399999999</v>
      </c>
      <c r="F1405" s="12">
        <v>124.47740899999999</v>
      </c>
      <c r="G1405" s="12">
        <v>853062</v>
      </c>
    </row>
    <row r="1406" spans="1:7" x14ac:dyDescent="0.25">
      <c r="A1406" s="13">
        <v>43046</v>
      </c>
      <c r="B1406" s="12">
        <v>130.199997</v>
      </c>
      <c r="C1406" s="12">
        <v>130.740005</v>
      </c>
      <c r="D1406" s="12">
        <v>129.33999600000001</v>
      </c>
      <c r="E1406" s="12">
        <v>129.550003</v>
      </c>
      <c r="F1406" s="12">
        <v>124.142021</v>
      </c>
      <c r="G1406" s="12">
        <v>1067749</v>
      </c>
    </row>
    <row r="1407" spans="1:7" x14ac:dyDescent="0.25">
      <c r="A1407" s="13">
        <v>43047</v>
      </c>
      <c r="B1407" s="12">
        <v>130</v>
      </c>
      <c r="C1407" s="12">
        <v>130</v>
      </c>
      <c r="D1407" s="12">
        <v>128.570007</v>
      </c>
      <c r="E1407" s="12">
        <v>129.60000600000001</v>
      </c>
      <c r="F1407" s="12">
        <v>124.189949</v>
      </c>
      <c r="G1407" s="12">
        <v>253891</v>
      </c>
    </row>
    <row r="1408" spans="1:7" x14ac:dyDescent="0.25">
      <c r="A1408" s="13">
        <v>43048</v>
      </c>
      <c r="B1408" s="12">
        <v>130.96000699999999</v>
      </c>
      <c r="C1408" s="12">
        <v>132.55999800000001</v>
      </c>
      <c r="D1408" s="12">
        <v>129.61999499999999</v>
      </c>
      <c r="E1408" s="12">
        <v>131.220001</v>
      </c>
      <c r="F1408" s="12">
        <v>125.74231</v>
      </c>
      <c r="G1408" s="12">
        <v>712411</v>
      </c>
    </row>
    <row r="1409" spans="1:7" x14ac:dyDescent="0.25">
      <c r="A1409" s="13">
        <v>43049</v>
      </c>
      <c r="B1409" s="12">
        <v>132.08999600000001</v>
      </c>
      <c r="C1409" s="12">
        <v>132.08999600000001</v>
      </c>
      <c r="D1409" s="12">
        <v>129.05999800000001</v>
      </c>
      <c r="E1409" s="12">
        <v>131.259995</v>
      </c>
      <c r="F1409" s="12">
        <v>125.780632</v>
      </c>
      <c r="G1409" s="12">
        <v>461469</v>
      </c>
    </row>
    <row r="1410" spans="1:7" x14ac:dyDescent="0.25">
      <c r="A1410" s="13">
        <v>43052</v>
      </c>
      <c r="B1410" s="12">
        <v>131.520004</v>
      </c>
      <c r="C1410" s="12">
        <v>131.83000200000001</v>
      </c>
      <c r="D1410" s="12">
        <v>130.220001</v>
      </c>
      <c r="E1410" s="12">
        <v>131.13999899999999</v>
      </c>
      <c r="F1410" s="12">
        <v>125.665649</v>
      </c>
      <c r="G1410" s="12">
        <v>686868</v>
      </c>
    </row>
    <row r="1411" spans="1:7" x14ac:dyDescent="0.25">
      <c r="A1411" s="13">
        <v>43053</v>
      </c>
      <c r="B1411" s="12">
        <v>130.550003</v>
      </c>
      <c r="C1411" s="12">
        <v>131.80999800000001</v>
      </c>
      <c r="D1411" s="12">
        <v>129.71000699999999</v>
      </c>
      <c r="E1411" s="12">
        <v>130.179993</v>
      </c>
      <c r="F1411" s="12">
        <v>124.745728</v>
      </c>
      <c r="G1411" s="12">
        <v>597554</v>
      </c>
    </row>
    <row r="1412" spans="1:7" x14ac:dyDescent="0.25">
      <c r="A1412" s="13">
        <v>43054</v>
      </c>
      <c r="B1412" s="12">
        <v>129.199997</v>
      </c>
      <c r="C1412" s="12">
        <v>131.699997</v>
      </c>
      <c r="D1412" s="12">
        <v>129.05999800000001</v>
      </c>
      <c r="E1412" s="12">
        <v>129.770004</v>
      </c>
      <c r="F1412" s="12">
        <v>124.352844</v>
      </c>
      <c r="G1412" s="12">
        <v>709381</v>
      </c>
    </row>
    <row r="1413" spans="1:7" x14ac:dyDescent="0.25">
      <c r="A1413" s="13">
        <v>43055</v>
      </c>
      <c r="B1413" s="12">
        <v>129.449997</v>
      </c>
      <c r="C1413" s="12">
        <v>130.25</v>
      </c>
      <c r="D1413" s="12">
        <v>129.03999300000001</v>
      </c>
      <c r="E1413" s="12">
        <v>129.5</v>
      </c>
      <c r="F1413" s="12">
        <v>124.094116</v>
      </c>
      <c r="G1413" s="12">
        <v>411391</v>
      </c>
    </row>
    <row r="1414" spans="1:7" x14ac:dyDescent="0.25">
      <c r="A1414" s="13">
        <v>43056</v>
      </c>
      <c r="B1414" s="12">
        <v>129.029999</v>
      </c>
      <c r="C1414" s="12">
        <v>129.36000100000001</v>
      </c>
      <c r="D1414" s="12">
        <v>126.58000199999999</v>
      </c>
      <c r="E1414" s="12">
        <v>127.699997</v>
      </c>
      <c r="F1414" s="12">
        <v>122.369255</v>
      </c>
      <c r="G1414" s="12">
        <v>539972</v>
      </c>
    </row>
    <row r="1415" spans="1:7" x14ac:dyDescent="0.25">
      <c r="A1415" s="13">
        <v>43060</v>
      </c>
      <c r="B1415" s="12">
        <v>128.5</v>
      </c>
      <c r="C1415" s="12">
        <v>130.28999300000001</v>
      </c>
      <c r="D1415" s="12">
        <v>126.980003</v>
      </c>
      <c r="E1415" s="12">
        <v>129.78999300000001</v>
      </c>
      <c r="F1415" s="12">
        <v>124.37200199999999</v>
      </c>
      <c r="G1415" s="12">
        <v>620016</v>
      </c>
    </row>
    <row r="1416" spans="1:7" x14ac:dyDescent="0.25">
      <c r="A1416" s="13">
        <v>43061</v>
      </c>
      <c r="B1416" s="12">
        <v>130</v>
      </c>
      <c r="C1416" s="12">
        <v>131.199997</v>
      </c>
      <c r="D1416" s="12">
        <v>127.739998</v>
      </c>
      <c r="E1416" s="12">
        <v>129.270004</v>
      </c>
      <c r="F1416" s="12">
        <v>123.873711</v>
      </c>
      <c r="G1416" s="12">
        <v>456060</v>
      </c>
    </row>
    <row r="1417" spans="1:7" x14ac:dyDescent="0.25">
      <c r="A1417" s="13">
        <v>43062</v>
      </c>
      <c r="B1417" s="12">
        <v>128.509995</v>
      </c>
      <c r="C1417" s="12">
        <v>130</v>
      </c>
      <c r="D1417" s="12">
        <v>128.509995</v>
      </c>
      <c r="E1417" s="12">
        <v>129.520004</v>
      </c>
      <c r="F1417" s="12">
        <v>124.11328899999999</v>
      </c>
      <c r="G1417" s="12">
        <v>136203</v>
      </c>
    </row>
    <row r="1418" spans="1:7" x14ac:dyDescent="0.25">
      <c r="A1418" s="13">
        <v>43063</v>
      </c>
      <c r="B1418" s="12">
        <v>129.470001</v>
      </c>
      <c r="C1418" s="12">
        <v>130.94000199999999</v>
      </c>
      <c r="D1418" s="12">
        <v>128.5</v>
      </c>
      <c r="E1418" s="12">
        <v>130.240005</v>
      </c>
      <c r="F1418" s="12">
        <v>124.803223</v>
      </c>
      <c r="G1418" s="12">
        <v>257804</v>
      </c>
    </row>
    <row r="1419" spans="1:7" x14ac:dyDescent="0.25">
      <c r="A1419" s="13">
        <v>43066</v>
      </c>
      <c r="B1419" s="12">
        <v>130.55999800000001</v>
      </c>
      <c r="C1419" s="12">
        <v>130.55999800000001</v>
      </c>
      <c r="D1419" s="12">
        <v>127.69000200000001</v>
      </c>
      <c r="E1419" s="12">
        <v>128.949997</v>
      </c>
      <c r="F1419" s="12">
        <v>123.56707</v>
      </c>
      <c r="G1419" s="12">
        <v>565919</v>
      </c>
    </row>
    <row r="1420" spans="1:7" x14ac:dyDescent="0.25">
      <c r="A1420" s="13">
        <v>43067</v>
      </c>
      <c r="B1420" s="12">
        <v>127.510002</v>
      </c>
      <c r="C1420" s="12">
        <v>129.320007</v>
      </c>
      <c r="D1420" s="12">
        <v>127.239998</v>
      </c>
      <c r="E1420" s="12">
        <v>127.730003</v>
      </c>
      <c r="F1420" s="12">
        <v>122.39801</v>
      </c>
      <c r="G1420" s="12">
        <v>474858</v>
      </c>
    </row>
    <row r="1421" spans="1:7" x14ac:dyDescent="0.25">
      <c r="A1421" s="13">
        <v>43068</v>
      </c>
      <c r="B1421" s="12">
        <v>129.41999799999999</v>
      </c>
      <c r="C1421" s="12">
        <v>129.679993</v>
      </c>
      <c r="D1421" s="12">
        <v>125.879997</v>
      </c>
      <c r="E1421" s="12">
        <v>128.21000699999999</v>
      </c>
      <c r="F1421" s="12">
        <v>122.85797100000001</v>
      </c>
      <c r="G1421" s="12">
        <v>790985</v>
      </c>
    </row>
    <row r="1422" spans="1:7" x14ac:dyDescent="0.25">
      <c r="A1422" s="13">
        <v>43069</v>
      </c>
      <c r="B1422" s="12">
        <v>126.199997</v>
      </c>
      <c r="C1422" s="12">
        <v>129.300003</v>
      </c>
      <c r="D1422" s="12">
        <v>126.199997</v>
      </c>
      <c r="E1422" s="12">
        <v>127.970001</v>
      </c>
      <c r="F1422" s="12">
        <v>122.62797500000001</v>
      </c>
      <c r="G1422" s="12">
        <v>1653729</v>
      </c>
    </row>
    <row r="1423" spans="1:7" x14ac:dyDescent="0.25">
      <c r="A1423" s="13">
        <v>43070</v>
      </c>
      <c r="B1423" s="12">
        <v>128.30999800000001</v>
      </c>
      <c r="C1423" s="12">
        <v>128.36999499999999</v>
      </c>
      <c r="D1423" s="12">
        <v>126.209999</v>
      </c>
      <c r="E1423" s="12">
        <v>127.220001</v>
      </c>
      <c r="F1423" s="12">
        <v>121.909294</v>
      </c>
      <c r="G1423" s="12">
        <v>718958</v>
      </c>
    </row>
    <row r="1424" spans="1:7" x14ac:dyDescent="0.25">
      <c r="A1424" s="13">
        <v>43073</v>
      </c>
      <c r="B1424" s="12">
        <v>127.739998</v>
      </c>
      <c r="C1424" s="12">
        <v>131.220001</v>
      </c>
      <c r="D1424" s="12">
        <v>127.739998</v>
      </c>
      <c r="E1424" s="12">
        <v>130.16000399999999</v>
      </c>
      <c r="F1424" s="12">
        <v>124.72657</v>
      </c>
      <c r="G1424" s="12">
        <v>2885229</v>
      </c>
    </row>
    <row r="1425" spans="1:7" x14ac:dyDescent="0.25">
      <c r="A1425" s="13">
        <v>43074</v>
      </c>
      <c r="B1425" s="12">
        <v>130.16999799999999</v>
      </c>
      <c r="C1425" s="12">
        <v>130.16999799999999</v>
      </c>
      <c r="D1425" s="12">
        <v>128.55999800000001</v>
      </c>
      <c r="E1425" s="12">
        <v>129.36000100000001</v>
      </c>
      <c r="F1425" s="12">
        <v>123.95996100000001</v>
      </c>
      <c r="G1425" s="12">
        <v>1249346</v>
      </c>
    </row>
    <row r="1426" spans="1:7" x14ac:dyDescent="0.25">
      <c r="A1426" s="13">
        <v>43075</v>
      </c>
      <c r="B1426" s="12">
        <v>129.35000600000001</v>
      </c>
      <c r="C1426" s="12">
        <v>130</v>
      </c>
      <c r="D1426" s="12">
        <v>127.599998</v>
      </c>
      <c r="E1426" s="12">
        <v>128.520004</v>
      </c>
      <c r="F1426" s="12">
        <v>123.155029</v>
      </c>
      <c r="G1426" s="12">
        <v>699119</v>
      </c>
    </row>
    <row r="1427" spans="1:7" x14ac:dyDescent="0.25">
      <c r="A1427" s="13">
        <v>43076</v>
      </c>
      <c r="B1427" s="12">
        <v>127.44000200000001</v>
      </c>
      <c r="C1427" s="12">
        <v>130.479996</v>
      </c>
      <c r="D1427" s="12">
        <v>127.44000200000001</v>
      </c>
      <c r="E1427" s="12">
        <v>128.94000199999999</v>
      </c>
      <c r="F1427" s="12">
        <v>123.557495</v>
      </c>
      <c r="G1427" s="12">
        <v>276200</v>
      </c>
    </row>
    <row r="1428" spans="1:7" x14ac:dyDescent="0.25">
      <c r="A1428" s="13">
        <v>43077</v>
      </c>
      <c r="B1428" s="12">
        <v>127.75</v>
      </c>
      <c r="C1428" s="12">
        <v>130.020004</v>
      </c>
      <c r="D1428" s="12">
        <v>127.75</v>
      </c>
      <c r="E1428" s="12">
        <v>129.10000600000001</v>
      </c>
      <c r="F1428" s="12">
        <v>123.710815</v>
      </c>
      <c r="G1428" s="12">
        <v>395243</v>
      </c>
    </row>
    <row r="1429" spans="1:7" x14ac:dyDescent="0.25">
      <c r="A1429" s="13">
        <v>43080</v>
      </c>
      <c r="B1429" s="12">
        <v>130</v>
      </c>
      <c r="C1429" s="12">
        <v>131.199997</v>
      </c>
      <c r="D1429" s="12">
        <v>129.39999399999999</v>
      </c>
      <c r="E1429" s="12">
        <v>130.88999899999999</v>
      </c>
      <c r="F1429" s="12">
        <v>125.426079</v>
      </c>
      <c r="G1429" s="12">
        <v>506774</v>
      </c>
    </row>
    <row r="1430" spans="1:7" x14ac:dyDescent="0.25">
      <c r="A1430" s="13">
        <v>43082</v>
      </c>
      <c r="B1430" s="12">
        <v>132.39999399999999</v>
      </c>
      <c r="C1430" s="12">
        <v>139.11000100000001</v>
      </c>
      <c r="D1430" s="12">
        <v>132.33000200000001</v>
      </c>
      <c r="E1430" s="12">
        <v>136.63999899999999</v>
      </c>
      <c r="F1430" s="12">
        <v>130.93606600000001</v>
      </c>
      <c r="G1430" s="12">
        <v>2357992</v>
      </c>
    </row>
    <row r="1431" spans="1:7" x14ac:dyDescent="0.25">
      <c r="A1431" s="13">
        <v>43083</v>
      </c>
      <c r="B1431" s="12">
        <v>136.970001</v>
      </c>
      <c r="C1431" s="12">
        <v>138.229996</v>
      </c>
      <c r="D1431" s="12">
        <v>134.320007</v>
      </c>
      <c r="E1431" s="12">
        <v>134.779999</v>
      </c>
      <c r="F1431" s="12">
        <v>129.15370200000001</v>
      </c>
      <c r="G1431" s="12">
        <v>1224264</v>
      </c>
    </row>
    <row r="1432" spans="1:7" x14ac:dyDescent="0.25">
      <c r="A1432" s="13">
        <v>43084</v>
      </c>
      <c r="B1432" s="12">
        <v>133.58999600000001</v>
      </c>
      <c r="C1432" s="12">
        <v>135.05999800000001</v>
      </c>
      <c r="D1432" s="12">
        <v>132.11000100000001</v>
      </c>
      <c r="E1432" s="12">
        <v>132.60000600000001</v>
      </c>
      <c r="F1432" s="12">
        <v>127.064697</v>
      </c>
      <c r="G1432" s="12">
        <v>2265422</v>
      </c>
    </row>
    <row r="1433" spans="1:7" x14ac:dyDescent="0.25">
      <c r="A1433" s="13">
        <v>43087</v>
      </c>
      <c r="B1433" s="12">
        <v>133.820007</v>
      </c>
      <c r="C1433" s="12">
        <v>138.259995</v>
      </c>
      <c r="D1433" s="12">
        <v>132.10000600000001</v>
      </c>
      <c r="E1433" s="12">
        <v>134.78999300000001</v>
      </c>
      <c r="F1433" s="12">
        <v>129.163284</v>
      </c>
      <c r="G1433" s="12">
        <v>991029</v>
      </c>
    </row>
    <row r="1434" spans="1:7" x14ac:dyDescent="0.25">
      <c r="A1434" s="13">
        <v>43088</v>
      </c>
      <c r="B1434" s="12">
        <v>135.509995</v>
      </c>
      <c r="C1434" s="12">
        <v>136.020004</v>
      </c>
      <c r="D1434" s="12">
        <v>133.66000399999999</v>
      </c>
      <c r="E1434" s="12">
        <v>133.96000699999999</v>
      </c>
      <c r="F1434" s="12">
        <v>128.36795000000001</v>
      </c>
      <c r="G1434" s="12">
        <v>732761</v>
      </c>
    </row>
    <row r="1435" spans="1:7" x14ac:dyDescent="0.25">
      <c r="A1435" s="13">
        <v>43089</v>
      </c>
      <c r="B1435" s="12">
        <v>134.61000100000001</v>
      </c>
      <c r="C1435" s="12">
        <v>134.61000100000001</v>
      </c>
      <c r="D1435" s="12">
        <v>131.5</v>
      </c>
      <c r="E1435" s="12">
        <v>132.770004</v>
      </c>
      <c r="F1435" s="12">
        <v>127.22762299999999</v>
      </c>
      <c r="G1435" s="12">
        <v>458588</v>
      </c>
    </row>
    <row r="1436" spans="1:7" x14ac:dyDescent="0.25">
      <c r="A1436" s="13">
        <v>43090</v>
      </c>
      <c r="B1436" s="12">
        <v>133.029999</v>
      </c>
      <c r="C1436" s="12">
        <v>135.220001</v>
      </c>
      <c r="D1436" s="12">
        <v>133.029999</v>
      </c>
      <c r="E1436" s="12">
        <v>134.470001</v>
      </c>
      <c r="F1436" s="12">
        <v>128.85664399999999</v>
      </c>
      <c r="G1436" s="12">
        <v>461151</v>
      </c>
    </row>
    <row r="1437" spans="1:7" x14ac:dyDescent="0.25">
      <c r="A1437" s="13">
        <v>43091</v>
      </c>
      <c r="B1437" s="12">
        <v>134.44000199999999</v>
      </c>
      <c r="C1437" s="12">
        <v>135.929993</v>
      </c>
      <c r="D1437" s="12">
        <v>132.270004</v>
      </c>
      <c r="E1437" s="12">
        <v>133.86999499999999</v>
      </c>
      <c r="F1437" s="12">
        <v>128.28169299999999</v>
      </c>
      <c r="G1437" s="12">
        <v>245675</v>
      </c>
    </row>
    <row r="1438" spans="1:7" x14ac:dyDescent="0.25">
      <c r="A1438" s="13">
        <v>43095</v>
      </c>
      <c r="B1438" s="12">
        <v>132.88000500000001</v>
      </c>
      <c r="C1438" s="12">
        <v>137.28999300000001</v>
      </c>
      <c r="D1438" s="12">
        <v>131.46000699999999</v>
      </c>
      <c r="E1438" s="12">
        <v>134.96000699999999</v>
      </c>
      <c r="F1438" s="12">
        <v>129.32620199999999</v>
      </c>
      <c r="G1438" s="12">
        <v>355972</v>
      </c>
    </row>
    <row r="1439" spans="1:7" x14ac:dyDescent="0.25">
      <c r="A1439" s="13">
        <v>43096</v>
      </c>
      <c r="B1439" s="12">
        <v>134.729996</v>
      </c>
      <c r="C1439" s="12">
        <v>135.050003</v>
      </c>
      <c r="D1439" s="12">
        <v>133.720001</v>
      </c>
      <c r="E1439" s="12">
        <v>134.05999800000001</v>
      </c>
      <c r="F1439" s="12">
        <v>128.46376000000001</v>
      </c>
      <c r="G1439" s="12">
        <v>264966</v>
      </c>
    </row>
    <row r="1440" spans="1:7" x14ac:dyDescent="0.25">
      <c r="A1440" s="13">
        <v>43097</v>
      </c>
      <c r="B1440" s="12">
        <v>134.13999899999999</v>
      </c>
      <c r="C1440" s="12">
        <v>135.64999399999999</v>
      </c>
      <c r="D1440" s="12">
        <v>133.35000600000001</v>
      </c>
      <c r="E1440" s="12">
        <v>133.63000500000001</v>
      </c>
      <c r="F1440" s="12">
        <v>128.051727</v>
      </c>
      <c r="G1440" s="12">
        <v>163700</v>
      </c>
    </row>
    <row r="1441" spans="1:7" x14ac:dyDescent="0.25">
      <c r="A1441" s="13">
        <v>43098</v>
      </c>
      <c r="B1441" s="12">
        <v>136.85000600000001</v>
      </c>
      <c r="C1441" s="12">
        <v>137.16000399999999</v>
      </c>
      <c r="D1441" s="12">
        <v>133.85000600000001</v>
      </c>
      <c r="E1441" s="12">
        <v>136.949997</v>
      </c>
      <c r="F1441" s="12">
        <v>131.233124</v>
      </c>
      <c r="G1441" s="12">
        <v>383580</v>
      </c>
    </row>
    <row r="1442" spans="1:7" x14ac:dyDescent="0.25">
      <c r="A1442" s="13">
        <v>43102</v>
      </c>
      <c r="B1442" s="12">
        <v>137.479996</v>
      </c>
      <c r="C1442" s="12">
        <v>139.470001</v>
      </c>
      <c r="D1442" s="12">
        <v>136.16999799999999</v>
      </c>
      <c r="E1442" s="12">
        <v>138.91999799999999</v>
      </c>
      <c r="F1442" s="12">
        <v>133.12088</v>
      </c>
      <c r="G1442" s="12">
        <v>459316</v>
      </c>
    </row>
    <row r="1443" spans="1:7" x14ac:dyDescent="0.25">
      <c r="A1443" s="13">
        <v>43103</v>
      </c>
      <c r="B1443" s="12">
        <v>138.75</v>
      </c>
      <c r="C1443" s="12">
        <v>138.979996</v>
      </c>
      <c r="D1443" s="12">
        <v>135.509995</v>
      </c>
      <c r="E1443" s="12">
        <v>135.740005</v>
      </c>
      <c r="F1443" s="12">
        <v>130.07363900000001</v>
      </c>
      <c r="G1443" s="12">
        <v>561518</v>
      </c>
    </row>
    <row r="1444" spans="1:7" x14ac:dyDescent="0.25">
      <c r="A1444" s="13">
        <v>43104</v>
      </c>
      <c r="B1444" s="12">
        <v>137.220001</v>
      </c>
      <c r="C1444" s="12">
        <v>138.429993</v>
      </c>
      <c r="D1444" s="12">
        <v>134.85000600000001</v>
      </c>
      <c r="E1444" s="12">
        <v>135.679993</v>
      </c>
      <c r="F1444" s="12">
        <v>130.01612900000001</v>
      </c>
      <c r="G1444" s="12">
        <v>446506</v>
      </c>
    </row>
    <row r="1445" spans="1:7" x14ac:dyDescent="0.25">
      <c r="A1445" s="13">
        <v>43105</v>
      </c>
      <c r="B1445" s="12">
        <v>136.679993</v>
      </c>
      <c r="C1445" s="12">
        <v>137.63000500000001</v>
      </c>
      <c r="D1445" s="12">
        <v>134</v>
      </c>
      <c r="E1445" s="12">
        <v>136.16999799999999</v>
      </c>
      <c r="F1445" s="12">
        <v>130.48567199999999</v>
      </c>
      <c r="G1445" s="12">
        <v>395994</v>
      </c>
    </row>
    <row r="1446" spans="1:7" x14ac:dyDescent="0.25">
      <c r="A1446" s="13">
        <v>43108</v>
      </c>
      <c r="B1446" s="12">
        <v>136.179993</v>
      </c>
      <c r="C1446" s="12">
        <v>137.800003</v>
      </c>
      <c r="D1446" s="12">
        <v>136.179993</v>
      </c>
      <c r="E1446" s="12">
        <v>137.30999800000001</v>
      </c>
      <c r="F1446" s="12">
        <v>131.578079</v>
      </c>
      <c r="G1446" s="12">
        <v>846677</v>
      </c>
    </row>
    <row r="1447" spans="1:7" x14ac:dyDescent="0.25">
      <c r="A1447" s="13">
        <v>43109</v>
      </c>
      <c r="B1447" s="12">
        <v>136.970001</v>
      </c>
      <c r="C1447" s="12">
        <v>137.28999300000001</v>
      </c>
      <c r="D1447" s="12">
        <v>135.71000699999999</v>
      </c>
      <c r="E1447" s="12">
        <v>136.720001</v>
      </c>
      <c r="F1447" s="12">
        <v>131.01272599999999</v>
      </c>
      <c r="G1447" s="12">
        <v>587177</v>
      </c>
    </row>
    <row r="1448" spans="1:7" x14ac:dyDescent="0.25">
      <c r="A1448" s="13">
        <v>43110</v>
      </c>
      <c r="B1448" s="12">
        <v>136.08000200000001</v>
      </c>
      <c r="C1448" s="12">
        <v>137.66999799999999</v>
      </c>
      <c r="D1448" s="12">
        <v>134.11999499999999</v>
      </c>
      <c r="E1448" s="12">
        <v>134.58000200000001</v>
      </c>
      <c r="F1448" s="12">
        <v>128.962051</v>
      </c>
      <c r="G1448" s="12">
        <v>852988</v>
      </c>
    </row>
    <row r="1449" spans="1:7" x14ac:dyDescent="0.25">
      <c r="A1449" s="13">
        <v>43111</v>
      </c>
      <c r="B1449" s="12">
        <v>135.449997</v>
      </c>
      <c r="C1449" s="12">
        <v>136.78999300000001</v>
      </c>
      <c r="D1449" s="12">
        <v>134</v>
      </c>
      <c r="E1449" s="12">
        <v>136.33000200000001</v>
      </c>
      <c r="F1449" s="12">
        <v>130.638992</v>
      </c>
      <c r="G1449" s="12">
        <v>704696</v>
      </c>
    </row>
    <row r="1450" spans="1:7" x14ac:dyDescent="0.25">
      <c r="A1450" s="13">
        <v>43112</v>
      </c>
      <c r="B1450" s="12">
        <v>135.990005</v>
      </c>
      <c r="C1450" s="12">
        <v>137.69000199999999</v>
      </c>
      <c r="D1450" s="12">
        <v>134.94000199999999</v>
      </c>
      <c r="E1450" s="12">
        <v>136.740005</v>
      </c>
      <c r="F1450" s="12">
        <v>131.031891</v>
      </c>
      <c r="G1450" s="12">
        <v>1312830</v>
      </c>
    </row>
    <row r="1451" spans="1:7" x14ac:dyDescent="0.25">
      <c r="A1451" s="13">
        <v>43115</v>
      </c>
      <c r="B1451" s="12">
        <v>136.5</v>
      </c>
      <c r="C1451" s="12">
        <v>137.96000699999999</v>
      </c>
      <c r="D1451" s="12">
        <v>136.5</v>
      </c>
      <c r="E1451" s="12">
        <v>136.89999399999999</v>
      </c>
      <c r="F1451" s="12">
        <v>131.18519599999999</v>
      </c>
      <c r="G1451" s="12">
        <v>70134</v>
      </c>
    </row>
    <row r="1452" spans="1:7" x14ac:dyDescent="0.25">
      <c r="A1452" s="13">
        <v>43116</v>
      </c>
      <c r="B1452" s="12">
        <v>136.470001</v>
      </c>
      <c r="C1452" s="12">
        <v>137.970001</v>
      </c>
      <c r="D1452" s="12">
        <v>136.10000600000001</v>
      </c>
      <c r="E1452" s="12">
        <v>137.41000399999999</v>
      </c>
      <c r="F1452" s="12">
        <v>131.67392000000001</v>
      </c>
      <c r="G1452" s="12">
        <v>1051719</v>
      </c>
    </row>
    <row r="1453" spans="1:7" x14ac:dyDescent="0.25">
      <c r="A1453" s="13">
        <v>43117</v>
      </c>
      <c r="B1453" s="12">
        <v>137.229996</v>
      </c>
      <c r="C1453" s="12">
        <v>138.85000600000001</v>
      </c>
      <c r="D1453" s="12">
        <v>136.270004</v>
      </c>
      <c r="E1453" s="12">
        <v>138.300003</v>
      </c>
      <c r="F1453" s="12">
        <v>132.52676400000001</v>
      </c>
      <c r="G1453" s="12">
        <v>771422</v>
      </c>
    </row>
    <row r="1454" spans="1:7" x14ac:dyDescent="0.25">
      <c r="A1454" s="13">
        <v>43118</v>
      </c>
      <c r="B1454" s="12">
        <v>138.5</v>
      </c>
      <c r="C1454" s="12">
        <v>139.80999800000001</v>
      </c>
      <c r="D1454" s="12">
        <v>138.5</v>
      </c>
      <c r="E1454" s="12">
        <v>139.14999399999999</v>
      </c>
      <c r="F1454" s="12">
        <v>133.34127799999999</v>
      </c>
      <c r="G1454" s="12">
        <v>839312</v>
      </c>
    </row>
    <row r="1455" spans="1:7" x14ac:dyDescent="0.25">
      <c r="A1455" s="13">
        <v>43119</v>
      </c>
      <c r="B1455" s="12">
        <v>138.449997</v>
      </c>
      <c r="C1455" s="12">
        <v>140.08000200000001</v>
      </c>
      <c r="D1455" s="12">
        <v>138.449997</v>
      </c>
      <c r="E1455" s="12">
        <v>139.520004</v>
      </c>
      <c r="F1455" s="12">
        <v>133.69584699999999</v>
      </c>
      <c r="G1455" s="12">
        <v>623077</v>
      </c>
    </row>
    <row r="1456" spans="1:7" x14ac:dyDescent="0.25">
      <c r="A1456" s="13">
        <v>43122</v>
      </c>
      <c r="B1456" s="12">
        <v>140.11000100000001</v>
      </c>
      <c r="C1456" s="12">
        <v>142.479996</v>
      </c>
      <c r="D1456" s="12">
        <v>139.88999899999999</v>
      </c>
      <c r="E1456" s="12">
        <v>141.949997</v>
      </c>
      <c r="F1456" s="12">
        <v>136.024384</v>
      </c>
      <c r="G1456" s="12">
        <v>450509</v>
      </c>
    </row>
    <row r="1457" spans="1:7" x14ac:dyDescent="0.25">
      <c r="A1457" s="13">
        <v>43123</v>
      </c>
      <c r="B1457" s="12">
        <v>141.220001</v>
      </c>
      <c r="C1457" s="12">
        <v>144.13000500000001</v>
      </c>
      <c r="D1457" s="12">
        <v>140.759995</v>
      </c>
      <c r="E1457" s="12">
        <v>143.61000100000001</v>
      </c>
      <c r="F1457" s="12">
        <v>137.61511200000001</v>
      </c>
      <c r="G1457" s="12">
        <v>1194097</v>
      </c>
    </row>
    <row r="1458" spans="1:7" x14ac:dyDescent="0.25">
      <c r="A1458" s="13">
        <v>43124</v>
      </c>
      <c r="B1458" s="12">
        <v>140</v>
      </c>
      <c r="C1458" s="12">
        <v>145.64999399999999</v>
      </c>
      <c r="D1458" s="12">
        <v>140</v>
      </c>
      <c r="E1458" s="12">
        <v>145.33000200000001</v>
      </c>
      <c r="F1458" s="12">
        <v>139.263306</v>
      </c>
      <c r="G1458" s="12">
        <v>760828</v>
      </c>
    </row>
    <row r="1459" spans="1:7" x14ac:dyDescent="0.25">
      <c r="A1459" s="13">
        <v>43125</v>
      </c>
      <c r="B1459" s="12">
        <v>145.33000200000001</v>
      </c>
      <c r="C1459" s="12">
        <v>146.490005</v>
      </c>
      <c r="D1459" s="12">
        <v>142.509995</v>
      </c>
      <c r="E1459" s="12">
        <v>145.199997</v>
      </c>
      <c r="F1459" s="12">
        <v>139.13871800000001</v>
      </c>
      <c r="G1459" s="12">
        <v>678158</v>
      </c>
    </row>
    <row r="1460" spans="1:7" x14ac:dyDescent="0.25">
      <c r="A1460" s="13">
        <v>43126</v>
      </c>
      <c r="B1460" s="12">
        <v>143.229996</v>
      </c>
      <c r="C1460" s="12">
        <v>146.5</v>
      </c>
      <c r="D1460" s="12">
        <v>143</v>
      </c>
      <c r="E1460" s="12">
        <v>146.21000699999999</v>
      </c>
      <c r="F1460" s="12">
        <v>140.106583</v>
      </c>
      <c r="G1460" s="12">
        <v>480772</v>
      </c>
    </row>
    <row r="1461" spans="1:7" x14ac:dyDescent="0.25">
      <c r="A1461" s="13">
        <v>43129</v>
      </c>
      <c r="B1461" s="12">
        <v>146.279999</v>
      </c>
      <c r="C1461" s="12">
        <v>146.5</v>
      </c>
      <c r="D1461" s="12">
        <v>144.33000200000001</v>
      </c>
      <c r="E1461" s="12">
        <v>144.759995</v>
      </c>
      <c r="F1461" s="12">
        <v>138.71708699999999</v>
      </c>
      <c r="G1461" s="12">
        <v>443180</v>
      </c>
    </row>
    <row r="1462" spans="1:7" x14ac:dyDescent="0.25">
      <c r="A1462" s="13">
        <v>43130</v>
      </c>
      <c r="B1462" s="12">
        <v>143.729996</v>
      </c>
      <c r="C1462" s="12">
        <v>145.5</v>
      </c>
      <c r="D1462" s="12">
        <v>143.320007</v>
      </c>
      <c r="E1462" s="12">
        <v>144.479996</v>
      </c>
      <c r="F1462" s="12">
        <v>138.44877600000001</v>
      </c>
      <c r="G1462" s="12">
        <v>336121</v>
      </c>
    </row>
    <row r="1463" spans="1:7" x14ac:dyDescent="0.25">
      <c r="A1463" s="13">
        <v>43131</v>
      </c>
      <c r="B1463" s="12">
        <v>143.19000199999999</v>
      </c>
      <c r="C1463" s="12">
        <v>144.429993</v>
      </c>
      <c r="D1463" s="12">
        <v>141.449997</v>
      </c>
      <c r="E1463" s="12">
        <v>142.259995</v>
      </c>
      <c r="F1463" s="12">
        <v>136.32145700000001</v>
      </c>
      <c r="G1463" s="12">
        <v>546018</v>
      </c>
    </row>
    <row r="1464" spans="1:7" x14ac:dyDescent="0.25">
      <c r="A1464" s="13">
        <v>43132</v>
      </c>
      <c r="B1464" s="12">
        <v>142.300003</v>
      </c>
      <c r="C1464" s="12">
        <v>146.10000600000001</v>
      </c>
      <c r="D1464" s="12">
        <v>141.270004</v>
      </c>
      <c r="E1464" s="12">
        <v>144.66999799999999</v>
      </c>
      <c r="F1464" s="12">
        <v>138.630844</v>
      </c>
      <c r="G1464" s="12">
        <v>550633</v>
      </c>
    </row>
    <row r="1465" spans="1:7" x14ac:dyDescent="0.25">
      <c r="A1465" s="13">
        <v>43133</v>
      </c>
      <c r="B1465" s="12">
        <v>146.529999</v>
      </c>
      <c r="C1465" s="12">
        <v>146.529999</v>
      </c>
      <c r="D1465" s="12">
        <v>141.91999799999999</v>
      </c>
      <c r="E1465" s="12">
        <v>144.020004</v>
      </c>
      <c r="F1465" s="12">
        <v>138.00799599999999</v>
      </c>
      <c r="G1465" s="12">
        <v>684904</v>
      </c>
    </row>
    <row r="1466" spans="1:7" x14ac:dyDescent="0.25">
      <c r="A1466" s="13">
        <v>43137</v>
      </c>
      <c r="B1466" s="12">
        <v>138</v>
      </c>
      <c r="C1466" s="12">
        <v>142.279999</v>
      </c>
      <c r="D1466" s="12">
        <v>137.979996</v>
      </c>
      <c r="E1466" s="12">
        <v>141.38999899999999</v>
      </c>
      <c r="F1466" s="12">
        <v>135.48777799999999</v>
      </c>
      <c r="G1466" s="12">
        <v>938602</v>
      </c>
    </row>
    <row r="1467" spans="1:7" x14ac:dyDescent="0.25">
      <c r="A1467" s="13">
        <v>43138</v>
      </c>
      <c r="B1467" s="12">
        <v>142.449997</v>
      </c>
      <c r="C1467" s="12">
        <v>142.449997</v>
      </c>
      <c r="D1467" s="12">
        <v>138.66000399999999</v>
      </c>
      <c r="E1467" s="12">
        <v>140.729996</v>
      </c>
      <c r="F1467" s="12">
        <v>134.85531599999999</v>
      </c>
      <c r="G1467" s="12">
        <v>972755</v>
      </c>
    </row>
    <row r="1468" spans="1:7" x14ac:dyDescent="0.25">
      <c r="A1468" s="13">
        <v>43139</v>
      </c>
      <c r="B1468" s="12">
        <v>138.64999399999999</v>
      </c>
      <c r="C1468" s="12">
        <v>140.479996</v>
      </c>
      <c r="D1468" s="12">
        <v>135.520004</v>
      </c>
      <c r="E1468" s="12">
        <v>136.36000100000001</v>
      </c>
      <c r="F1468" s="12">
        <v>130.667755</v>
      </c>
      <c r="G1468" s="12">
        <v>881722</v>
      </c>
    </row>
    <row r="1469" spans="1:7" x14ac:dyDescent="0.25">
      <c r="A1469" s="13">
        <v>43140</v>
      </c>
      <c r="B1469" s="12">
        <v>136.33999600000001</v>
      </c>
      <c r="C1469" s="12">
        <v>136.929993</v>
      </c>
      <c r="D1469" s="12">
        <v>133.14999399999999</v>
      </c>
      <c r="E1469" s="12">
        <v>135.58999600000001</v>
      </c>
      <c r="F1469" s="12">
        <v>129.92988600000001</v>
      </c>
      <c r="G1469" s="12">
        <v>820472</v>
      </c>
    </row>
    <row r="1470" spans="1:7" x14ac:dyDescent="0.25">
      <c r="A1470" s="13">
        <v>43143</v>
      </c>
      <c r="B1470" s="12">
        <v>136.96000699999999</v>
      </c>
      <c r="C1470" s="12">
        <v>137</v>
      </c>
      <c r="D1470" s="12">
        <v>133.929993</v>
      </c>
      <c r="E1470" s="12">
        <v>134.78999300000001</v>
      </c>
      <c r="F1470" s="12">
        <v>129.163284</v>
      </c>
      <c r="G1470" s="12">
        <v>661841</v>
      </c>
    </row>
    <row r="1471" spans="1:7" x14ac:dyDescent="0.25">
      <c r="A1471" s="13">
        <v>43144</v>
      </c>
      <c r="B1471" s="12">
        <v>133.550003</v>
      </c>
      <c r="C1471" s="12">
        <v>136.36000100000001</v>
      </c>
      <c r="D1471" s="12">
        <v>133.39999399999999</v>
      </c>
      <c r="E1471" s="12">
        <v>134.66000399999999</v>
      </c>
      <c r="F1471" s="12">
        <v>129.03872699999999</v>
      </c>
      <c r="G1471" s="12">
        <v>270545</v>
      </c>
    </row>
    <row r="1472" spans="1:7" x14ac:dyDescent="0.25">
      <c r="A1472" s="13">
        <v>43145</v>
      </c>
      <c r="B1472" s="12">
        <v>134.520004</v>
      </c>
      <c r="C1472" s="12">
        <v>136.11000100000001</v>
      </c>
      <c r="D1472" s="12">
        <v>132.229996</v>
      </c>
      <c r="E1472" s="12">
        <v>133.179993</v>
      </c>
      <c r="F1472" s="12">
        <v>127.620491</v>
      </c>
      <c r="G1472" s="12">
        <v>1200580</v>
      </c>
    </row>
    <row r="1473" spans="1:7" x14ac:dyDescent="0.25">
      <c r="A1473" s="13">
        <v>43146</v>
      </c>
      <c r="B1473" s="12">
        <v>133.990005</v>
      </c>
      <c r="C1473" s="12">
        <v>135.88999899999999</v>
      </c>
      <c r="D1473" s="12">
        <v>132.779999</v>
      </c>
      <c r="E1473" s="12">
        <v>134.58999600000001</v>
      </c>
      <c r="F1473" s="12">
        <v>128.97163399999999</v>
      </c>
      <c r="G1473" s="12">
        <v>530390</v>
      </c>
    </row>
    <row r="1474" spans="1:7" x14ac:dyDescent="0.25">
      <c r="A1474" s="13">
        <v>43147</v>
      </c>
      <c r="B1474" s="12">
        <v>135.259995</v>
      </c>
      <c r="C1474" s="12">
        <v>136.220001</v>
      </c>
      <c r="D1474" s="12">
        <v>134.259995</v>
      </c>
      <c r="E1474" s="12">
        <v>135.21000699999999</v>
      </c>
      <c r="F1474" s="12">
        <v>129.565765</v>
      </c>
      <c r="G1474" s="12">
        <v>477901</v>
      </c>
    </row>
    <row r="1475" spans="1:7" x14ac:dyDescent="0.25">
      <c r="A1475" s="13">
        <v>43150</v>
      </c>
      <c r="B1475" s="12">
        <v>135.449997</v>
      </c>
      <c r="C1475" s="12">
        <v>137.490005</v>
      </c>
      <c r="D1475" s="12">
        <v>135.449997</v>
      </c>
      <c r="E1475" s="12">
        <v>137</v>
      </c>
      <c r="F1475" s="12">
        <v>131.28102100000001</v>
      </c>
      <c r="G1475" s="12">
        <v>93290</v>
      </c>
    </row>
    <row r="1476" spans="1:7" x14ac:dyDescent="0.25">
      <c r="A1476" s="13">
        <v>43151</v>
      </c>
      <c r="B1476" s="12">
        <v>137</v>
      </c>
      <c r="C1476" s="12">
        <v>137.38000500000001</v>
      </c>
      <c r="D1476" s="12">
        <v>135.41000399999999</v>
      </c>
      <c r="E1476" s="12">
        <v>136.720001</v>
      </c>
      <c r="F1476" s="12">
        <v>131.01272599999999</v>
      </c>
      <c r="G1476" s="12">
        <v>301081</v>
      </c>
    </row>
    <row r="1477" spans="1:7" x14ac:dyDescent="0.25">
      <c r="A1477" s="13">
        <v>43152</v>
      </c>
      <c r="B1477" s="12">
        <v>136.38000500000001</v>
      </c>
      <c r="C1477" s="12">
        <v>139.19000199999999</v>
      </c>
      <c r="D1477" s="12">
        <v>136.38000500000001</v>
      </c>
      <c r="E1477" s="12">
        <v>138.88000500000001</v>
      </c>
      <c r="F1477" s="12">
        <v>133.08256499999999</v>
      </c>
      <c r="G1477" s="12">
        <v>559565</v>
      </c>
    </row>
    <row r="1478" spans="1:7" x14ac:dyDescent="0.25">
      <c r="A1478" s="13">
        <v>43153</v>
      </c>
      <c r="B1478" s="12">
        <v>136.39999399999999</v>
      </c>
      <c r="C1478" s="12">
        <v>138.979996</v>
      </c>
      <c r="D1478" s="12">
        <v>136.39999399999999</v>
      </c>
      <c r="E1478" s="12">
        <v>137.13999899999999</v>
      </c>
      <c r="F1478" s="12">
        <v>131.41519199999999</v>
      </c>
      <c r="G1478" s="12">
        <v>715244</v>
      </c>
    </row>
    <row r="1479" spans="1:7" x14ac:dyDescent="0.25">
      <c r="A1479" s="13">
        <v>43154</v>
      </c>
      <c r="B1479" s="12">
        <v>135.35000600000001</v>
      </c>
      <c r="C1479" s="12">
        <v>136.800003</v>
      </c>
      <c r="D1479" s="12">
        <v>130</v>
      </c>
      <c r="E1479" s="12">
        <v>130.240005</v>
      </c>
      <c r="F1479" s="12">
        <v>124.803223</v>
      </c>
      <c r="G1479" s="12">
        <v>510507</v>
      </c>
    </row>
    <row r="1480" spans="1:7" x14ac:dyDescent="0.25">
      <c r="A1480" s="13">
        <v>43157</v>
      </c>
      <c r="B1480" s="12">
        <v>130.05999800000001</v>
      </c>
      <c r="C1480" s="12">
        <v>131.490005</v>
      </c>
      <c r="D1480" s="12">
        <v>129.270004</v>
      </c>
      <c r="E1480" s="12">
        <v>129.550003</v>
      </c>
      <c r="F1480" s="12">
        <v>124.142021</v>
      </c>
      <c r="G1480" s="12">
        <v>396187</v>
      </c>
    </row>
    <row r="1481" spans="1:7" x14ac:dyDescent="0.25">
      <c r="A1481" s="13">
        <v>43158</v>
      </c>
      <c r="B1481" s="12">
        <v>129.550003</v>
      </c>
      <c r="C1481" s="12">
        <v>130.320007</v>
      </c>
      <c r="D1481" s="12">
        <v>127.860001</v>
      </c>
      <c r="E1481" s="12">
        <v>128.679993</v>
      </c>
      <c r="F1481" s="12">
        <v>123.308334</v>
      </c>
      <c r="G1481" s="12">
        <v>601787</v>
      </c>
    </row>
    <row r="1482" spans="1:7" x14ac:dyDescent="0.25">
      <c r="A1482" s="13">
        <v>43159</v>
      </c>
      <c r="B1482" s="12">
        <v>128.36000100000001</v>
      </c>
      <c r="C1482" s="12">
        <v>129.71000699999999</v>
      </c>
      <c r="D1482" s="12">
        <v>126.339996</v>
      </c>
      <c r="E1482" s="12">
        <v>127</v>
      </c>
      <c r="F1482" s="12">
        <v>121.69847900000001</v>
      </c>
      <c r="G1482" s="12">
        <v>1419862</v>
      </c>
    </row>
    <row r="1483" spans="1:7" x14ac:dyDescent="0.25">
      <c r="A1483" s="13">
        <v>43160</v>
      </c>
      <c r="B1483" s="12">
        <v>126.769997</v>
      </c>
      <c r="C1483" s="12">
        <v>128.64999399999999</v>
      </c>
      <c r="D1483" s="12">
        <v>126.400002</v>
      </c>
      <c r="E1483" s="12">
        <v>127.860001</v>
      </c>
      <c r="F1483" s="12">
        <v>122.522575</v>
      </c>
      <c r="G1483" s="12">
        <v>426425</v>
      </c>
    </row>
    <row r="1484" spans="1:7" x14ac:dyDescent="0.25">
      <c r="A1484" s="13">
        <v>43161</v>
      </c>
      <c r="B1484" s="12">
        <v>126.300003</v>
      </c>
      <c r="C1484" s="12">
        <v>129.91999799999999</v>
      </c>
      <c r="D1484" s="12">
        <v>126.099998</v>
      </c>
      <c r="E1484" s="12">
        <v>129.050003</v>
      </c>
      <c r="F1484" s="12">
        <v>123.66289500000001</v>
      </c>
      <c r="G1484" s="12">
        <v>410737</v>
      </c>
    </row>
    <row r="1485" spans="1:7" x14ac:dyDescent="0.25">
      <c r="A1485" s="13">
        <v>43164</v>
      </c>
      <c r="B1485" s="12">
        <v>127.870003</v>
      </c>
      <c r="C1485" s="12">
        <v>130.479996</v>
      </c>
      <c r="D1485" s="12">
        <v>127</v>
      </c>
      <c r="E1485" s="12">
        <v>127.389999</v>
      </c>
      <c r="F1485" s="12">
        <v>122.07218899999999</v>
      </c>
      <c r="G1485" s="12">
        <v>479299</v>
      </c>
    </row>
    <row r="1486" spans="1:7" x14ac:dyDescent="0.25">
      <c r="A1486" s="13">
        <v>43165</v>
      </c>
      <c r="B1486" s="12">
        <v>126.370003</v>
      </c>
      <c r="C1486" s="12">
        <v>131.71000699999999</v>
      </c>
      <c r="D1486" s="12">
        <v>126.370003</v>
      </c>
      <c r="E1486" s="12">
        <v>131.070007</v>
      </c>
      <c r="F1486" s="12">
        <v>125.59858699999999</v>
      </c>
      <c r="G1486" s="12">
        <v>2305492</v>
      </c>
    </row>
    <row r="1487" spans="1:7" x14ac:dyDescent="0.25">
      <c r="A1487" s="13">
        <v>43166</v>
      </c>
      <c r="B1487" s="12">
        <v>129.529999</v>
      </c>
      <c r="C1487" s="12">
        <v>130.050003</v>
      </c>
      <c r="D1487" s="12">
        <v>127.08000199999999</v>
      </c>
      <c r="E1487" s="12">
        <v>127.510002</v>
      </c>
      <c r="F1487" s="12">
        <v>122.18718699999999</v>
      </c>
      <c r="G1487" s="12">
        <v>531356</v>
      </c>
    </row>
    <row r="1488" spans="1:7" x14ac:dyDescent="0.25">
      <c r="A1488" s="13">
        <v>43167</v>
      </c>
      <c r="B1488" s="12">
        <v>127.650002</v>
      </c>
      <c r="C1488" s="12">
        <v>128.779999</v>
      </c>
      <c r="D1488" s="12">
        <v>126.5</v>
      </c>
      <c r="E1488" s="12">
        <v>127.55999799999999</v>
      </c>
      <c r="F1488" s="12">
        <v>122.23509199999999</v>
      </c>
      <c r="G1488" s="12">
        <v>443425</v>
      </c>
    </row>
    <row r="1489" spans="1:7" x14ac:dyDescent="0.25">
      <c r="A1489" s="13">
        <v>43168</v>
      </c>
      <c r="B1489" s="12">
        <v>127.80999799999999</v>
      </c>
      <c r="C1489" s="12">
        <v>130.66000399999999</v>
      </c>
      <c r="D1489" s="12">
        <v>127.80999799999999</v>
      </c>
      <c r="E1489" s="12">
        <v>128.83000200000001</v>
      </c>
      <c r="F1489" s="12">
        <v>123.45208700000001</v>
      </c>
      <c r="G1489" s="12">
        <v>309233</v>
      </c>
    </row>
    <row r="1490" spans="1:7" x14ac:dyDescent="0.25">
      <c r="A1490" s="13">
        <v>43171</v>
      </c>
      <c r="B1490" s="12">
        <v>129.39999399999999</v>
      </c>
      <c r="C1490" s="12">
        <v>129.449997</v>
      </c>
      <c r="D1490" s="12">
        <v>127.25</v>
      </c>
      <c r="E1490" s="12">
        <v>127.769997</v>
      </c>
      <c r="F1490" s="12">
        <v>122.436333</v>
      </c>
      <c r="G1490" s="12">
        <v>810804</v>
      </c>
    </row>
    <row r="1491" spans="1:7" x14ac:dyDescent="0.25">
      <c r="A1491" s="13">
        <v>43172</v>
      </c>
      <c r="B1491" s="12">
        <v>128.11999499999999</v>
      </c>
      <c r="C1491" s="12">
        <v>128.80999800000001</v>
      </c>
      <c r="D1491" s="12">
        <v>125.959999</v>
      </c>
      <c r="E1491" s="12">
        <v>126.279999</v>
      </c>
      <c r="F1491" s="12">
        <v>121.00852999999999</v>
      </c>
      <c r="G1491" s="12">
        <v>410815</v>
      </c>
    </row>
    <row r="1492" spans="1:7" x14ac:dyDescent="0.25">
      <c r="A1492" s="13">
        <v>43173</v>
      </c>
      <c r="B1492" s="12">
        <v>127.040001</v>
      </c>
      <c r="C1492" s="12">
        <v>128.86999499999999</v>
      </c>
      <c r="D1492" s="12">
        <v>126.879997</v>
      </c>
      <c r="E1492" s="12">
        <v>128.5</v>
      </c>
      <c r="F1492" s="12">
        <v>123.135857</v>
      </c>
      <c r="G1492" s="12">
        <v>448572</v>
      </c>
    </row>
    <row r="1493" spans="1:7" x14ac:dyDescent="0.25">
      <c r="A1493" s="13">
        <v>43174</v>
      </c>
      <c r="B1493" s="12">
        <v>129.820007</v>
      </c>
      <c r="C1493" s="12">
        <v>130.25</v>
      </c>
      <c r="D1493" s="12">
        <v>125.629997</v>
      </c>
      <c r="E1493" s="12">
        <v>125.870003</v>
      </c>
      <c r="F1493" s="12">
        <v>120.615646</v>
      </c>
      <c r="G1493" s="12">
        <v>368333</v>
      </c>
    </row>
    <row r="1494" spans="1:7" x14ac:dyDescent="0.25">
      <c r="A1494" s="13">
        <v>43175</v>
      </c>
      <c r="B1494" s="12">
        <v>125.870003</v>
      </c>
      <c r="C1494" s="12">
        <v>127.33000199999999</v>
      </c>
      <c r="D1494" s="12">
        <v>123.58000199999999</v>
      </c>
      <c r="E1494" s="12">
        <v>124.589996</v>
      </c>
      <c r="F1494" s="12">
        <v>119.38906900000001</v>
      </c>
      <c r="G1494" s="12">
        <v>1986629</v>
      </c>
    </row>
    <row r="1495" spans="1:7" x14ac:dyDescent="0.25">
      <c r="A1495" s="13">
        <v>43179</v>
      </c>
      <c r="B1495" s="12">
        <v>124.900002</v>
      </c>
      <c r="C1495" s="12">
        <v>124.93</v>
      </c>
      <c r="D1495" s="12">
        <v>119.910004</v>
      </c>
      <c r="E1495" s="12">
        <v>121.230003</v>
      </c>
      <c r="F1495" s="12">
        <v>116.16934999999999</v>
      </c>
      <c r="G1495" s="12">
        <v>1476961</v>
      </c>
    </row>
    <row r="1496" spans="1:7" x14ac:dyDescent="0.25">
      <c r="A1496" s="13">
        <v>43180</v>
      </c>
      <c r="B1496" s="12">
        <v>118.800003</v>
      </c>
      <c r="C1496" s="12">
        <v>124</v>
      </c>
      <c r="D1496" s="12">
        <v>118.800003</v>
      </c>
      <c r="E1496" s="12">
        <v>123.57</v>
      </c>
      <c r="F1496" s="12">
        <v>118.411652</v>
      </c>
      <c r="G1496" s="12">
        <v>1342206</v>
      </c>
    </row>
    <row r="1497" spans="1:7" x14ac:dyDescent="0.25">
      <c r="A1497" s="13">
        <v>43181</v>
      </c>
      <c r="B1497" s="12">
        <v>121.099998</v>
      </c>
      <c r="C1497" s="12">
        <v>125.879997</v>
      </c>
      <c r="D1497" s="12">
        <v>121.099998</v>
      </c>
      <c r="E1497" s="12">
        <v>124.41999800000001</v>
      </c>
      <c r="F1497" s="12">
        <v>119.226173</v>
      </c>
      <c r="G1497" s="12">
        <v>915379</v>
      </c>
    </row>
    <row r="1498" spans="1:7" x14ac:dyDescent="0.25">
      <c r="A1498" s="13">
        <v>43182</v>
      </c>
      <c r="B1498" s="12">
        <v>124.110001</v>
      </c>
      <c r="C1498" s="12">
        <v>125.339996</v>
      </c>
      <c r="D1498" s="12">
        <v>121.44000200000001</v>
      </c>
      <c r="E1498" s="12">
        <v>121.620003</v>
      </c>
      <c r="F1498" s="12">
        <v>116.54306</v>
      </c>
      <c r="G1498" s="12">
        <v>508986</v>
      </c>
    </row>
    <row r="1499" spans="1:7" x14ac:dyDescent="0.25">
      <c r="A1499" s="13">
        <v>43185</v>
      </c>
      <c r="B1499" s="12">
        <v>120.089996</v>
      </c>
      <c r="C1499" s="12">
        <v>121.220001</v>
      </c>
      <c r="D1499" s="12">
        <v>117.5</v>
      </c>
      <c r="E1499" s="12">
        <v>118.91999800000001</v>
      </c>
      <c r="F1499" s="12">
        <v>113.955765</v>
      </c>
      <c r="G1499" s="12">
        <v>676573</v>
      </c>
    </row>
    <row r="1500" spans="1:7" x14ac:dyDescent="0.25">
      <c r="A1500" s="13">
        <v>43186</v>
      </c>
      <c r="B1500" s="12">
        <v>118.91999800000001</v>
      </c>
      <c r="C1500" s="12">
        <v>119.660004</v>
      </c>
      <c r="D1500" s="12">
        <v>117.129997</v>
      </c>
      <c r="E1500" s="12">
        <v>119.199997</v>
      </c>
      <c r="F1500" s="12">
        <v>114.224075</v>
      </c>
      <c r="G1500" s="12">
        <v>538708</v>
      </c>
    </row>
    <row r="1501" spans="1:7" x14ac:dyDescent="0.25">
      <c r="A1501" s="13">
        <v>43187</v>
      </c>
      <c r="B1501" s="12">
        <v>119</v>
      </c>
      <c r="C1501" s="12">
        <v>120.949997</v>
      </c>
      <c r="D1501" s="12">
        <v>118.510002</v>
      </c>
      <c r="E1501" s="12">
        <v>120.230003</v>
      </c>
      <c r="F1501" s="12">
        <v>115.21109</v>
      </c>
      <c r="G1501" s="12">
        <v>685261</v>
      </c>
    </row>
    <row r="1502" spans="1:7" x14ac:dyDescent="0.25">
      <c r="A1502" s="13">
        <v>43192</v>
      </c>
      <c r="B1502" s="12">
        <v>120.529999</v>
      </c>
      <c r="C1502" s="12">
        <v>121.480003</v>
      </c>
      <c r="D1502" s="12">
        <v>117.720001</v>
      </c>
      <c r="E1502" s="12">
        <v>118.25</v>
      </c>
      <c r="F1502" s="12">
        <v>113.31373600000001</v>
      </c>
      <c r="G1502" s="12">
        <v>426871</v>
      </c>
    </row>
    <row r="1503" spans="1:7" x14ac:dyDescent="0.25">
      <c r="A1503" s="13">
        <v>43193</v>
      </c>
      <c r="B1503" s="12">
        <v>117.550003</v>
      </c>
      <c r="C1503" s="12">
        <v>119.910004</v>
      </c>
      <c r="D1503" s="12">
        <v>116.760002</v>
      </c>
      <c r="E1503" s="12">
        <v>119.029999</v>
      </c>
      <c r="F1503" s="12">
        <v>114.061172</v>
      </c>
      <c r="G1503" s="12">
        <v>434508</v>
      </c>
    </row>
    <row r="1504" spans="1:7" x14ac:dyDescent="0.25">
      <c r="A1504" s="13">
        <v>43194</v>
      </c>
      <c r="B1504" s="12">
        <v>118.779999</v>
      </c>
      <c r="C1504" s="12">
        <v>121.25</v>
      </c>
      <c r="D1504" s="12">
        <v>118.029999</v>
      </c>
      <c r="E1504" s="12">
        <v>120.129997</v>
      </c>
      <c r="F1504" s="12">
        <v>115.11525</v>
      </c>
      <c r="G1504" s="12">
        <v>739209</v>
      </c>
    </row>
    <row r="1505" spans="1:7" x14ac:dyDescent="0.25">
      <c r="A1505" s="13">
        <v>43195</v>
      </c>
      <c r="B1505" s="12">
        <v>120.110001</v>
      </c>
      <c r="C1505" s="12">
        <v>122.489998</v>
      </c>
      <c r="D1505" s="12">
        <v>119.779999</v>
      </c>
      <c r="E1505" s="12">
        <v>121.150002</v>
      </c>
      <c r="F1505" s="12">
        <v>116.092682</v>
      </c>
      <c r="G1505" s="12">
        <v>1165211</v>
      </c>
    </row>
    <row r="1506" spans="1:7" x14ac:dyDescent="0.25">
      <c r="A1506" s="13">
        <v>43196</v>
      </c>
      <c r="B1506" s="12">
        <v>122.650002</v>
      </c>
      <c r="C1506" s="12">
        <v>122.779999</v>
      </c>
      <c r="D1506" s="12">
        <v>119.400002</v>
      </c>
      <c r="E1506" s="12">
        <v>120.94000200000001</v>
      </c>
      <c r="F1506" s="12">
        <v>115.89144899999999</v>
      </c>
      <c r="G1506" s="12">
        <v>357738</v>
      </c>
    </row>
    <row r="1507" spans="1:7" x14ac:dyDescent="0.25">
      <c r="A1507" s="13">
        <v>43199</v>
      </c>
      <c r="B1507" s="12">
        <v>120.44000200000001</v>
      </c>
      <c r="C1507" s="12">
        <v>123.68</v>
      </c>
      <c r="D1507" s="12">
        <v>120.010002</v>
      </c>
      <c r="E1507" s="12">
        <v>120.44000200000001</v>
      </c>
      <c r="F1507" s="12">
        <v>115.412323</v>
      </c>
      <c r="G1507" s="12">
        <v>472469</v>
      </c>
    </row>
    <row r="1508" spans="1:7" x14ac:dyDescent="0.25">
      <c r="A1508" s="13">
        <v>43200</v>
      </c>
      <c r="B1508" s="12">
        <v>120.970001</v>
      </c>
      <c r="C1508" s="12">
        <v>125.110001</v>
      </c>
      <c r="D1508" s="12">
        <v>120.660004</v>
      </c>
      <c r="E1508" s="12">
        <v>123.08000199999999</v>
      </c>
      <c r="F1508" s="12">
        <v>117.942108</v>
      </c>
      <c r="G1508" s="12">
        <v>722800</v>
      </c>
    </row>
    <row r="1509" spans="1:7" x14ac:dyDescent="0.25">
      <c r="A1509" s="13">
        <v>43201</v>
      </c>
      <c r="B1509" s="12">
        <v>122.660004</v>
      </c>
      <c r="C1509" s="12">
        <v>124.860001</v>
      </c>
      <c r="D1509" s="12">
        <v>121.839996</v>
      </c>
      <c r="E1509" s="12">
        <v>123.57</v>
      </c>
      <c r="F1509" s="12">
        <v>118.411652</v>
      </c>
      <c r="G1509" s="12">
        <v>347348</v>
      </c>
    </row>
    <row r="1510" spans="1:7" x14ac:dyDescent="0.25">
      <c r="A1510" s="13">
        <v>43202</v>
      </c>
      <c r="B1510" s="12">
        <v>123.58000199999999</v>
      </c>
      <c r="C1510" s="12">
        <v>125</v>
      </c>
      <c r="D1510" s="12">
        <v>122.620003</v>
      </c>
      <c r="E1510" s="12">
        <v>124.220001</v>
      </c>
      <c r="F1510" s="12">
        <v>119.03452299999999</v>
      </c>
      <c r="G1510" s="12">
        <v>612577</v>
      </c>
    </row>
    <row r="1511" spans="1:7" x14ac:dyDescent="0.25">
      <c r="A1511" s="13">
        <v>43203</v>
      </c>
      <c r="B1511" s="12">
        <v>124.129997</v>
      </c>
      <c r="C1511" s="12">
        <v>124.989998</v>
      </c>
      <c r="D1511" s="12">
        <v>122.30999799999999</v>
      </c>
      <c r="E1511" s="12">
        <v>123.05999799999999</v>
      </c>
      <c r="F1511" s="12">
        <v>117.922951</v>
      </c>
      <c r="G1511" s="12">
        <v>357577</v>
      </c>
    </row>
    <row r="1512" spans="1:7" x14ac:dyDescent="0.25">
      <c r="A1512" s="13">
        <v>43206</v>
      </c>
      <c r="B1512" s="12">
        <v>124.5</v>
      </c>
      <c r="C1512" s="12">
        <v>124.529999</v>
      </c>
      <c r="D1512" s="12">
        <v>121.57</v>
      </c>
      <c r="E1512" s="12">
        <v>122.260002</v>
      </c>
      <c r="F1512" s="12">
        <v>117.15634900000001</v>
      </c>
      <c r="G1512" s="12">
        <v>478465</v>
      </c>
    </row>
    <row r="1513" spans="1:7" x14ac:dyDescent="0.25">
      <c r="A1513" s="13">
        <v>43207</v>
      </c>
      <c r="B1513" s="12">
        <v>122.260002</v>
      </c>
      <c r="C1513" s="12">
        <v>125.93</v>
      </c>
      <c r="D1513" s="12">
        <v>121.300003</v>
      </c>
      <c r="E1513" s="12">
        <v>125.209999</v>
      </c>
      <c r="F1513" s="12">
        <v>119.9832</v>
      </c>
      <c r="G1513" s="12">
        <v>762088</v>
      </c>
    </row>
    <row r="1514" spans="1:7" x14ac:dyDescent="0.25">
      <c r="A1514" s="13">
        <v>43208</v>
      </c>
      <c r="B1514" s="12">
        <v>124.870003</v>
      </c>
      <c r="C1514" s="12">
        <v>125.18</v>
      </c>
      <c r="D1514" s="12">
        <v>122.25</v>
      </c>
      <c r="E1514" s="12">
        <v>124.040001</v>
      </c>
      <c r="F1514" s="12">
        <v>118.86204499999999</v>
      </c>
      <c r="G1514" s="12">
        <v>739634</v>
      </c>
    </row>
    <row r="1515" spans="1:7" x14ac:dyDescent="0.25">
      <c r="A1515" s="13">
        <v>43209</v>
      </c>
      <c r="B1515" s="12">
        <v>125.870003</v>
      </c>
      <c r="C1515" s="12">
        <v>126.489998</v>
      </c>
      <c r="D1515" s="12">
        <v>123.57</v>
      </c>
      <c r="E1515" s="12">
        <v>124.16999800000001</v>
      </c>
      <c r="F1515" s="12">
        <v>118.98661</v>
      </c>
      <c r="G1515" s="12">
        <v>581681</v>
      </c>
    </row>
    <row r="1516" spans="1:7" x14ac:dyDescent="0.25">
      <c r="A1516" s="13">
        <v>43210</v>
      </c>
      <c r="B1516" s="12">
        <v>121.879997</v>
      </c>
      <c r="C1516" s="12">
        <v>125.970001</v>
      </c>
      <c r="D1516" s="12">
        <v>121.160004</v>
      </c>
      <c r="E1516" s="12">
        <v>121.779999</v>
      </c>
      <c r="F1516" s="12">
        <v>116.69637299999999</v>
      </c>
      <c r="G1516" s="12">
        <v>433651</v>
      </c>
    </row>
    <row r="1517" spans="1:7" x14ac:dyDescent="0.25">
      <c r="A1517" s="13">
        <v>43213</v>
      </c>
      <c r="B1517" s="12">
        <v>121.349998</v>
      </c>
      <c r="C1517" s="12">
        <v>126.32</v>
      </c>
      <c r="D1517" s="12">
        <v>121.349998</v>
      </c>
      <c r="E1517" s="12">
        <v>123.790001</v>
      </c>
      <c r="F1517" s="12">
        <v>118.62247499999999</v>
      </c>
      <c r="G1517" s="12">
        <v>350291</v>
      </c>
    </row>
    <row r="1518" spans="1:7" x14ac:dyDescent="0.25">
      <c r="A1518" s="13">
        <v>43214</v>
      </c>
      <c r="B1518" s="12">
        <v>123.33000199999999</v>
      </c>
      <c r="C1518" s="12">
        <v>125.18</v>
      </c>
      <c r="D1518" s="12">
        <v>121.120003</v>
      </c>
      <c r="E1518" s="12">
        <v>121.739998</v>
      </c>
      <c r="F1518" s="12">
        <v>116.658051</v>
      </c>
      <c r="G1518" s="12">
        <v>383359</v>
      </c>
    </row>
    <row r="1519" spans="1:7" x14ac:dyDescent="0.25">
      <c r="A1519" s="13">
        <v>43215</v>
      </c>
      <c r="B1519" s="12">
        <v>121.739998</v>
      </c>
      <c r="C1519" s="12">
        <v>123.089996</v>
      </c>
      <c r="D1519" s="12">
        <v>120.089996</v>
      </c>
      <c r="E1519" s="12">
        <v>120.779999</v>
      </c>
      <c r="F1519" s="12">
        <v>115.738113</v>
      </c>
      <c r="G1519" s="12">
        <v>402460</v>
      </c>
    </row>
    <row r="1520" spans="1:7" x14ac:dyDescent="0.25">
      <c r="A1520" s="13">
        <v>43216</v>
      </c>
      <c r="B1520" s="12">
        <v>120.379997</v>
      </c>
      <c r="C1520" s="12">
        <v>123.010002</v>
      </c>
      <c r="D1520" s="12">
        <v>120.300003</v>
      </c>
      <c r="E1520" s="12">
        <v>121.720001</v>
      </c>
      <c r="F1520" s="12">
        <v>116.638885</v>
      </c>
      <c r="G1520" s="12">
        <v>335846</v>
      </c>
    </row>
    <row r="1521" spans="1:7" x14ac:dyDescent="0.25">
      <c r="A1521" s="13">
        <v>43217</v>
      </c>
      <c r="B1521" s="12">
        <v>121.650002</v>
      </c>
      <c r="C1521" s="12">
        <v>122.32</v>
      </c>
      <c r="D1521" s="12">
        <v>120.019997</v>
      </c>
      <c r="E1521" s="12">
        <v>121.489998</v>
      </c>
      <c r="F1521" s="12">
        <v>116.41848</v>
      </c>
      <c r="G1521" s="12">
        <v>364094</v>
      </c>
    </row>
    <row r="1522" spans="1:7" x14ac:dyDescent="0.25">
      <c r="A1522" s="13">
        <v>43220</v>
      </c>
      <c r="B1522" s="12">
        <v>120.16999800000001</v>
      </c>
      <c r="C1522" s="12">
        <v>122.05999799999999</v>
      </c>
      <c r="D1522" s="12">
        <v>119.69000200000001</v>
      </c>
      <c r="E1522" s="12">
        <v>121.43</v>
      </c>
      <c r="F1522" s="12">
        <v>117.992622</v>
      </c>
      <c r="G1522" s="12">
        <v>666927</v>
      </c>
    </row>
    <row r="1523" spans="1:7" x14ac:dyDescent="0.25">
      <c r="A1523" s="13">
        <v>43222</v>
      </c>
      <c r="B1523" s="12">
        <v>120.760002</v>
      </c>
      <c r="C1523" s="12">
        <v>121.94000200000001</v>
      </c>
      <c r="D1523" s="12">
        <v>118</v>
      </c>
      <c r="E1523" s="12">
        <v>118.639999</v>
      </c>
      <c r="F1523" s="12">
        <v>115.28160099999999</v>
      </c>
      <c r="G1523" s="12">
        <v>644131</v>
      </c>
    </row>
    <row r="1524" spans="1:7" x14ac:dyDescent="0.25">
      <c r="A1524" s="13">
        <v>43223</v>
      </c>
      <c r="B1524" s="12">
        <v>118.339996</v>
      </c>
      <c r="C1524" s="12">
        <v>120.400002</v>
      </c>
      <c r="D1524" s="12">
        <v>116.849998</v>
      </c>
      <c r="E1524" s="12">
        <v>117.709999</v>
      </c>
      <c r="F1524" s="12">
        <v>114.37793000000001</v>
      </c>
      <c r="G1524" s="12">
        <v>2088171</v>
      </c>
    </row>
    <row r="1525" spans="1:7" x14ac:dyDescent="0.25">
      <c r="A1525" s="13">
        <v>43224</v>
      </c>
      <c r="B1525" s="12">
        <v>117.589996</v>
      </c>
      <c r="C1525" s="12">
        <v>118.980003</v>
      </c>
      <c r="D1525" s="12">
        <v>117.08000199999999</v>
      </c>
      <c r="E1525" s="12">
        <v>118.43</v>
      </c>
      <c r="F1525" s="12">
        <v>115.077545</v>
      </c>
      <c r="G1525" s="12">
        <v>600108</v>
      </c>
    </row>
    <row r="1526" spans="1:7" x14ac:dyDescent="0.25">
      <c r="A1526" s="13">
        <v>43227</v>
      </c>
      <c r="B1526" s="12">
        <v>118.07</v>
      </c>
      <c r="C1526" s="12">
        <v>118.650002</v>
      </c>
      <c r="D1526" s="12">
        <v>116.449997</v>
      </c>
      <c r="E1526" s="12">
        <v>117.610001</v>
      </c>
      <c r="F1526" s="12">
        <v>114.280762</v>
      </c>
      <c r="G1526" s="12">
        <v>527657</v>
      </c>
    </row>
    <row r="1527" spans="1:7" x14ac:dyDescent="0.25">
      <c r="A1527" s="13">
        <v>43228</v>
      </c>
      <c r="B1527" s="12">
        <v>118.269997</v>
      </c>
      <c r="C1527" s="12">
        <v>118.650002</v>
      </c>
      <c r="D1527" s="12">
        <v>116.949997</v>
      </c>
      <c r="E1527" s="12">
        <v>117.44000200000001</v>
      </c>
      <c r="F1527" s="12">
        <v>114.115578</v>
      </c>
      <c r="G1527" s="12">
        <v>498101</v>
      </c>
    </row>
    <row r="1528" spans="1:7" x14ac:dyDescent="0.25">
      <c r="A1528" s="13">
        <v>43229</v>
      </c>
      <c r="B1528" s="12">
        <v>118.089996</v>
      </c>
      <c r="C1528" s="12">
        <v>118.089996</v>
      </c>
      <c r="D1528" s="12">
        <v>115</v>
      </c>
      <c r="E1528" s="12">
        <v>116.07</v>
      </c>
      <c r="F1528" s="12">
        <v>112.78435500000001</v>
      </c>
      <c r="G1528" s="12">
        <v>364318</v>
      </c>
    </row>
    <row r="1529" spans="1:7" x14ac:dyDescent="0.25">
      <c r="A1529" s="13">
        <v>43230</v>
      </c>
      <c r="B1529" s="12">
        <v>115.739998</v>
      </c>
      <c r="C1529" s="12">
        <v>117.860001</v>
      </c>
      <c r="D1529" s="12">
        <v>115.550003</v>
      </c>
      <c r="E1529" s="12">
        <v>116.599998</v>
      </c>
      <c r="F1529" s="12">
        <v>113.299347</v>
      </c>
      <c r="G1529" s="12">
        <v>762570</v>
      </c>
    </row>
    <row r="1530" spans="1:7" x14ac:dyDescent="0.25">
      <c r="A1530" s="13">
        <v>43231</v>
      </c>
      <c r="B1530" s="12">
        <v>117.540001</v>
      </c>
      <c r="C1530" s="12">
        <v>119.16999800000001</v>
      </c>
      <c r="D1530" s="12">
        <v>116.290001</v>
      </c>
      <c r="E1530" s="12">
        <v>118.879997</v>
      </c>
      <c r="F1530" s="12">
        <v>115.514809</v>
      </c>
      <c r="G1530" s="12">
        <v>410546</v>
      </c>
    </row>
    <row r="1531" spans="1:7" x14ac:dyDescent="0.25">
      <c r="A1531" s="13">
        <v>43234</v>
      </c>
      <c r="B1531" s="12">
        <v>118.879997</v>
      </c>
      <c r="C1531" s="12">
        <v>119.459999</v>
      </c>
      <c r="D1531" s="12">
        <v>117.269997</v>
      </c>
      <c r="E1531" s="12">
        <v>118.290001</v>
      </c>
      <c r="F1531" s="12">
        <v>114.94150500000001</v>
      </c>
      <c r="G1531" s="12">
        <v>572503</v>
      </c>
    </row>
    <row r="1532" spans="1:7" x14ac:dyDescent="0.25">
      <c r="A1532" s="13">
        <v>43235</v>
      </c>
      <c r="B1532" s="12">
        <v>118.290001</v>
      </c>
      <c r="C1532" s="12">
        <v>119.099998</v>
      </c>
      <c r="D1532" s="12">
        <v>116.620003</v>
      </c>
      <c r="E1532" s="12">
        <v>117.839996</v>
      </c>
      <c r="F1532" s="12">
        <v>114.504242</v>
      </c>
      <c r="G1532" s="12">
        <v>795920</v>
      </c>
    </row>
    <row r="1533" spans="1:7" x14ac:dyDescent="0.25">
      <c r="A1533" s="13">
        <v>43236</v>
      </c>
      <c r="B1533" s="12">
        <v>117.800003</v>
      </c>
      <c r="C1533" s="12">
        <v>119.019997</v>
      </c>
      <c r="D1533" s="12">
        <v>117.010002</v>
      </c>
      <c r="E1533" s="12">
        <v>117.94000200000001</v>
      </c>
      <c r="F1533" s="12">
        <v>114.601418</v>
      </c>
      <c r="G1533" s="12">
        <v>473579</v>
      </c>
    </row>
    <row r="1534" spans="1:7" x14ac:dyDescent="0.25">
      <c r="A1534" s="13">
        <v>43237</v>
      </c>
      <c r="B1534" s="12">
        <v>117.94000200000001</v>
      </c>
      <c r="C1534" s="12">
        <v>118.75</v>
      </c>
      <c r="D1534" s="12">
        <v>116.529999</v>
      </c>
      <c r="E1534" s="12">
        <v>117.489998</v>
      </c>
      <c r="F1534" s="12">
        <v>114.164162</v>
      </c>
      <c r="G1534" s="12">
        <v>671348</v>
      </c>
    </row>
    <row r="1535" spans="1:7" x14ac:dyDescent="0.25">
      <c r="A1535" s="13">
        <v>43238</v>
      </c>
      <c r="B1535" s="12">
        <v>117.199997</v>
      </c>
      <c r="C1535" s="12">
        <v>118.230003</v>
      </c>
      <c r="D1535" s="12">
        <v>115.010002</v>
      </c>
      <c r="E1535" s="12">
        <v>116.41999800000001</v>
      </c>
      <c r="F1535" s="12">
        <v>113.124443</v>
      </c>
      <c r="G1535" s="12">
        <v>1164221</v>
      </c>
    </row>
    <row r="1536" spans="1:7" x14ac:dyDescent="0.25">
      <c r="A1536" s="13">
        <v>43241</v>
      </c>
      <c r="B1536" s="12">
        <v>117.489998</v>
      </c>
      <c r="C1536" s="12">
        <v>118.239998</v>
      </c>
      <c r="D1536" s="12">
        <v>115.660004</v>
      </c>
      <c r="E1536" s="12">
        <v>117.639999</v>
      </c>
      <c r="F1536" s="12">
        <v>114.30991400000001</v>
      </c>
      <c r="G1536" s="12">
        <v>428419</v>
      </c>
    </row>
    <row r="1537" spans="1:7" x14ac:dyDescent="0.25">
      <c r="A1537" s="13">
        <v>43242</v>
      </c>
      <c r="B1537" s="12">
        <v>116.900002</v>
      </c>
      <c r="C1537" s="12">
        <v>118.5</v>
      </c>
      <c r="D1537" s="12">
        <v>115.720001</v>
      </c>
      <c r="E1537" s="12">
        <v>116.83000199999999</v>
      </c>
      <c r="F1537" s="12">
        <v>113.522842</v>
      </c>
      <c r="G1537" s="12">
        <v>571703</v>
      </c>
    </row>
    <row r="1538" spans="1:7" x14ac:dyDescent="0.25">
      <c r="A1538" s="13">
        <v>43243</v>
      </c>
      <c r="B1538" s="12">
        <v>115.860001</v>
      </c>
      <c r="C1538" s="12">
        <v>116.760002</v>
      </c>
      <c r="D1538" s="12">
        <v>114.620003</v>
      </c>
      <c r="E1538" s="12">
        <v>114.790001</v>
      </c>
      <c r="F1538" s="12">
        <v>111.540588</v>
      </c>
      <c r="G1538" s="12">
        <v>510828</v>
      </c>
    </row>
    <row r="1539" spans="1:7" x14ac:dyDescent="0.25">
      <c r="A1539" s="13">
        <v>43244</v>
      </c>
      <c r="B1539" s="12">
        <v>115.849998</v>
      </c>
      <c r="C1539" s="12">
        <v>115.849998</v>
      </c>
      <c r="D1539" s="12">
        <v>113.489998</v>
      </c>
      <c r="E1539" s="12">
        <v>114.260002</v>
      </c>
      <c r="F1539" s="12">
        <v>111.025589</v>
      </c>
      <c r="G1539" s="12">
        <v>681978</v>
      </c>
    </row>
    <row r="1540" spans="1:7" x14ac:dyDescent="0.25">
      <c r="A1540" s="13">
        <v>43245</v>
      </c>
      <c r="B1540" s="12">
        <v>116.18</v>
      </c>
      <c r="C1540" s="12">
        <v>116.18</v>
      </c>
      <c r="D1540" s="12">
        <v>113.639999</v>
      </c>
      <c r="E1540" s="12">
        <v>114.410004</v>
      </c>
      <c r="F1540" s="12">
        <v>111.171341</v>
      </c>
      <c r="G1540" s="12">
        <v>501469</v>
      </c>
    </row>
    <row r="1541" spans="1:7" x14ac:dyDescent="0.25">
      <c r="A1541" s="13">
        <v>43248</v>
      </c>
      <c r="B1541" s="12">
        <v>114.050003</v>
      </c>
      <c r="C1541" s="12">
        <v>118.860001</v>
      </c>
      <c r="D1541" s="12">
        <v>113.33000199999999</v>
      </c>
      <c r="E1541" s="12">
        <v>115.650002</v>
      </c>
      <c r="F1541" s="12">
        <v>112.376244</v>
      </c>
      <c r="G1541" s="12">
        <v>206576</v>
      </c>
    </row>
    <row r="1542" spans="1:7" x14ac:dyDescent="0.25">
      <c r="A1542" s="13">
        <v>43249</v>
      </c>
      <c r="B1542" s="12">
        <v>115.019997</v>
      </c>
      <c r="C1542" s="12">
        <v>115.300003</v>
      </c>
      <c r="D1542" s="12">
        <v>113.300003</v>
      </c>
      <c r="E1542" s="12">
        <v>113.66999800000001</v>
      </c>
      <c r="F1542" s="12">
        <v>110.452293</v>
      </c>
      <c r="G1542" s="12">
        <v>745468</v>
      </c>
    </row>
    <row r="1543" spans="1:7" x14ac:dyDescent="0.25">
      <c r="A1543" s="13">
        <v>43250</v>
      </c>
      <c r="B1543" s="12">
        <v>114.620003</v>
      </c>
      <c r="C1543" s="12">
        <v>115.82</v>
      </c>
      <c r="D1543" s="12">
        <v>113.32</v>
      </c>
      <c r="E1543" s="12">
        <v>114.32</v>
      </c>
      <c r="F1543" s="12">
        <v>111.083885</v>
      </c>
      <c r="G1543" s="12">
        <v>1143646</v>
      </c>
    </row>
    <row r="1544" spans="1:7" x14ac:dyDescent="0.25">
      <c r="A1544" s="13">
        <v>43251</v>
      </c>
      <c r="B1544" s="12">
        <v>114.089996</v>
      </c>
      <c r="C1544" s="12">
        <v>117.150002</v>
      </c>
      <c r="D1544" s="12">
        <v>114.089996</v>
      </c>
      <c r="E1544" s="12">
        <v>116.870003</v>
      </c>
      <c r="F1544" s="12">
        <v>113.56171399999999</v>
      </c>
      <c r="G1544" s="12">
        <v>3337172</v>
      </c>
    </row>
    <row r="1545" spans="1:7" x14ac:dyDescent="0.25">
      <c r="A1545" s="13">
        <v>43252</v>
      </c>
      <c r="B1545" s="12">
        <v>116.91999800000001</v>
      </c>
      <c r="C1545" s="12">
        <v>118.260002</v>
      </c>
      <c r="D1545" s="12">
        <v>116.029999</v>
      </c>
      <c r="E1545" s="12">
        <v>117.230003</v>
      </c>
      <c r="F1545" s="12">
        <v>113.91152200000001</v>
      </c>
      <c r="G1545" s="12">
        <v>300530</v>
      </c>
    </row>
    <row r="1546" spans="1:7" x14ac:dyDescent="0.25">
      <c r="A1546" s="13">
        <v>43255</v>
      </c>
      <c r="B1546" s="12">
        <v>117.5</v>
      </c>
      <c r="C1546" s="12">
        <v>120.269997</v>
      </c>
      <c r="D1546" s="12">
        <v>117.5</v>
      </c>
      <c r="E1546" s="12">
        <v>118.720001</v>
      </c>
      <c r="F1546" s="12">
        <v>115.359337</v>
      </c>
      <c r="G1546" s="12">
        <v>476205</v>
      </c>
    </row>
    <row r="1547" spans="1:7" x14ac:dyDescent="0.25">
      <c r="A1547" s="13">
        <v>43256</v>
      </c>
      <c r="B1547" s="12">
        <v>118.550003</v>
      </c>
      <c r="C1547" s="12">
        <v>119.550003</v>
      </c>
      <c r="D1547" s="12">
        <v>117.300003</v>
      </c>
      <c r="E1547" s="12">
        <v>117.730003</v>
      </c>
      <c r="F1547" s="12">
        <v>114.397362</v>
      </c>
      <c r="G1547" s="12">
        <v>561704</v>
      </c>
    </row>
    <row r="1548" spans="1:7" x14ac:dyDescent="0.25">
      <c r="A1548" s="13">
        <v>43257</v>
      </c>
      <c r="B1548" s="12">
        <v>117.790001</v>
      </c>
      <c r="C1548" s="12">
        <v>118.08000199999999</v>
      </c>
      <c r="D1548" s="12">
        <v>116.260002</v>
      </c>
      <c r="E1548" s="12">
        <v>117.650002</v>
      </c>
      <c r="F1548" s="12">
        <v>114.319633</v>
      </c>
      <c r="G1548" s="12">
        <v>402938</v>
      </c>
    </row>
    <row r="1549" spans="1:7" x14ac:dyDescent="0.25">
      <c r="A1549" s="13">
        <v>43258</v>
      </c>
      <c r="B1549" s="12">
        <v>117.099998</v>
      </c>
      <c r="C1549" s="12">
        <v>120.269997</v>
      </c>
      <c r="D1549" s="12">
        <v>116.82</v>
      </c>
      <c r="E1549" s="12">
        <v>119.949997</v>
      </c>
      <c r="F1549" s="12">
        <v>116.55452</v>
      </c>
      <c r="G1549" s="12">
        <v>863485</v>
      </c>
    </row>
    <row r="1550" spans="1:7" x14ac:dyDescent="0.25">
      <c r="A1550" s="13">
        <v>43259</v>
      </c>
      <c r="B1550" s="12">
        <v>120.18</v>
      </c>
      <c r="C1550" s="12">
        <v>120.980003</v>
      </c>
      <c r="D1550" s="12">
        <v>119.290001</v>
      </c>
      <c r="E1550" s="12">
        <v>119.629997</v>
      </c>
      <c r="F1550" s="12">
        <v>116.243576</v>
      </c>
      <c r="G1550" s="12">
        <v>599149</v>
      </c>
    </row>
    <row r="1551" spans="1:7" x14ac:dyDescent="0.25">
      <c r="A1551" s="13">
        <v>43262</v>
      </c>
      <c r="B1551" s="12">
        <v>119.629997</v>
      </c>
      <c r="C1551" s="12">
        <v>121.269997</v>
      </c>
      <c r="D1551" s="12">
        <v>119.07</v>
      </c>
      <c r="E1551" s="12">
        <v>119.769997</v>
      </c>
      <c r="F1551" s="12">
        <v>116.379616</v>
      </c>
      <c r="G1551" s="12">
        <v>664591</v>
      </c>
    </row>
    <row r="1552" spans="1:7" x14ac:dyDescent="0.25">
      <c r="A1552" s="13">
        <v>43263</v>
      </c>
      <c r="B1552" s="12">
        <v>121.269997</v>
      </c>
      <c r="C1552" s="12">
        <v>121.790001</v>
      </c>
      <c r="D1552" s="12">
        <v>119.480003</v>
      </c>
      <c r="E1552" s="12">
        <v>121</v>
      </c>
      <c r="F1552" s="12">
        <v>117.574799</v>
      </c>
      <c r="G1552" s="12">
        <v>787052</v>
      </c>
    </row>
    <row r="1553" spans="1:7" x14ac:dyDescent="0.25">
      <c r="A1553" s="13">
        <v>43264</v>
      </c>
      <c r="B1553" s="12">
        <v>121.300003</v>
      </c>
      <c r="C1553" s="12">
        <v>122.769997</v>
      </c>
      <c r="D1553" s="12">
        <v>120.160004</v>
      </c>
      <c r="E1553" s="12">
        <v>120.610001</v>
      </c>
      <c r="F1553" s="12">
        <v>117.19583900000001</v>
      </c>
      <c r="G1553" s="12">
        <v>724794</v>
      </c>
    </row>
    <row r="1554" spans="1:7" x14ac:dyDescent="0.25">
      <c r="A1554" s="13">
        <v>43265</v>
      </c>
      <c r="B1554" s="12">
        <v>120.209999</v>
      </c>
      <c r="C1554" s="12">
        <v>122.599998</v>
      </c>
      <c r="D1554" s="12">
        <v>119.989998</v>
      </c>
      <c r="E1554" s="12">
        <v>120.900002</v>
      </c>
      <c r="F1554" s="12">
        <v>117.477631</v>
      </c>
      <c r="G1554" s="12">
        <v>626029</v>
      </c>
    </row>
    <row r="1555" spans="1:7" x14ac:dyDescent="0.25">
      <c r="A1555" s="13">
        <v>43266</v>
      </c>
      <c r="B1555" s="12">
        <v>120.599998</v>
      </c>
      <c r="C1555" s="12">
        <v>120.650002</v>
      </c>
      <c r="D1555" s="12">
        <v>116.83000199999999</v>
      </c>
      <c r="E1555" s="12">
        <v>119.18</v>
      </c>
      <c r="F1555" s="12">
        <v>115.80632</v>
      </c>
      <c r="G1555" s="12">
        <v>2362269</v>
      </c>
    </row>
    <row r="1556" spans="1:7" x14ac:dyDescent="0.25">
      <c r="A1556" s="13">
        <v>43269</v>
      </c>
      <c r="B1556" s="12">
        <v>119.30999799999999</v>
      </c>
      <c r="C1556" s="12">
        <v>119.30999799999999</v>
      </c>
      <c r="D1556" s="12">
        <v>113.400002</v>
      </c>
      <c r="E1556" s="12">
        <v>113.58000199999999</v>
      </c>
      <c r="F1556" s="12">
        <v>110.364845</v>
      </c>
      <c r="G1556" s="12">
        <v>926358</v>
      </c>
    </row>
    <row r="1557" spans="1:7" x14ac:dyDescent="0.25">
      <c r="A1557" s="13">
        <v>43270</v>
      </c>
      <c r="B1557" s="12">
        <v>113.300003</v>
      </c>
      <c r="C1557" s="12">
        <v>114.470001</v>
      </c>
      <c r="D1557" s="12">
        <v>112.010002</v>
      </c>
      <c r="E1557" s="12">
        <v>112.16999800000001</v>
      </c>
      <c r="F1557" s="12">
        <v>108.99475099999999</v>
      </c>
      <c r="G1557" s="12">
        <v>860403</v>
      </c>
    </row>
    <row r="1558" spans="1:7" x14ac:dyDescent="0.25">
      <c r="A1558" s="13">
        <v>43271</v>
      </c>
      <c r="B1558" s="12">
        <v>112.07</v>
      </c>
      <c r="C1558" s="12">
        <v>112.94000200000001</v>
      </c>
      <c r="D1558" s="12">
        <v>111.30999799999999</v>
      </c>
      <c r="E1558" s="12">
        <v>111.760002</v>
      </c>
      <c r="F1558" s="12">
        <v>108.59635900000001</v>
      </c>
      <c r="G1558" s="12">
        <v>525410</v>
      </c>
    </row>
    <row r="1559" spans="1:7" x14ac:dyDescent="0.25">
      <c r="A1559" s="13">
        <v>43272</v>
      </c>
      <c r="B1559" s="12">
        <v>111.300003</v>
      </c>
      <c r="C1559" s="12">
        <v>113.91999800000001</v>
      </c>
      <c r="D1559" s="12">
        <v>111.300003</v>
      </c>
      <c r="E1559" s="12">
        <v>113.269997</v>
      </c>
      <c r="F1559" s="12">
        <v>110.063614</v>
      </c>
      <c r="G1559" s="12">
        <v>969225</v>
      </c>
    </row>
    <row r="1560" spans="1:7" x14ac:dyDescent="0.25">
      <c r="A1560" s="13">
        <v>43273</v>
      </c>
      <c r="B1560" s="12">
        <v>113.089996</v>
      </c>
      <c r="C1560" s="12">
        <v>116.339996</v>
      </c>
      <c r="D1560" s="12">
        <v>113.089996</v>
      </c>
      <c r="E1560" s="12">
        <v>116.010002</v>
      </c>
      <c r="F1560" s="12">
        <v>112.726051</v>
      </c>
      <c r="G1560" s="12">
        <v>716943</v>
      </c>
    </row>
    <row r="1561" spans="1:7" x14ac:dyDescent="0.25">
      <c r="A1561" s="13">
        <v>43276</v>
      </c>
      <c r="B1561" s="12">
        <v>115.589996</v>
      </c>
      <c r="C1561" s="12">
        <v>117.16999800000001</v>
      </c>
      <c r="D1561" s="12">
        <v>113.870003</v>
      </c>
      <c r="E1561" s="12">
        <v>114.099998</v>
      </c>
      <c r="F1561" s="12">
        <v>110.87011699999999</v>
      </c>
      <c r="G1561" s="12">
        <v>554338</v>
      </c>
    </row>
    <row r="1562" spans="1:7" x14ac:dyDescent="0.25">
      <c r="A1562" s="13">
        <v>43277</v>
      </c>
      <c r="B1562" s="12">
        <v>113.599998</v>
      </c>
      <c r="C1562" s="12">
        <v>114.599998</v>
      </c>
      <c r="D1562" s="12">
        <v>112.480003</v>
      </c>
      <c r="E1562" s="12">
        <v>113.870003</v>
      </c>
      <c r="F1562" s="12">
        <v>110.646637</v>
      </c>
      <c r="G1562" s="12">
        <v>745559</v>
      </c>
    </row>
    <row r="1563" spans="1:7" x14ac:dyDescent="0.25">
      <c r="A1563" s="13">
        <v>43278</v>
      </c>
      <c r="B1563" s="12">
        <v>115.989998</v>
      </c>
      <c r="C1563" s="12">
        <v>115.989998</v>
      </c>
      <c r="D1563" s="12">
        <v>112.010002</v>
      </c>
      <c r="E1563" s="12">
        <v>112.30999799999999</v>
      </c>
      <c r="F1563" s="12">
        <v>109.130791</v>
      </c>
      <c r="G1563" s="12">
        <v>756419</v>
      </c>
    </row>
    <row r="1564" spans="1:7" x14ac:dyDescent="0.25">
      <c r="A1564" s="13">
        <v>43279</v>
      </c>
      <c r="B1564" s="12">
        <v>112.029999</v>
      </c>
      <c r="C1564" s="12">
        <v>112.230003</v>
      </c>
      <c r="D1564" s="12">
        <v>110.879997</v>
      </c>
      <c r="E1564" s="12">
        <v>111.489998</v>
      </c>
      <c r="F1564" s="12">
        <v>108.334</v>
      </c>
      <c r="G1564" s="12">
        <v>1102431</v>
      </c>
    </row>
    <row r="1565" spans="1:7" x14ac:dyDescent="0.25">
      <c r="A1565" s="13">
        <v>43280</v>
      </c>
      <c r="B1565" s="12">
        <v>111.470001</v>
      </c>
      <c r="C1565" s="12">
        <v>113.589996</v>
      </c>
      <c r="D1565" s="12">
        <v>111.269997</v>
      </c>
      <c r="E1565" s="12">
        <v>112.459999</v>
      </c>
      <c r="F1565" s="12">
        <v>109.276543</v>
      </c>
      <c r="G1565" s="12">
        <v>873799</v>
      </c>
    </row>
    <row r="1566" spans="1:7" x14ac:dyDescent="0.25">
      <c r="A1566" s="13">
        <v>43283</v>
      </c>
      <c r="B1566" s="12">
        <v>112.099998</v>
      </c>
      <c r="C1566" s="12">
        <v>114.639999</v>
      </c>
      <c r="D1566" s="12">
        <v>109.5</v>
      </c>
      <c r="E1566" s="12">
        <v>109.94000200000001</v>
      </c>
      <c r="F1566" s="12">
        <v>106.827881</v>
      </c>
      <c r="G1566" s="12">
        <v>829677</v>
      </c>
    </row>
    <row r="1567" spans="1:7" x14ac:dyDescent="0.25">
      <c r="A1567" s="13">
        <v>43284</v>
      </c>
      <c r="B1567" s="12">
        <v>109.760002</v>
      </c>
      <c r="C1567" s="12">
        <v>112.589996</v>
      </c>
      <c r="D1567" s="12">
        <v>109.300003</v>
      </c>
      <c r="E1567" s="12">
        <v>112.300003</v>
      </c>
      <c r="F1567" s="12">
        <v>109.121078</v>
      </c>
      <c r="G1567" s="12">
        <v>623913</v>
      </c>
    </row>
    <row r="1568" spans="1:7" x14ac:dyDescent="0.25">
      <c r="A1568" s="13">
        <v>43285</v>
      </c>
      <c r="B1568" s="12">
        <v>111.050003</v>
      </c>
      <c r="C1568" s="12">
        <v>113.279999</v>
      </c>
      <c r="D1568" s="12">
        <v>111.050003</v>
      </c>
      <c r="E1568" s="12">
        <v>112.970001</v>
      </c>
      <c r="F1568" s="12">
        <v>109.77211</v>
      </c>
      <c r="G1568" s="12">
        <v>386454</v>
      </c>
    </row>
    <row r="1569" spans="1:7" x14ac:dyDescent="0.25">
      <c r="A1569" s="13">
        <v>43286</v>
      </c>
      <c r="B1569" s="12">
        <v>113.209999</v>
      </c>
      <c r="C1569" s="12">
        <v>115.120003</v>
      </c>
      <c r="D1569" s="12">
        <v>111.30999799999999</v>
      </c>
      <c r="E1569" s="12">
        <v>114.989998</v>
      </c>
      <c r="F1569" s="12">
        <v>111.73492400000001</v>
      </c>
      <c r="G1569" s="12">
        <v>1664116</v>
      </c>
    </row>
    <row r="1570" spans="1:7" x14ac:dyDescent="0.25">
      <c r="A1570" s="13">
        <v>43287</v>
      </c>
      <c r="B1570" s="12">
        <v>114.80999799999999</v>
      </c>
      <c r="C1570" s="12">
        <v>117.279999</v>
      </c>
      <c r="D1570" s="12">
        <v>113.360001</v>
      </c>
      <c r="E1570" s="12">
        <v>116.620003</v>
      </c>
      <c r="F1570" s="12">
        <v>113.318787</v>
      </c>
      <c r="G1570" s="12">
        <v>1675557</v>
      </c>
    </row>
    <row r="1571" spans="1:7" x14ac:dyDescent="0.25">
      <c r="A1571" s="13">
        <v>43290</v>
      </c>
      <c r="B1571" s="12">
        <v>116.879997</v>
      </c>
      <c r="C1571" s="12">
        <v>118.209999</v>
      </c>
      <c r="D1571" s="12">
        <v>116.120003</v>
      </c>
      <c r="E1571" s="12">
        <v>117.300003</v>
      </c>
      <c r="F1571" s="12">
        <v>113.97953800000001</v>
      </c>
      <c r="G1571" s="12">
        <v>1051722</v>
      </c>
    </row>
    <row r="1572" spans="1:7" x14ac:dyDescent="0.25">
      <c r="A1572" s="13">
        <v>43291</v>
      </c>
      <c r="B1572" s="12">
        <v>117.410004</v>
      </c>
      <c r="C1572" s="12">
        <v>118.05999799999999</v>
      </c>
      <c r="D1572" s="12">
        <v>116.19000200000001</v>
      </c>
      <c r="E1572" s="12">
        <v>117.410004</v>
      </c>
      <c r="F1572" s="12">
        <v>114.086426</v>
      </c>
      <c r="G1572" s="12">
        <v>1507795</v>
      </c>
    </row>
    <row r="1573" spans="1:7" x14ac:dyDescent="0.25">
      <c r="A1573" s="13">
        <v>43292</v>
      </c>
      <c r="B1573" s="12">
        <v>116.300003</v>
      </c>
      <c r="C1573" s="12">
        <v>117.730003</v>
      </c>
      <c r="D1573" s="12">
        <v>116.010002</v>
      </c>
      <c r="E1573" s="12">
        <v>117.30999799999999</v>
      </c>
      <c r="F1573" s="12">
        <v>113.98925</v>
      </c>
      <c r="G1573" s="12">
        <v>504929</v>
      </c>
    </row>
    <row r="1574" spans="1:7" x14ac:dyDescent="0.25">
      <c r="A1574" s="13">
        <v>43293</v>
      </c>
      <c r="B1574" s="12">
        <v>116.709999</v>
      </c>
      <c r="C1574" s="12">
        <v>117.589996</v>
      </c>
      <c r="D1574" s="12">
        <v>115.349998</v>
      </c>
      <c r="E1574" s="12">
        <v>116.949997</v>
      </c>
      <c r="F1574" s="12">
        <v>113.639442</v>
      </c>
      <c r="G1574" s="12">
        <v>563103</v>
      </c>
    </row>
    <row r="1575" spans="1:7" x14ac:dyDescent="0.25">
      <c r="A1575" s="13">
        <v>43294</v>
      </c>
      <c r="B1575" s="12">
        <v>116.949997</v>
      </c>
      <c r="C1575" s="12">
        <v>117.459999</v>
      </c>
      <c r="D1575" s="12">
        <v>115.5</v>
      </c>
      <c r="E1575" s="12">
        <v>115.779999</v>
      </c>
      <c r="F1575" s="12">
        <v>112.50256299999999</v>
      </c>
      <c r="G1575" s="12">
        <v>438542</v>
      </c>
    </row>
    <row r="1576" spans="1:7" x14ac:dyDescent="0.25">
      <c r="A1576" s="13">
        <v>43297</v>
      </c>
      <c r="B1576" s="12">
        <v>115.93</v>
      </c>
      <c r="C1576" s="12">
        <v>116.93</v>
      </c>
      <c r="D1576" s="12">
        <v>114.029999</v>
      </c>
      <c r="E1576" s="12">
        <v>116.459999</v>
      </c>
      <c r="F1576" s="12">
        <v>113.163315</v>
      </c>
      <c r="G1576" s="12">
        <v>456066</v>
      </c>
    </row>
    <row r="1577" spans="1:7" x14ac:dyDescent="0.25">
      <c r="A1577" s="13">
        <v>43298</v>
      </c>
      <c r="B1577" s="12">
        <v>116.55999799999999</v>
      </c>
      <c r="C1577" s="12">
        <v>117.83000199999999</v>
      </c>
      <c r="D1577" s="12">
        <v>116.33000199999999</v>
      </c>
      <c r="E1577" s="12">
        <v>117.18</v>
      </c>
      <c r="F1577" s="12">
        <v>113.862938</v>
      </c>
      <c r="G1577" s="12">
        <v>841177</v>
      </c>
    </row>
    <row r="1578" spans="1:7" x14ac:dyDescent="0.25">
      <c r="A1578" s="13">
        <v>43299</v>
      </c>
      <c r="B1578" s="12">
        <v>117.279999</v>
      </c>
      <c r="C1578" s="12">
        <v>117.889999</v>
      </c>
      <c r="D1578" s="12">
        <v>115.57</v>
      </c>
      <c r="E1578" s="12">
        <v>117.160004</v>
      </c>
      <c r="F1578" s="12">
        <v>113.843506</v>
      </c>
      <c r="G1578" s="12">
        <v>1233296</v>
      </c>
    </row>
    <row r="1579" spans="1:7" x14ac:dyDescent="0.25">
      <c r="A1579" s="13">
        <v>43300</v>
      </c>
      <c r="B1579" s="12">
        <v>116.870003</v>
      </c>
      <c r="C1579" s="12">
        <v>118.099998</v>
      </c>
      <c r="D1579" s="12">
        <v>115.959999</v>
      </c>
      <c r="E1579" s="12">
        <v>117.029999</v>
      </c>
      <c r="F1579" s="12">
        <v>113.717178</v>
      </c>
      <c r="G1579" s="12">
        <v>611018</v>
      </c>
    </row>
    <row r="1580" spans="1:7" x14ac:dyDescent="0.25">
      <c r="A1580" s="13">
        <v>43301</v>
      </c>
      <c r="B1580" s="12">
        <v>116.639999</v>
      </c>
      <c r="C1580" s="12">
        <v>117.120003</v>
      </c>
      <c r="D1580" s="12">
        <v>114.849998</v>
      </c>
      <c r="E1580" s="12">
        <v>116.349998</v>
      </c>
      <c r="F1580" s="12">
        <v>113.056427</v>
      </c>
      <c r="G1580" s="12">
        <v>434243</v>
      </c>
    </row>
    <row r="1581" spans="1:7" x14ac:dyDescent="0.25">
      <c r="A1581" s="13">
        <v>43304</v>
      </c>
      <c r="B1581" s="12">
        <v>116.58000199999999</v>
      </c>
      <c r="C1581" s="12">
        <v>117.650002</v>
      </c>
      <c r="D1581" s="12">
        <v>115.339996</v>
      </c>
      <c r="E1581" s="12">
        <v>116.720001</v>
      </c>
      <c r="F1581" s="12">
        <v>113.415955</v>
      </c>
      <c r="G1581" s="12">
        <v>512376</v>
      </c>
    </row>
    <row r="1582" spans="1:7" x14ac:dyDescent="0.25">
      <c r="A1582" s="13">
        <v>43305</v>
      </c>
      <c r="B1582" s="12">
        <v>116.949997</v>
      </c>
      <c r="C1582" s="12">
        <v>119</v>
      </c>
      <c r="D1582" s="12">
        <v>116.68</v>
      </c>
      <c r="E1582" s="12">
        <v>117.459999</v>
      </c>
      <c r="F1582" s="12">
        <v>114.13500999999999</v>
      </c>
      <c r="G1582" s="12">
        <v>764121</v>
      </c>
    </row>
    <row r="1583" spans="1:7" x14ac:dyDescent="0.25">
      <c r="A1583" s="13">
        <v>43306</v>
      </c>
      <c r="B1583" s="12">
        <v>117.970001</v>
      </c>
      <c r="C1583" s="12">
        <v>119.650002</v>
      </c>
      <c r="D1583" s="12">
        <v>116.709999</v>
      </c>
      <c r="E1583" s="12">
        <v>118.620003</v>
      </c>
      <c r="F1583" s="12">
        <v>115.262169</v>
      </c>
      <c r="G1583" s="12">
        <v>1897657</v>
      </c>
    </row>
    <row r="1584" spans="1:7" x14ac:dyDescent="0.25">
      <c r="A1584" s="13">
        <v>43307</v>
      </c>
      <c r="B1584" s="12">
        <v>118.599998</v>
      </c>
      <c r="C1584" s="12">
        <v>121.33000199999999</v>
      </c>
      <c r="D1584" s="12">
        <v>116.30999799999999</v>
      </c>
      <c r="E1584" s="12">
        <v>116.510002</v>
      </c>
      <c r="F1584" s="12">
        <v>113.211899</v>
      </c>
      <c r="G1584" s="12">
        <v>1127801</v>
      </c>
    </row>
    <row r="1585" spans="1:7" x14ac:dyDescent="0.25">
      <c r="A1585" s="13">
        <v>43308</v>
      </c>
      <c r="B1585" s="12">
        <v>116.550003</v>
      </c>
      <c r="C1585" s="12">
        <v>117</v>
      </c>
      <c r="D1585" s="12">
        <v>115.08000199999999</v>
      </c>
      <c r="E1585" s="12">
        <v>115.889999</v>
      </c>
      <c r="F1585" s="12">
        <v>112.60945100000001</v>
      </c>
      <c r="G1585" s="12">
        <v>909790</v>
      </c>
    </row>
    <row r="1586" spans="1:7" x14ac:dyDescent="0.25">
      <c r="A1586" s="13">
        <v>43311</v>
      </c>
      <c r="B1586" s="12">
        <v>116.779999</v>
      </c>
      <c r="C1586" s="12">
        <v>117</v>
      </c>
      <c r="D1586" s="12">
        <v>115.209999</v>
      </c>
      <c r="E1586" s="12">
        <v>116.660004</v>
      </c>
      <c r="F1586" s="12">
        <v>113.357658</v>
      </c>
      <c r="G1586" s="12">
        <v>967469</v>
      </c>
    </row>
    <row r="1587" spans="1:7" x14ac:dyDescent="0.25">
      <c r="A1587" s="13">
        <v>43312</v>
      </c>
      <c r="B1587" s="12">
        <v>116.769997</v>
      </c>
      <c r="C1587" s="12">
        <v>117.860001</v>
      </c>
      <c r="D1587" s="12">
        <v>115.949997</v>
      </c>
      <c r="E1587" s="12">
        <v>116.699997</v>
      </c>
      <c r="F1587" s="12">
        <v>113.39651499999999</v>
      </c>
      <c r="G1587" s="12">
        <v>819301</v>
      </c>
    </row>
    <row r="1588" spans="1:7" x14ac:dyDescent="0.25">
      <c r="A1588" s="13">
        <v>43313</v>
      </c>
      <c r="B1588" s="12">
        <v>116.760002</v>
      </c>
      <c r="C1588" s="12">
        <v>116.760002</v>
      </c>
      <c r="D1588" s="12">
        <v>115.389999</v>
      </c>
      <c r="E1588" s="12">
        <v>115.870003</v>
      </c>
      <c r="F1588" s="12">
        <v>112.590019</v>
      </c>
      <c r="G1588" s="12">
        <v>509067</v>
      </c>
    </row>
    <row r="1589" spans="1:7" x14ac:dyDescent="0.25">
      <c r="A1589" s="13">
        <v>43314</v>
      </c>
      <c r="B1589" s="12">
        <v>114.93</v>
      </c>
      <c r="C1589" s="12">
        <v>115.779999</v>
      </c>
      <c r="D1589" s="12">
        <v>114.510002</v>
      </c>
      <c r="E1589" s="12">
        <v>114.959999</v>
      </c>
      <c r="F1589" s="12">
        <v>111.705772</v>
      </c>
      <c r="G1589" s="12">
        <v>308693</v>
      </c>
    </row>
    <row r="1590" spans="1:7" x14ac:dyDescent="0.25">
      <c r="A1590" s="13">
        <v>43315</v>
      </c>
      <c r="B1590" s="12">
        <v>115.529999</v>
      </c>
      <c r="C1590" s="12">
        <v>116.910004</v>
      </c>
      <c r="D1590" s="12">
        <v>115.040001</v>
      </c>
      <c r="E1590" s="12">
        <v>115.769997</v>
      </c>
      <c r="F1590" s="12">
        <v>112.49284400000001</v>
      </c>
      <c r="G1590" s="12">
        <v>372460</v>
      </c>
    </row>
    <row r="1591" spans="1:7" x14ac:dyDescent="0.25">
      <c r="A1591" s="13">
        <v>43318</v>
      </c>
      <c r="B1591" s="12">
        <v>115.760002</v>
      </c>
      <c r="C1591" s="12">
        <v>115.760002</v>
      </c>
      <c r="D1591" s="12">
        <v>114.290001</v>
      </c>
      <c r="E1591" s="12">
        <v>114.720001</v>
      </c>
      <c r="F1591" s="12">
        <v>111.472565</v>
      </c>
      <c r="G1591" s="12">
        <v>212651</v>
      </c>
    </row>
    <row r="1592" spans="1:7" x14ac:dyDescent="0.25">
      <c r="A1592" s="13">
        <v>43319</v>
      </c>
      <c r="B1592" s="12">
        <v>114.44000200000001</v>
      </c>
      <c r="C1592" s="12">
        <v>116.800003</v>
      </c>
      <c r="D1592" s="12">
        <v>113.709999</v>
      </c>
      <c r="E1592" s="12">
        <v>115.800003</v>
      </c>
      <c r="F1592" s="12">
        <v>112.521996</v>
      </c>
      <c r="G1592" s="12">
        <v>793054</v>
      </c>
    </row>
    <row r="1593" spans="1:7" x14ac:dyDescent="0.25">
      <c r="A1593" s="13">
        <v>43320</v>
      </c>
      <c r="B1593" s="12">
        <v>115.269997</v>
      </c>
      <c r="C1593" s="12">
        <v>116.239998</v>
      </c>
      <c r="D1593" s="12">
        <v>115</v>
      </c>
      <c r="E1593" s="12">
        <v>115.550003</v>
      </c>
      <c r="F1593" s="12">
        <v>112.279076</v>
      </c>
      <c r="G1593" s="12">
        <v>388888</v>
      </c>
    </row>
    <row r="1594" spans="1:7" x14ac:dyDescent="0.25">
      <c r="A1594" s="13">
        <v>43321</v>
      </c>
      <c r="B1594" s="12">
        <v>115.339996</v>
      </c>
      <c r="C1594" s="12">
        <v>116</v>
      </c>
      <c r="D1594" s="12">
        <v>114.989998</v>
      </c>
      <c r="E1594" s="12">
        <v>115.639999</v>
      </c>
      <c r="F1594" s="12">
        <v>112.366524</v>
      </c>
      <c r="G1594" s="12">
        <v>374664</v>
      </c>
    </row>
    <row r="1595" spans="1:7" x14ac:dyDescent="0.25">
      <c r="A1595" s="13">
        <v>43322</v>
      </c>
      <c r="B1595" s="12">
        <v>114.889999</v>
      </c>
      <c r="C1595" s="12">
        <v>114.93</v>
      </c>
      <c r="D1595" s="12">
        <v>111.720001</v>
      </c>
      <c r="E1595" s="12">
        <v>113.599998</v>
      </c>
      <c r="F1595" s="12">
        <v>110.384277</v>
      </c>
      <c r="G1595" s="12">
        <v>1627179</v>
      </c>
    </row>
    <row r="1596" spans="1:7" x14ac:dyDescent="0.25">
      <c r="A1596" s="13">
        <v>43325</v>
      </c>
      <c r="B1596" s="12">
        <v>113.80999799999999</v>
      </c>
      <c r="C1596" s="12">
        <v>114.83000199999999</v>
      </c>
      <c r="D1596" s="12">
        <v>113.25</v>
      </c>
      <c r="E1596" s="12">
        <v>113.650002</v>
      </c>
      <c r="F1596" s="12">
        <v>110.432861</v>
      </c>
      <c r="G1596" s="12">
        <v>292016</v>
      </c>
    </row>
    <row r="1597" spans="1:7" x14ac:dyDescent="0.25">
      <c r="A1597" s="13">
        <v>43326</v>
      </c>
      <c r="B1597" s="12">
        <v>114.120003</v>
      </c>
      <c r="C1597" s="12">
        <v>114.739998</v>
      </c>
      <c r="D1597" s="12">
        <v>112.510002</v>
      </c>
      <c r="E1597" s="12">
        <v>114.400002</v>
      </c>
      <c r="F1597" s="12">
        <v>111.161629</v>
      </c>
      <c r="G1597" s="12">
        <v>509424</v>
      </c>
    </row>
    <row r="1598" spans="1:7" x14ac:dyDescent="0.25">
      <c r="A1598" s="13">
        <v>43327</v>
      </c>
      <c r="B1598" s="12">
        <v>114.389999</v>
      </c>
      <c r="C1598" s="12">
        <v>115.209999</v>
      </c>
      <c r="D1598" s="12">
        <v>113.360001</v>
      </c>
      <c r="E1598" s="12">
        <v>114.139999</v>
      </c>
      <c r="F1598" s="12">
        <v>110.908981</v>
      </c>
      <c r="G1598" s="12">
        <v>341627</v>
      </c>
    </row>
    <row r="1599" spans="1:7" x14ac:dyDescent="0.25">
      <c r="A1599" s="13">
        <v>43328</v>
      </c>
      <c r="B1599" s="12">
        <v>114.33000199999999</v>
      </c>
      <c r="C1599" s="12">
        <v>114.33000199999999</v>
      </c>
      <c r="D1599" s="12">
        <v>111.349998</v>
      </c>
      <c r="E1599" s="12">
        <v>112.55999799999999</v>
      </c>
      <c r="F1599" s="12">
        <v>109.373711</v>
      </c>
      <c r="G1599" s="12">
        <v>393876</v>
      </c>
    </row>
    <row r="1600" spans="1:7" x14ac:dyDescent="0.25">
      <c r="A1600" s="13">
        <v>43329</v>
      </c>
      <c r="B1600" s="12">
        <v>113.07</v>
      </c>
      <c r="C1600" s="12">
        <v>119.550003</v>
      </c>
      <c r="D1600" s="12">
        <v>113.07</v>
      </c>
      <c r="E1600" s="12">
        <v>117.82</v>
      </c>
      <c r="F1600" s="12">
        <v>114.48481</v>
      </c>
      <c r="G1600" s="12">
        <v>2863147</v>
      </c>
    </row>
    <row r="1601" spans="1:7" x14ac:dyDescent="0.25">
      <c r="A1601" s="13">
        <v>43332</v>
      </c>
      <c r="B1601" s="12">
        <v>118</v>
      </c>
      <c r="C1601" s="12">
        <v>118</v>
      </c>
      <c r="D1601" s="12">
        <v>117.019997</v>
      </c>
      <c r="E1601" s="12">
        <v>117.879997</v>
      </c>
      <c r="F1601" s="12">
        <v>114.543114</v>
      </c>
      <c r="G1601" s="12">
        <v>249751</v>
      </c>
    </row>
    <row r="1602" spans="1:7" x14ac:dyDescent="0.25">
      <c r="A1602" s="13">
        <v>43333</v>
      </c>
      <c r="B1602" s="12">
        <v>117.94000200000001</v>
      </c>
      <c r="C1602" s="12">
        <v>117.989998</v>
      </c>
      <c r="D1602" s="12">
        <v>116.980003</v>
      </c>
      <c r="E1602" s="12">
        <v>117.5</v>
      </c>
      <c r="F1602" s="12">
        <v>114.173874</v>
      </c>
      <c r="G1602" s="12">
        <v>755638</v>
      </c>
    </row>
    <row r="1603" spans="1:7" x14ac:dyDescent="0.25">
      <c r="A1603" s="13">
        <v>43334</v>
      </c>
      <c r="B1603" s="12">
        <v>117.510002</v>
      </c>
      <c r="C1603" s="12">
        <v>118</v>
      </c>
      <c r="D1603" s="12">
        <v>117.410004</v>
      </c>
      <c r="E1603" s="12">
        <v>117.989998</v>
      </c>
      <c r="F1603" s="12">
        <v>114.64999400000001</v>
      </c>
      <c r="G1603" s="12">
        <v>1318938</v>
      </c>
    </row>
    <row r="1604" spans="1:7" x14ac:dyDescent="0.25">
      <c r="A1604" s="13">
        <v>43335</v>
      </c>
      <c r="B1604" s="12">
        <v>118.089996</v>
      </c>
      <c r="C1604" s="12">
        <v>118.989998</v>
      </c>
      <c r="D1604" s="12">
        <v>117.139999</v>
      </c>
      <c r="E1604" s="12">
        <v>117.720001</v>
      </c>
      <c r="F1604" s="12">
        <v>114.38764999999999</v>
      </c>
      <c r="G1604" s="12">
        <v>1217881</v>
      </c>
    </row>
    <row r="1605" spans="1:7" x14ac:dyDescent="0.25">
      <c r="A1605" s="13">
        <v>43336</v>
      </c>
      <c r="B1605" s="12">
        <v>117.58000199999999</v>
      </c>
      <c r="C1605" s="12">
        <v>118.5</v>
      </c>
      <c r="D1605" s="12">
        <v>114.989998</v>
      </c>
      <c r="E1605" s="12">
        <v>116.019997</v>
      </c>
      <c r="F1605" s="12">
        <v>112.735764</v>
      </c>
      <c r="G1605" s="12">
        <v>748469</v>
      </c>
    </row>
    <row r="1606" spans="1:7" x14ac:dyDescent="0.25">
      <c r="A1606" s="13">
        <v>43339</v>
      </c>
      <c r="B1606" s="12">
        <v>115.699997</v>
      </c>
      <c r="C1606" s="12">
        <v>118</v>
      </c>
      <c r="D1606" s="12">
        <v>115.010002</v>
      </c>
      <c r="E1606" s="12">
        <v>117.80999799999999</v>
      </c>
      <c r="F1606" s="12">
        <v>114.47508999999999</v>
      </c>
      <c r="G1606" s="12">
        <v>642955</v>
      </c>
    </row>
    <row r="1607" spans="1:7" x14ac:dyDescent="0.25">
      <c r="A1607" s="13">
        <v>43340</v>
      </c>
      <c r="B1607" s="12">
        <v>117.980003</v>
      </c>
      <c r="C1607" s="12">
        <v>117.989998</v>
      </c>
      <c r="D1607" s="12">
        <v>115.25</v>
      </c>
      <c r="E1607" s="12">
        <v>115.870003</v>
      </c>
      <c r="F1607" s="12">
        <v>112.590019</v>
      </c>
      <c r="G1607" s="12">
        <v>588132</v>
      </c>
    </row>
    <row r="1608" spans="1:7" x14ac:dyDescent="0.25">
      <c r="A1608" s="13">
        <v>43341</v>
      </c>
      <c r="B1608" s="12">
        <v>115.66999800000001</v>
      </c>
      <c r="C1608" s="12">
        <v>116.93</v>
      </c>
      <c r="D1608" s="12">
        <v>115.30999799999999</v>
      </c>
      <c r="E1608" s="12">
        <v>115.58000199999999</v>
      </c>
      <c r="F1608" s="12">
        <v>112.308228</v>
      </c>
      <c r="G1608" s="12">
        <v>445456</v>
      </c>
    </row>
    <row r="1609" spans="1:7" x14ac:dyDescent="0.25">
      <c r="A1609" s="13">
        <v>43342</v>
      </c>
      <c r="B1609" s="12">
        <v>115.25</v>
      </c>
      <c r="C1609" s="12">
        <v>115.849998</v>
      </c>
      <c r="D1609" s="12">
        <v>112</v>
      </c>
      <c r="E1609" s="12">
        <v>114.239998</v>
      </c>
      <c r="F1609" s="12">
        <v>111.00614899999999</v>
      </c>
      <c r="G1609" s="12">
        <v>697430</v>
      </c>
    </row>
    <row r="1610" spans="1:7" x14ac:dyDescent="0.25">
      <c r="A1610" s="13">
        <v>43343</v>
      </c>
      <c r="B1610" s="12">
        <v>114.150002</v>
      </c>
      <c r="C1610" s="12">
        <v>118.040001</v>
      </c>
      <c r="D1610" s="12">
        <v>114.029999</v>
      </c>
      <c r="E1610" s="12">
        <v>114.93</v>
      </c>
      <c r="F1610" s="12">
        <v>111.67662</v>
      </c>
      <c r="G1610" s="12">
        <v>1674402</v>
      </c>
    </row>
    <row r="1611" spans="1:7" x14ac:dyDescent="0.25">
      <c r="A1611" s="13">
        <v>43346</v>
      </c>
      <c r="B1611" s="12">
        <v>115.230003</v>
      </c>
      <c r="C1611" s="12">
        <v>117.16999800000001</v>
      </c>
      <c r="D1611" s="12">
        <v>115.230003</v>
      </c>
      <c r="E1611" s="12">
        <v>116.139999</v>
      </c>
      <c r="F1611" s="12">
        <v>112.85237100000001</v>
      </c>
      <c r="G1611" s="12">
        <v>25785</v>
      </c>
    </row>
    <row r="1612" spans="1:7" x14ac:dyDescent="0.25">
      <c r="A1612" s="13">
        <v>43347</v>
      </c>
      <c r="B1612" s="12">
        <v>115.550003</v>
      </c>
      <c r="C1612" s="12">
        <v>115.959999</v>
      </c>
      <c r="D1612" s="12">
        <v>112.83000199999999</v>
      </c>
      <c r="E1612" s="12">
        <v>113.639999</v>
      </c>
      <c r="F1612" s="12">
        <v>110.423141</v>
      </c>
      <c r="G1612" s="12">
        <v>678280</v>
      </c>
    </row>
    <row r="1613" spans="1:7" x14ac:dyDescent="0.25">
      <c r="A1613" s="13">
        <v>43348</v>
      </c>
      <c r="B1613" s="12">
        <v>113.129997</v>
      </c>
      <c r="C1613" s="12">
        <v>114.300003</v>
      </c>
      <c r="D1613" s="12">
        <v>112.010002</v>
      </c>
      <c r="E1613" s="12">
        <v>112.410004</v>
      </c>
      <c r="F1613" s="12">
        <v>109.227966</v>
      </c>
      <c r="G1613" s="12">
        <v>372771</v>
      </c>
    </row>
    <row r="1614" spans="1:7" x14ac:dyDescent="0.25">
      <c r="A1614" s="13">
        <v>43349</v>
      </c>
      <c r="B1614" s="12">
        <v>112.660004</v>
      </c>
      <c r="C1614" s="12">
        <v>113.5</v>
      </c>
      <c r="D1614" s="12">
        <v>112.519997</v>
      </c>
      <c r="E1614" s="12">
        <v>113.239998</v>
      </c>
      <c r="F1614" s="12">
        <v>110.034462</v>
      </c>
      <c r="G1614" s="12">
        <v>428272</v>
      </c>
    </row>
    <row r="1615" spans="1:7" x14ac:dyDescent="0.25">
      <c r="A1615" s="13">
        <v>43350</v>
      </c>
      <c r="B1615" s="12">
        <v>113.279999</v>
      </c>
      <c r="C1615" s="12">
        <v>114.879997</v>
      </c>
      <c r="D1615" s="12">
        <v>112.410004</v>
      </c>
      <c r="E1615" s="12">
        <v>114.389999</v>
      </c>
      <c r="F1615" s="12">
        <v>111.151909</v>
      </c>
      <c r="G1615" s="12">
        <v>515859</v>
      </c>
    </row>
    <row r="1616" spans="1:7" x14ac:dyDescent="0.25">
      <c r="A1616" s="13">
        <v>43353</v>
      </c>
      <c r="B1616" s="12">
        <v>114.279999</v>
      </c>
      <c r="C1616" s="12">
        <v>114.870003</v>
      </c>
      <c r="D1616" s="12">
        <v>113.41999800000001</v>
      </c>
      <c r="E1616" s="12">
        <v>114.459999</v>
      </c>
      <c r="F1616" s="12">
        <v>111.219925</v>
      </c>
      <c r="G1616" s="12">
        <v>521611</v>
      </c>
    </row>
    <row r="1617" spans="1:7" x14ac:dyDescent="0.25">
      <c r="A1617" s="13">
        <v>43354</v>
      </c>
      <c r="B1617" s="12">
        <v>113.69000200000001</v>
      </c>
      <c r="C1617" s="12">
        <v>114.709999</v>
      </c>
      <c r="D1617" s="12">
        <v>112.510002</v>
      </c>
      <c r="E1617" s="12">
        <v>113.82</v>
      </c>
      <c r="F1617" s="12">
        <v>110.598045</v>
      </c>
      <c r="G1617" s="12">
        <v>1582467</v>
      </c>
    </row>
    <row r="1618" spans="1:7" x14ac:dyDescent="0.25">
      <c r="A1618" s="13">
        <v>43355</v>
      </c>
      <c r="B1618" s="12">
        <v>112.83000199999999</v>
      </c>
      <c r="C1618" s="12">
        <v>114.739998</v>
      </c>
      <c r="D1618" s="12">
        <v>112.779999</v>
      </c>
      <c r="E1618" s="12">
        <v>114.30999799999999</v>
      </c>
      <c r="F1618" s="12">
        <v>111.07416499999999</v>
      </c>
      <c r="G1618" s="12">
        <v>2175583</v>
      </c>
    </row>
    <row r="1619" spans="1:7" x14ac:dyDescent="0.25">
      <c r="A1619" s="13">
        <v>43356</v>
      </c>
      <c r="B1619" s="12">
        <v>114.30999799999999</v>
      </c>
      <c r="C1619" s="12">
        <v>115.160004</v>
      </c>
      <c r="D1619" s="12">
        <v>113.449997</v>
      </c>
      <c r="E1619" s="12">
        <v>113.839996</v>
      </c>
      <c r="F1619" s="12">
        <v>110.61747699999999</v>
      </c>
      <c r="G1619" s="12">
        <v>279877</v>
      </c>
    </row>
    <row r="1620" spans="1:7" x14ac:dyDescent="0.25">
      <c r="A1620" s="13">
        <v>43357</v>
      </c>
      <c r="B1620" s="12">
        <v>112.779999</v>
      </c>
      <c r="C1620" s="12">
        <v>114.80999799999999</v>
      </c>
      <c r="D1620" s="12">
        <v>112.209999</v>
      </c>
      <c r="E1620" s="12">
        <v>112.760002</v>
      </c>
      <c r="F1620" s="12">
        <v>109.568054</v>
      </c>
      <c r="G1620" s="12">
        <v>472214</v>
      </c>
    </row>
    <row r="1621" spans="1:7" x14ac:dyDescent="0.25">
      <c r="A1621" s="13">
        <v>43360</v>
      </c>
      <c r="B1621" s="12">
        <v>112.93</v>
      </c>
      <c r="C1621" s="12">
        <v>113.839996</v>
      </c>
      <c r="D1621" s="12">
        <v>112.010002</v>
      </c>
      <c r="E1621" s="12">
        <v>112.18</v>
      </c>
      <c r="F1621" s="12">
        <v>109.004471</v>
      </c>
      <c r="G1621" s="12">
        <v>217306</v>
      </c>
    </row>
    <row r="1622" spans="1:7" x14ac:dyDescent="0.25">
      <c r="A1622" s="13">
        <v>43361</v>
      </c>
      <c r="B1622" s="12">
        <v>112.410004</v>
      </c>
      <c r="C1622" s="12">
        <v>114.230003</v>
      </c>
      <c r="D1622" s="12">
        <v>112.139999</v>
      </c>
      <c r="E1622" s="12">
        <v>112.660004</v>
      </c>
      <c r="F1622" s="12">
        <v>109.47088599999999</v>
      </c>
      <c r="G1622" s="12">
        <v>366166</v>
      </c>
    </row>
    <row r="1623" spans="1:7" x14ac:dyDescent="0.25">
      <c r="A1623" s="13">
        <v>43362</v>
      </c>
      <c r="B1623" s="12">
        <v>113.19000200000001</v>
      </c>
      <c r="C1623" s="12">
        <v>114.66999800000001</v>
      </c>
      <c r="D1623" s="12">
        <v>112.029999</v>
      </c>
      <c r="E1623" s="12">
        <v>114.290001</v>
      </c>
      <c r="F1623" s="12">
        <v>111.05474100000001</v>
      </c>
      <c r="G1623" s="12">
        <v>1357963</v>
      </c>
    </row>
    <row r="1624" spans="1:7" x14ac:dyDescent="0.25">
      <c r="A1624" s="13">
        <v>43363</v>
      </c>
      <c r="B1624" s="12">
        <v>113.949997</v>
      </c>
      <c r="C1624" s="12">
        <v>115.489998</v>
      </c>
      <c r="D1624" s="12">
        <v>113</v>
      </c>
      <c r="E1624" s="12">
        <v>114.519997</v>
      </c>
      <c r="F1624" s="12">
        <v>111.278221</v>
      </c>
      <c r="G1624" s="12">
        <v>434616</v>
      </c>
    </row>
    <row r="1625" spans="1:7" x14ac:dyDescent="0.25">
      <c r="A1625" s="13">
        <v>43364</v>
      </c>
      <c r="B1625" s="12">
        <v>114.050003</v>
      </c>
      <c r="C1625" s="12">
        <v>115.489998</v>
      </c>
      <c r="D1625" s="12">
        <v>113.82</v>
      </c>
      <c r="E1625" s="12">
        <v>114.209999</v>
      </c>
      <c r="F1625" s="12">
        <v>110.976997</v>
      </c>
      <c r="G1625" s="12">
        <v>2379689</v>
      </c>
    </row>
    <row r="1626" spans="1:7" x14ac:dyDescent="0.25">
      <c r="A1626" s="13">
        <v>43367</v>
      </c>
      <c r="B1626" s="12">
        <v>113.239998</v>
      </c>
      <c r="C1626" s="12">
        <v>114.529999</v>
      </c>
      <c r="D1626" s="12">
        <v>113.239998</v>
      </c>
      <c r="E1626" s="12">
        <v>114.029999</v>
      </c>
      <c r="F1626" s="12">
        <v>110.80210099999999</v>
      </c>
      <c r="G1626" s="12">
        <v>340221</v>
      </c>
    </row>
    <row r="1627" spans="1:7" x14ac:dyDescent="0.25">
      <c r="A1627" s="13">
        <v>43368</v>
      </c>
      <c r="B1627" s="12">
        <v>114.300003</v>
      </c>
      <c r="C1627" s="12">
        <v>114.599998</v>
      </c>
      <c r="D1627" s="12">
        <v>113.32</v>
      </c>
      <c r="E1627" s="12">
        <v>114.050003</v>
      </c>
      <c r="F1627" s="12">
        <v>110.821541</v>
      </c>
      <c r="G1627" s="12">
        <v>640274</v>
      </c>
    </row>
    <row r="1628" spans="1:7" x14ac:dyDescent="0.25">
      <c r="A1628" s="13">
        <v>43369</v>
      </c>
      <c r="B1628" s="12">
        <v>114.16999800000001</v>
      </c>
      <c r="C1628" s="12">
        <v>115.599998</v>
      </c>
      <c r="D1628" s="12">
        <v>113.900002</v>
      </c>
      <c r="E1628" s="12">
        <v>114.44000200000001</v>
      </c>
      <c r="F1628" s="12">
        <v>111.20049299999999</v>
      </c>
      <c r="G1628" s="12">
        <v>570217</v>
      </c>
    </row>
    <row r="1629" spans="1:7" x14ac:dyDescent="0.25">
      <c r="A1629" s="13">
        <v>43370</v>
      </c>
      <c r="B1629" s="12">
        <v>114.980003</v>
      </c>
      <c r="C1629" s="12">
        <v>115.5</v>
      </c>
      <c r="D1629" s="12">
        <v>113.519997</v>
      </c>
      <c r="E1629" s="12">
        <v>114.230003</v>
      </c>
      <c r="F1629" s="12">
        <v>110.996437</v>
      </c>
      <c r="G1629" s="12">
        <v>430665</v>
      </c>
    </row>
    <row r="1630" spans="1:7" x14ac:dyDescent="0.25">
      <c r="A1630" s="13">
        <v>43371</v>
      </c>
      <c r="B1630" s="12">
        <v>114.089996</v>
      </c>
      <c r="C1630" s="12">
        <v>114.989998</v>
      </c>
      <c r="D1630" s="12">
        <v>113.639999</v>
      </c>
      <c r="E1630" s="12">
        <v>114.260002</v>
      </c>
      <c r="F1630" s="12">
        <v>111.025589</v>
      </c>
      <c r="G1630" s="12">
        <v>321704</v>
      </c>
    </row>
    <row r="1631" spans="1:7" x14ac:dyDescent="0.25">
      <c r="A1631" s="13">
        <v>43374</v>
      </c>
      <c r="B1631" s="12">
        <v>114.599998</v>
      </c>
      <c r="C1631" s="12">
        <v>116.739998</v>
      </c>
      <c r="D1631" s="12">
        <v>113.949997</v>
      </c>
      <c r="E1631" s="12">
        <v>115.290001</v>
      </c>
      <c r="F1631" s="12">
        <v>112.026436</v>
      </c>
      <c r="G1631" s="12">
        <v>1140706</v>
      </c>
    </row>
    <row r="1632" spans="1:7" x14ac:dyDescent="0.25">
      <c r="A1632" s="13">
        <v>43375</v>
      </c>
      <c r="B1632" s="12">
        <v>115.260002</v>
      </c>
      <c r="C1632" s="12">
        <v>118.589996</v>
      </c>
      <c r="D1632" s="12">
        <v>115.209999</v>
      </c>
      <c r="E1632" s="12">
        <v>118.239998</v>
      </c>
      <c r="F1632" s="12">
        <v>114.892921</v>
      </c>
      <c r="G1632" s="12">
        <v>778243</v>
      </c>
    </row>
    <row r="1633" spans="1:7" x14ac:dyDescent="0.25">
      <c r="A1633" s="13">
        <v>43376</v>
      </c>
      <c r="B1633" s="12">
        <v>118.949997</v>
      </c>
      <c r="C1633" s="12">
        <v>119.849998</v>
      </c>
      <c r="D1633" s="12">
        <v>117.66999800000001</v>
      </c>
      <c r="E1633" s="12">
        <v>118.160004</v>
      </c>
      <c r="F1633" s="12">
        <v>114.81519299999999</v>
      </c>
      <c r="G1633" s="12">
        <v>1962250</v>
      </c>
    </row>
    <row r="1634" spans="1:7" x14ac:dyDescent="0.25">
      <c r="A1634" s="13">
        <v>43377</v>
      </c>
      <c r="B1634" s="12">
        <v>118.41999800000001</v>
      </c>
      <c r="C1634" s="12">
        <v>118.730003</v>
      </c>
      <c r="D1634" s="12">
        <v>116.589996</v>
      </c>
      <c r="E1634" s="12">
        <v>117.230003</v>
      </c>
      <c r="F1634" s="12">
        <v>113.91152200000001</v>
      </c>
      <c r="G1634" s="12">
        <v>391203</v>
      </c>
    </row>
    <row r="1635" spans="1:7" x14ac:dyDescent="0.25">
      <c r="A1635" s="13">
        <v>43378</v>
      </c>
      <c r="B1635" s="12">
        <v>117.480003</v>
      </c>
      <c r="C1635" s="12">
        <v>118.889999</v>
      </c>
      <c r="D1635" s="12">
        <v>116.900002</v>
      </c>
      <c r="E1635" s="12">
        <v>117.94000200000001</v>
      </c>
      <c r="F1635" s="12">
        <v>114.601418</v>
      </c>
      <c r="G1635" s="12">
        <v>765812</v>
      </c>
    </row>
    <row r="1636" spans="1:7" x14ac:dyDescent="0.25">
      <c r="A1636" s="13">
        <v>43381</v>
      </c>
      <c r="B1636" s="12">
        <v>118.120003</v>
      </c>
      <c r="C1636" s="12">
        <v>119.709999</v>
      </c>
      <c r="D1636" s="12">
        <v>116.849998</v>
      </c>
      <c r="E1636" s="12">
        <v>118.040001</v>
      </c>
      <c r="F1636" s="12">
        <v>114.69858600000001</v>
      </c>
      <c r="G1636" s="12">
        <v>1764253</v>
      </c>
    </row>
    <row r="1637" spans="1:7" x14ac:dyDescent="0.25">
      <c r="A1637" s="13">
        <v>43382</v>
      </c>
      <c r="B1637" s="12">
        <v>117.760002</v>
      </c>
      <c r="C1637" s="12">
        <v>118.900002</v>
      </c>
      <c r="D1637" s="12">
        <v>117.099998</v>
      </c>
      <c r="E1637" s="12">
        <v>117.989998</v>
      </c>
      <c r="F1637" s="12">
        <v>114.64999400000001</v>
      </c>
      <c r="G1637" s="12">
        <v>1540385</v>
      </c>
    </row>
    <row r="1638" spans="1:7" x14ac:dyDescent="0.25">
      <c r="A1638" s="13">
        <v>43383</v>
      </c>
      <c r="B1638" s="12">
        <v>117.83000199999999</v>
      </c>
      <c r="C1638" s="12">
        <v>118.529999</v>
      </c>
      <c r="D1638" s="12">
        <v>116</v>
      </c>
      <c r="E1638" s="12">
        <v>116.519997</v>
      </c>
      <c r="F1638" s="12">
        <v>113.221611</v>
      </c>
      <c r="G1638" s="12">
        <v>314059</v>
      </c>
    </row>
    <row r="1639" spans="1:7" x14ac:dyDescent="0.25">
      <c r="A1639" s="13">
        <v>43384</v>
      </c>
      <c r="B1639" s="12">
        <v>116.58000199999999</v>
      </c>
      <c r="C1639" s="12">
        <v>116.58000199999999</v>
      </c>
      <c r="D1639" s="12">
        <v>114.510002</v>
      </c>
      <c r="E1639" s="12">
        <v>115.93</v>
      </c>
      <c r="F1639" s="12">
        <v>112.648315</v>
      </c>
      <c r="G1639" s="12">
        <v>1202180</v>
      </c>
    </row>
    <row r="1640" spans="1:7" x14ac:dyDescent="0.25">
      <c r="A1640" s="13">
        <v>43385</v>
      </c>
      <c r="B1640" s="12">
        <v>116.629997</v>
      </c>
      <c r="C1640" s="12">
        <v>117.32</v>
      </c>
      <c r="D1640" s="12">
        <v>114.260002</v>
      </c>
      <c r="E1640" s="12">
        <v>115.129997</v>
      </c>
      <c r="F1640" s="12">
        <v>111.87095600000001</v>
      </c>
      <c r="G1640" s="12">
        <v>302816</v>
      </c>
    </row>
    <row r="1641" spans="1:7" x14ac:dyDescent="0.25">
      <c r="A1641" s="13">
        <v>43388</v>
      </c>
      <c r="B1641" s="12">
        <v>115.300003</v>
      </c>
      <c r="C1641" s="12">
        <v>117.220001</v>
      </c>
      <c r="D1641" s="12">
        <v>113.900002</v>
      </c>
      <c r="E1641" s="12">
        <v>115.739998</v>
      </c>
      <c r="F1641" s="12">
        <v>112.46369199999999</v>
      </c>
      <c r="G1641" s="12">
        <v>337662</v>
      </c>
    </row>
    <row r="1642" spans="1:7" x14ac:dyDescent="0.25">
      <c r="A1642" s="13">
        <v>43389</v>
      </c>
      <c r="B1642" s="12">
        <v>117.120003</v>
      </c>
      <c r="C1642" s="12">
        <v>120.33000199999999</v>
      </c>
      <c r="D1642" s="12">
        <v>116.33000199999999</v>
      </c>
      <c r="E1642" s="12">
        <v>117.120003</v>
      </c>
      <c r="F1642" s="12">
        <v>113.80463399999999</v>
      </c>
      <c r="G1642" s="12">
        <v>1063523</v>
      </c>
    </row>
    <row r="1643" spans="1:7" x14ac:dyDescent="0.25">
      <c r="A1643" s="13">
        <v>43390</v>
      </c>
      <c r="B1643" s="12">
        <v>116.349998</v>
      </c>
      <c r="C1643" s="12">
        <v>118.5</v>
      </c>
      <c r="D1643" s="12">
        <v>116.349998</v>
      </c>
      <c r="E1643" s="12">
        <v>117.489998</v>
      </c>
      <c r="F1643" s="12">
        <v>114.164162</v>
      </c>
      <c r="G1643" s="12">
        <v>622595</v>
      </c>
    </row>
    <row r="1644" spans="1:7" x14ac:dyDescent="0.25">
      <c r="A1644" s="13">
        <v>43391</v>
      </c>
      <c r="B1644" s="12">
        <v>117.220001</v>
      </c>
      <c r="C1644" s="12">
        <v>118.16999800000001</v>
      </c>
      <c r="D1644" s="12">
        <v>116.599998</v>
      </c>
      <c r="E1644" s="12">
        <v>116.949997</v>
      </c>
      <c r="F1644" s="12">
        <v>113.639442</v>
      </c>
      <c r="G1644" s="12">
        <v>619642</v>
      </c>
    </row>
    <row r="1645" spans="1:7" x14ac:dyDescent="0.25">
      <c r="A1645" s="13">
        <v>43392</v>
      </c>
      <c r="B1645" s="12">
        <v>116.949997</v>
      </c>
      <c r="C1645" s="12">
        <v>119.730003</v>
      </c>
      <c r="D1645" s="12">
        <v>116.470001</v>
      </c>
      <c r="E1645" s="12">
        <v>117.980003</v>
      </c>
      <c r="F1645" s="12">
        <v>114.640289</v>
      </c>
      <c r="G1645" s="12">
        <v>513892</v>
      </c>
    </row>
    <row r="1646" spans="1:7" x14ac:dyDescent="0.25">
      <c r="A1646" s="13">
        <v>43395</v>
      </c>
      <c r="B1646" s="12">
        <v>118.209999</v>
      </c>
      <c r="C1646" s="12">
        <v>118.93</v>
      </c>
      <c r="D1646" s="12">
        <v>114.879997</v>
      </c>
      <c r="E1646" s="12">
        <v>115.099998</v>
      </c>
      <c r="F1646" s="12">
        <v>111.841812</v>
      </c>
      <c r="G1646" s="12">
        <v>296945</v>
      </c>
    </row>
    <row r="1647" spans="1:7" x14ac:dyDescent="0.25">
      <c r="A1647" s="13">
        <v>43396</v>
      </c>
      <c r="B1647" s="12">
        <v>114.769997</v>
      </c>
      <c r="C1647" s="12">
        <v>119.029999</v>
      </c>
      <c r="D1647" s="12">
        <v>114.769997</v>
      </c>
      <c r="E1647" s="12">
        <v>117.970001</v>
      </c>
      <c r="F1647" s="12">
        <v>114.63056899999999</v>
      </c>
      <c r="G1647" s="12">
        <v>586516</v>
      </c>
    </row>
    <row r="1648" spans="1:7" x14ac:dyDescent="0.25">
      <c r="A1648" s="13">
        <v>43397</v>
      </c>
      <c r="B1648" s="12">
        <v>118.260002</v>
      </c>
      <c r="C1648" s="12">
        <v>118.980003</v>
      </c>
      <c r="D1648" s="12">
        <v>115.55999799999999</v>
      </c>
      <c r="E1648" s="12">
        <v>116.029999</v>
      </c>
      <c r="F1648" s="12">
        <v>112.74548299999999</v>
      </c>
      <c r="G1648" s="12">
        <v>516931</v>
      </c>
    </row>
    <row r="1649" spans="1:7" x14ac:dyDescent="0.25">
      <c r="A1649" s="13">
        <v>43398</v>
      </c>
      <c r="B1649" s="12">
        <v>115.739998</v>
      </c>
      <c r="C1649" s="12">
        <v>117.089996</v>
      </c>
      <c r="D1649" s="12">
        <v>113.91999800000001</v>
      </c>
      <c r="E1649" s="12">
        <v>116.089996</v>
      </c>
      <c r="F1649" s="12">
        <v>112.803787</v>
      </c>
      <c r="G1649" s="12">
        <v>630359</v>
      </c>
    </row>
    <row r="1650" spans="1:7" x14ac:dyDescent="0.25">
      <c r="A1650" s="13">
        <v>43399</v>
      </c>
      <c r="B1650" s="12">
        <v>114.779999</v>
      </c>
      <c r="C1650" s="12">
        <v>116.83000199999999</v>
      </c>
      <c r="D1650" s="12">
        <v>114.44000200000001</v>
      </c>
      <c r="E1650" s="12">
        <v>116.110001</v>
      </c>
      <c r="F1650" s="12">
        <v>112.82321899999999</v>
      </c>
      <c r="G1650" s="12">
        <v>1629245</v>
      </c>
    </row>
    <row r="1651" spans="1:7" x14ac:dyDescent="0.25">
      <c r="A1651" s="13">
        <v>43402</v>
      </c>
      <c r="B1651" s="12">
        <v>116.339996</v>
      </c>
      <c r="C1651" s="12">
        <v>118.33000199999999</v>
      </c>
      <c r="D1651" s="12">
        <v>113.849998</v>
      </c>
      <c r="E1651" s="12">
        <v>114.599998</v>
      </c>
      <c r="F1651" s="12">
        <v>111.355965</v>
      </c>
      <c r="G1651" s="12">
        <v>2608389</v>
      </c>
    </row>
    <row r="1652" spans="1:7" x14ac:dyDescent="0.25">
      <c r="A1652" s="13">
        <v>43403</v>
      </c>
      <c r="B1652" s="12">
        <v>114.199997</v>
      </c>
      <c r="C1652" s="12">
        <v>115.629997</v>
      </c>
      <c r="D1652" s="12">
        <v>112.19000200000001</v>
      </c>
      <c r="E1652" s="12">
        <v>114.80999799999999</v>
      </c>
      <c r="F1652" s="12">
        <v>113.209763</v>
      </c>
      <c r="G1652" s="12">
        <v>883347</v>
      </c>
    </row>
    <row r="1653" spans="1:7" x14ac:dyDescent="0.25">
      <c r="A1653" s="13">
        <v>43404</v>
      </c>
      <c r="B1653" s="12">
        <v>115.230003</v>
      </c>
      <c r="C1653" s="12">
        <v>117.69000200000001</v>
      </c>
      <c r="D1653" s="12">
        <v>115.220001</v>
      </c>
      <c r="E1653" s="12">
        <v>115.860001</v>
      </c>
      <c r="F1653" s="12">
        <v>114.245132</v>
      </c>
      <c r="G1653" s="12">
        <v>2074411</v>
      </c>
    </row>
    <row r="1654" spans="1:7" x14ac:dyDescent="0.25">
      <c r="A1654" s="13">
        <v>43405</v>
      </c>
      <c r="B1654" s="12">
        <v>115.970001</v>
      </c>
      <c r="C1654" s="12">
        <v>119.44000200000001</v>
      </c>
      <c r="D1654" s="12">
        <v>115.970001</v>
      </c>
      <c r="E1654" s="12">
        <v>118.58000199999999</v>
      </c>
      <c r="F1654" s="12">
        <v>116.927216</v>
      </c>
      <c r="G1654" s="12">
        <v>1930448</v>
      </c>
    </row>
    <row r="1655" spans="1:7" x14ac:dyDescent="0.25">
      <c r="A1655" s="13">
        <v>43409</v>
      </c>
      <c r="B1655" s="12">
        <v>118.610001</v>
      </c>
      <c r="C1655" s="12">
        <v>126.620003</v>
      </c>
      <c r="D1655" s="12">
        <v>118.610001</v>
      </c>
      <c r="E1655" s="12">
        <v>125.43</v>
      </c>
      <c r="F1655" s="12">
        <v>123.68174</v>
      </c>
      <c r="G1655" s="12">
        <v>929919</v>
      </c>
    </row>
    <row r="1656" spans="1:7" x14ac:dyDescent="0.25">
      <c r="A1656" s="13">
        <v>43410</v>
      </c>
      <c r="B1656" s="12">
        <v>125</v>
      </c>
      <c r="C1656" s="12">
        <v>127.57</v>
      </c>
      <c r="D1656" s="12">
        <v>124.660004</v>
      </c>
      <c r="E1656" s="12">
        <v>125.83000199999999</v>
      </c>
      <c r="F1656" s="12">
        <v>124.07616400000001</v>
      </c>
      <c r="G1656" s="12">
        <v>1124790</v>
      </c>
    </row>
    <row r="1657" spans="1:7" x14ac:dyDescent="0.25">
      <c r="A1657" s="13">
        <v>43411</v>
      </c>
      <c r="B1657" s="12">
        <v>126.779999</v>
      </c>
      <c r="C1657" s="12">
        <v>128.89999399999999</v>
      </c>
      <c r="D1657" s="12">
        <v>126.779999</v>
      </c>
      <c r="E1657" s="12">
        <v>128.25</v>
      </c>
      <c r="F1657" s="12">
        <v>126.462433</v>
      </c>
      <c r="G1657" s="12">
        <v>1163211</v>
      </c>
    </row>
    <row r="1658" spans="1:7" x14ac:dyDescent="0.25">
      <c r="A1658" s="13">
        <v>43412</v>
      </c>
      <c r="B1658" s="12">
        <v>127.5</v>
      </c>
      <c r="C1658" s="12">
        <v>129.46000699999999</v>
      </c>
      <c r="D1658" s="12">
        <v>123.010002</v>
      </c>
      <c r="E1658" s="12">
        <v>123.730003</v>
      </c>
      <c r="F1658" s="12">
        <v>122.00543999999999</v>
      </c>
      <c r="G1658" s="12">
        <v>892427</v>
      </c>
    </row>
    <row r="1659" spans="1:7" x14ac:dyDescent="0.25">
      <c r="A1659" s="13">
        <v>43413</v>
      </c>
      <c r="B1659" s="12">
        <v>122.199997</v>
      </c>
      <c r="C1659" s="12">
        <v>124.599998</v>
      </c>
      <c r="D1659" s="12">
        <v>117.769997</v>
      </c>
      <c r="E1659" s="12">
        <v>123.660004</v>
      </c>
      <c r="F1659" s="12">
        <v>121.93641700000001</v>
      </c>
      <c r="G1659" s="12">
        <v>1010005</v>
      </c>
    </row>
    <row r="1660" spans="1:7" x14ac:dyDescent="0.25">
      <c r="A1660" s="13">
        <v>43416</v>
      </c>
      <c r="B1660" s="12">
        <v>123.610001</v>
      </c>
      <c r="C1660" s="12">
        <v>126.389999</v>
      </c>
      <c r="D1660" s="12">
        <v>122.099998</v>
      </c>
      <c r="E1660" s="12">
        <v>123.18</v>
      </c>
      <c r="F1660" s="12">
        <v>121.463104</v>
      </c>
      <c r="G1660" s="12">
        <v>535199</v>
      </c>
    </row>
    <row r="1661" spans="1:7" x14ac:dyDescent="0.25">
      <c r="A1661" s="13">
        <v>43417</v>
      </c>
      <c r="B1661" s="12">
        <v>123.849998</v>
      </c>
      <c r="C1661" s="12">
        <v>124.199997</v>
      </c>
      <c r="D1661" s="12">
        <v>120.970001</v>
      </c>
      <c r="E1661" s="12">
        <v>122.050003</v>
      </c>
      <c r="F1661" s="12">
        <v>120.348854</v>
      </c>
      <c r="G1661" s="12">
        <v>722091</v>
      </c>
    </row>
    <row r="1662" spans="1:7" x14ac:dyDescent="0.25">
      <c r="A1662" s="13">
        <v>43418</v>
      </c>
      <c r="B1662" s="12">
        <v>122.050003</v>
      </c>
      <c r="C1662" s="12">
        <v>122.510002</v>
      </c>
      <c r="D1662" s="12">
        <v>119.019997</v>
      </c>
      <c r="E1662" s="12">
        <v>119.970001</v>
      </c>
      <c r="F1662" s="12">
        <v>118.297844</v>
      </c>
      <c r="G1662" s="12">
        <v>956079</v>
      </c>
    </row>
    <row r="1663" spans="1:7" x14ac:dyDescent="0.25">
      <c r="A1663" s="13">
        <v>43419</v>
      </c>
      <c r="B1663" s="12">
        <v>119.910004</v>
      </c>
      <c r="C1663" s="12">
        <v>122.599998</v>
      </c>
      <c r="D1663" s="12">
        <v>119.239998</v>
      </c>
      <c r="E1663" s="12">
        <v>119.720001</v>
      </c>
      <c r="F1663" s="12">
        <v>118.051331</v>
      </c>
      <c r="G1663" s="12">
        <v>518416</v>
      </c>
    </row>
    <row r="1664" spans="1:7" x14ac:dyDescent="0.25">
      <c r="A1664" s="13">
        <v>43420</v>
      </c>
      <c r="B1664" s="12">
        <v>119.82</v>
      </c>
      <c r="C1664" s="12">
        <v>124.040001</v>
      </c>
      <c r="D1664" s="12">
        <v>118.94000200000001</v>
      </c>
      <c r="E1664" s="12">
        <v>123.43</v>
      </c>
      <c r="F1664" s="12">
        <v>121.70961800000001</v>
      </c>
      <c r="G1664" s="12">
        <v>555265</v>
      </c>
    </row>
    <row r="1665" spans="1:7" x14ac:dyDescent="0.25">
      <c r="A1665" s="13">
        <v>43424</v>
      </c>
      <c r="B1665" s="12">
        <v>123.30999799999999</v>
      </c>
      <c r="C1665" s="12">
        <v>125.989998</v>
      </c>
      <c r="D1665" s="12">
        <v>120.779999</v>
      </c>
      <c r="E1665" s="12">
        <v>122.269997</v>
      </c>
      <c r="F1665" s="12">
        <v>120.565781</v>
      </c>
      <c r="G1665" s="12">
        <v>825039</v>
      </c>
    </row>
    <row r="1666" spans="1:7" x14ac:dyDescent="0.25">
      <c r="A1666" s="13">
        <v>43425</v>
      </c>
      <c r="B1666" s="12">
        <v>122.66999800000001</v>
      </c>
      <c r="C1666" s="12">
        <v>126.08000199999999</v>
      </c>
      <c r="D1666" s="12">
        <v>121.91999800000001</v>
      </c>
      <c r="E1666" s="12">
        <v>122.400002</v>
      </c>
      <c r="F1666" s="12">
        <v>120.693977</v>
      </c>
      <c r="G1666" s="12">
        <v>1522500</v>
      </c>
    </row>
    <row r="1667" spans="1:7" x14ac:dyDescent="0.25">
      <c r="A1667" s="13">
        <v>43426</v>
      </c>
      <c r="B1667" s="12">
        <v>123.120003</v>
      </c>
      <c r="C1667" s="12">
        <v>124.980003</v>
      </c>
      <c r="D1667" s="12">
        <v>122.620003</v>
      </c>
      <c r="E1667" s="12">
        <v>124.389999</v>
      </c>
      <c r="F1667" s="12">
        <v>122.656235</v>
      </c>
      <c r="G1667" s="12">
        <v>192294</v>
      </c>
    </row>
    <row r="1668" spans="1:7" x14ac:dyDescent="0.25">
      <c r="A1668" s="13">
        <v>43427</v>
      </c>
      <c r="B1668" s="12">
        <v>125.010002</v>
      </c>
      <c r="C1668" s="12">
        <v>137.96000699999999</v>
      </c>
      <c r="D1668" s="12">
        <v>122.589996</v>
      </c>
      <c r="E1668" s="12">
        <v>123.699997</v>
      </c>
      <c r="F1668" s="12">
        <v>121.975853</v>
      </c>
      <c r="G1668" s="12">
        <v>561054</v>
      </c>
    </row>
    <row r="1669" spans="1:7" x14ac:dyDescent="0.25">
      <c r="A1669" s="13">
        <v>43430</v>
      </c>
      <c r="B1669" s="12">
        <v>123.5</v>
      </c>
      <c r="C1669" s="12">
        <v>127.089996</v>
      </c>
      <c r="D1669" s="12">
        <v>122.019997</v>
      </c>
      <c r="E1669" s="12">
        <v>122.620003</v>
      </c>
      <c r="F1669" s="12">
        <v>120.910912</v>
      </c>
      <c r="G1669" s="12">
        <v>1104777</v>
      </c>
    </row>
    <row r="1670" spans="1:7" x14ac:dyDescent="0.25">
      <c r="A1670" s="13">
        <v>43431</v>
      </c>
      <c r="B1670" s="12">
        <v>123</v>
      </c>
      <c r="C1670" s="12">
        <v>124.269997</v>
      </c>
      <c r="D1670" s="12">
        <v>121.410004</v>
      </c>
      <c r="E1670" s="12">
        <v>123.160004</v>
      </c>
      <c r="F1670" s="12">
        <v>121.443382</v>
      </c>
      <c r="G1670" s="12">
        <v>532092</v>
      </c>
    </row>
    <row r="1671" spans="1:7" x14ac:dyDescent="0.25">
      <c r="A1671" s="13">
        <v>43432</v>
      </c>
      <c r="B1671" s="12">
        <v>123.459999</v>
      </c>
      <c r="C1671" s="12">
        <v>127.629997</v>
      </c>
      <c r="D1671" s="12">
        <v>122.610001</v>
      </c>
      <c r="E1671" s="12">
        <v>126.019997</v>
      </c>
      <c r="F1671" s="12">
        <v>124.26351200000001</v>
      </c>
      <c r="G1671" s="12">
        <v>846716</v>
      </c>
    </row>
    <row r="1672" spans="1:7" x14ac:dyDescent="0.25">
      <c r="A1672" s="13">
        <v>43433</v>
      </c>
      <c r="B1672" s="12">
        <v>125.760002</v>
      </c>
      <c r="C1672" s="12">
        <v>128.199997</v>
      </c>
      <c r="D1672" s="12">
        <v>125.459999</v>
      </c>
      <c r="E1672" s="12">
        <v>126.360001</v>
      </c>
      <c r="F1672" s="12">
        <v>124.598778</v>
      </c>
      <c r="G1672" s="12">
        <v>683429</v>
      </c>
    </row>
    <row r="1673" spans="1:7" x14ac:dyDescent="0.25">
      <c r="A1673" s="13">
        <v>43434</v>
      </c>
      <c r="B1673" s="12">
        <v>125.83000199999999</v>
      </c>
      <c r="C1673" s="12">
        <v>127.16999800000001</v>
      </c>
      <c r="D1673" s="12">
        <v>122.099998</v>
      </c>
      <c r="E1673" s="12">
        <v>122.58000199999999</v>
      </c>
      <c r="F1673" s="12">
        <v>120.87146799999999</v>
      </c>
      <c r="G1673" s="12">
        <v>1720727</v>
      </c>
    </row>
    <row r="1674" spans="1:7" x14ac:dyDescent="0.25">
      <c r="A1674" s="13">
        <v>43437</v>
      </c>
      <c r="B1674" s="12">
        <v>122.589996</v>
      </c>
      <c r="C1674" s="12">
        <v>125.41999800000001</v>
      </c>
      <c r="D1674" s="12">
        <v>122.589996</v>
      </c>
      <c r="E1674" s="12">
        <v>124.489998</v>
      </c>
      <c r="F1674" s="12">
        <v>122.75483699999999</v>
      </c>
      <c r="G1674" s="12">
        <v>583610</v>
      </c>
    </row>
    <row r="1675" spans="1:7" x14ac:dyDescent="0.25">
      <c r="A1675" s="13">
        <v>43438</v>
      </c>
      <c r="B1675" s="12">
        <v>124.489998</v>
      </c>
      <c r="C1675" s="12">
        <v>125.33000199999999</v>
      </c>
      <c r="D1675" s="12">
        <v>123.370003</v>
      </c>
      <c r="E1675" s="12">
        <v>124.379997</v>
      </c>
      <c r="F1675" s="12">
        <v>122.64637</v>
      </c>
      <c r="G1675" s="12">
        <v>733180</v>
      </c>
    </row>
    <row r="1676" spans="1:7" x14ac:dyDescent="0.25">
      <c r="A1676" s="13">
        <v>43439</v>
      </c>
      <c r="B1676" s="12">
        <v>124.769997</v>
      </c>
      <c r="C1676" s="12">
        <v>125.889999</v>
      </c>
      <c r="D1676" s="12">
        <v>124.050003</v>
      </c>
      <c r="E1676" s="12">
        <v>125.160004</v>
      </c>
      <c r="F1676" s="12">
        <v>123.415504</v>
      </c>
      <c r="G1676" s="12">
        <v>235354</v>
      </c>
    </row>
    <row r="1677" spans="1:7" x14ac:dyDescent="0.25">
      <c r="A1677" s="13">
        <v>43440</v>
      </c>
      <c r="B1677" s="12">
        <v>123.91999800000001</v>
      </c>
      <c r="C1677" s="12">
        <v>124.389999</v>
      </c>
      <c r="D1677" s="12">
        <v>119.730003</v>
      </c>
      <c r="E1677" s="12">
        <v>122.269997</v>
      </c>
      <c r="F1677" s="12">
        <v>120.565781</v>
      </c>
      <c r="G1677" s="12">
        <v>721601</v>
      </c>
    </row>
    <row r="1678" spans="1:7" x14ac:dyDescent="0.25">
      <c r="A1678" s="13">
        <v>43441</v>
      </c>
      <c r="B1678" s="12">
        <v>121</v>
      </c>
      <c r="C1678" s="12">
        <v>122.33000199999999</v>
      </c>
      <c r="D1678" s="12">
        <v>120.540001</v>
      </c>
      <c r="E1678" s="12">
        <v>121.639999</v>
      </c>
      <c r="F1678" s="12">
        <v>119.944565</v>
      </c>
      <c r="G1678" s="12">
        <v>669538</v>
      </c>
    </row>
    <row r="1679" spans="1:7" x14ac:dyDescent="0.25">
      <c r="A1679" s="13">
        <v>43444</v>
      </c>
      <c r="B1679" s="12">
        <v>122.120003</v>
      </c>
      <c r="C1679" s="12">
        <v>122.33000199999999</v>
      </c>
      <c r="D1679" s="12">
        <v>117.550003</v>
      </c>
      <c r="E1679" s="12">
        <v>118.699997</v>
      </c>
      <c r="F1679" s="12">
        <v>117.04554</v>
      </c>
      <c r="G1679" s="12">
        <v>566784</v>
      </c>
    </row>
    <row r="1680" spans="1:7" x14ac:dyDescent="0.25">
      <c r="A1680" s="13">
        <v>43445</v>
      </c>
      <c r="B1680" s="12">
        <v>118.989998</v>
      </c>
      <c r="C1680" s="12">
        <v>119.160004</v>
      </c>
      <c r="D1680" s="12">
        <v>116.800003</v>
      </c>
      <c r="E1680" s="12">
        <v>117.160004</v>
      </c>
      <c r="F1680" s="12">
        <v>115.527016</v>
      </c>
      <c r="G1680" s="12">
        <v>427082</v>
      </c>
    </row>
    <row r="1681" spans="1:7" x14ac:dyDescent="0.25">
      <c r="A1681" s="13">
        <v>43447</v>
      </c>
      <c r="B1681" s="12">
        <v>119</v>
      </c>
      <c r="C1681" s="12">
        <v>123.860001</v>
      </c>
      <c r="D1681" s="12">
        <v>119</v>
      </c>
      <c r="E1681" s="12">
        <v>123.66999800000001</v>
      </c>
      <c r="F1681" s="12">
        <v>121.94626599999999</v>
      </c>
      <c r="G1681" s="12">
        <v>707814</v>
      </c>
    </row>
    <row r="1682" spans="1:7" x14ac:dyDescent="0.25">
      <c r="A1682" s="13">
        <v>43448</v>
      </c>
      <c r="B1682" s="12">
        <v>123.379997</v>
      </c>
      <c r="C1682" s="12">
        <v>124.58000199999999</v>
      </c>
      <c r="D1682" s="12">
        <v>121.480003</v>
      </c>
      <c r="E1682" s="12">
        <v>122.18</v>
      </c>
      <c r="F1682" s="12">
        <v>120.47704299999999</v>
      </c>
      <c r="G1682" s="12">
        <v>418023</v>
      </c>
    </row>
    <row r="1683" spans="1:7" x14ac:dyDescent="0.25">
      <c r="A1683" s="13">
        <v>43451</v>
      </c>
      <c r="B1683" s="12">
        <v>121.589996</v>
      </c>
      <c r="C1683" s="12">
        <v>122.55999799999999</v>
      </c>
      <c r="D1683" s="12">
        <v>117.980003</v>
      </c>
      <c r="E1683" s="12">
        <v>118.43</v>
      </c>
      <c r="F1683" s="12">
        <v>116.77930499999999</v>
      </c>
      <c r="G1683" s="12">
        <v>392031</v>
      </c>
    </row>
    <row r="1684" spans="1:7" x14ac:dyDescent="0.25">
      <c r="A1684" s="13">
        <v>43452</v>
      </c>
      <c r="B1684" s="12">
        <v>118.93</v>
      </c>
      <c r="C1684" s="12">
        <v>120.449997</v>
      </c>
      <c r="D1684" s="12">
        <v>117.129997</v>
      </c>
      <c r="E1684" s="12">
        <v>117.58000199999999</v>
      </c>
      <c r="F1684" s="12">
        <v>115.941154</v>
      </c>
      <c r="G1684" s="12">
        <v>1028984</v>
      </c>
    </row>
    <row r="1685" spans="1:7" x14ac:dyDescent="0.25">
      <c r="A1685" s="13">
        <v>43453</v>
      </c>
      <c r="B1685" s="12">
        <v>118.839996</v>
      </c>
      <c r="C1685" s="12">
        <v>121.300003</v>
      </c>
      <c r="D1685" s="12">
        <v>117.209999</v>
      </c>
      <c r="E1685" s="12">
        <v>118.629997</v>
      </c>
      <c r="F1685" s="12">
        <v>116.976517</v>
      </c>
      <c r="G1685" s="12">
        <v>727354</v>
      </c>
    </row>
    <row r="1686" spans="1:7" x14ac:dyDescent="0.25">
      <c r="A1686" s="13">
        <v>43454</v>
      </c>
      <c r="B1686" s="12">
        <v>119.260002</v>
      </c>
      <c r="C1686" s="12">
        <v>121.010002</v>
      </c>
      <c r="D1686" s="12">
        <v>117.029999</v>
      </c>
      <c r="E1686" s="12">
        <v>120.69000200000001</v>
      </c>
      <c r="F1686" s="12">
        <v>119.007813</v>
      </c>
      <c r="G1686" s="12">
        <v>601467</v>
      </c>
    </row>
    <row r="1687" spans="1:7" x14ac:dyDescent="0.25">
      <c r="A1687" s="13">
        <v>43455</v>
      </c>
      <c r="B1687" s="12">
        <v>120.019997</v>
      </c>
      <c r="C1687" s="12">
        <v>122.099998</v>
      </c>
      <c r="D1687" s="12">
        <v>117.68</v>
      </c>
      <c r="E1687" s="12">
        <v>118.139999</v>
      </c>
      <c r="F1687" s="12">
        <v>116.493347</v>
      </c>
      <c r="G1687" s="12">
        <v>2088371</v>
      </c>
    </row>
    <row r="1688" spans="1:7" x14ac:dyDescent="0.25">
      <c r="A1688" s="13">
        <v>43458</v>
      </c>
      <c r="B1688" s="12">
        <v>117.839996</v>
      </c>
      <c r="C1688" s="12">
        <v>120.360001</v>
      </c>
      <c r="D1688" s="12">
        <v>116.660004</v>
      </c>
      <c r="E1688" s="12">
        <v>118.879997</v>
      </c>
      <c r="F1688" s="12">
        <v>117.22302999999999</v>
      </c>
      <c r="G1688" s="12">
        <v>95557</v>
      </c>
    </row>
    <row r="1689" spans="1:7" x14ac:dyDescent="0.25">
      <c r="A1689" s="13">
        <v>43460</v>
      </c>
      <c r="B1689" s="12">
        <v>118.75</v>
      </c>
      <c r="C1689" s="12">
        <v>120.68</v>
      </c>
      <c r="D1689" s="12">
        <v>117.879997</v>
      </c>
      <c r="E1689" s="12">
        <v>120.019997</v>
      </c>
      <c r="F1689" s="12">
        <v>118.347145</v>
      </c>
      <c r="G1689" s="12">
        <v>249052</v>
      </c>
    </row>
    <row r="1690" spans="1:7" x14ac:dyDescent="0.25">
      <c r="A1690" s="13">
        <v>43461</v>
      </c>
      <c r="B1690" s="12">
        <v>119.57</v>
      </c>
      <c r="C1690" s="12">
        <v>120.410004</v>
      </c>
      <c r="D1690" s="12">
        <v>117.480003</v>
      </c>
      <c r="E1690" s="12">
        <v>119.010002</v>
      </c>
      <c r="F1690" s="12">
        <v>117.35122699999999</v>
      </c>
      <c r="G1690" s="12">
        <v>381892</v>
      </c>
    </row>
    <row r="1691" spans="1:7" x14ac:dyDescent="0.25">
      <c r="A1691" s="13">
        <v>43462</v>
      </c>
      <c r="B1691" s="12">
        <v>119.400002</v>
      </c>
      <c r="C1691" s="12">
        <v>120.410004</v>
      </c>
      <c r="D1691" s="12">
        <v>118.220001</v>
      </c>
      <c r="E1691" s="12">
        <v>119.139999</v>
      </c>
      <c r="F1691" s="12">
        <v>117.47940800000001</v>
      </c>
      <c r="G1691" s="12">
        <v>242865</v>
      </c>
    </row>
    <row r="1692" spans="1:7" x14ac:dyDescent="0.25">
      <c r="A1692" s="13">
        <v>43465</v>
      </c>
      <c r="B1692" s="12">
        <v>119.610001</v>
      </c>
      <c r="C1692" s="12">
        <v>119.910004</v>
      </c>
      <c r="D1692" s="12">
        <v>118.18</v>
      </c>
      <c r="E1692" s="12">
        <v>119.150002</v>
      </c>
      <c r="F1692" s="12">
        <v>117.489273</v>
      </c>
      <c r="G1692" s="12">
        <v>110297</v>
      </c>
    </row>
    <row r="1693" spans="1:7" x14ac:dyDescent="0.25">
      <c r="A1693" s="13">
        <v>43467</v>
      </c>
      <c r="B1693" s="12">
        <v>117.769997</v>
      </c>
      <c r="C1693" s="12">
        <v>121.199997</v>
      </c>
      <c r="D1693" s="12">
        <v>117.769997</v>
      </c>
      <c r="E1693" s="12">
        <v>120.800003</v>
      </c>
      <c r="F1693" s="12">
        <v>119.11628</v>
      </c>
      <c r="G1693" s="12">
        <v>262129</v>
      </c>
    </row>
    <row r="1694" spans="1:7" x14ac:dyDescent="0.25">
      <c r="A1694" s="13">
        <v>43468</v>
      </c>
      <c r="B1694" s="12">
        <v>119.910004</v>
      </c>
      <c r="C1694" s="12">
        <v>122.660004</v>
      </c>
      <c r="D1694" s="12">
        <v>119.910004</v>
      </c>
      <c r="E1694" s="12">
        <v>122.129997</v>
      </c>
      <c r="F1694" s="12">
        <v>120.427734</v>
      </c>
      <c r="G1694" s="12">
        <v>499555</v>
      </c>
    </row>
    <row r="1695" spans="1:7" x14ac:dyDescent="0.25">
      <c r="A1695" s="13">
        <v>43469</v>
      </c>
      <c r="B1695" s="12">
        <v>122.05999799999999</v>
      </c>
      <c r="C1695" s="12">
        <v>124.529999</v>
      </c>
      <c r="D1695" s="12">
        <v>121.660004</v>
      </c>
      <c r="E1695" s="12">
        <v>122.959999</v>
      </c>
      <c r="F1695" s="12">
        <v>121.24617000000001</v>
      </c>
      <c r="G1695" s="12">
        <v>553083</v>
      </c>
    </row>
    <row r="1696" spans="1:7" x14ac:dyDescent="0.25">
      <c r="A1696" s="13">
        <v>43472</v>
      </c>
      <c r="B1696" s="12">
        <v>122.44000200000001</v>
      </c>
      <c r="C1696" s="12">
        <v>124.33000199999999</v>
      </c>
      <c r="D1696" s="12">
        <v>121.529999</v>
      </c>
      <c r="E1696" s="12">
        <v>123.889999</v>
      </c>
      <c r="F1696" s="12">
        <v>122.163208</v>
      </c>
      <c r="G1696" s="12">
        <v>489988</v>
      </c>
    </row>
    <row r="1697" spans="1:7" x14ac:dyDescent="0.25">
      <c r="A1697" s="13">
        <v>43473</v>
      </c>
      <c r="B1697" s="12">
        <v>124.82</v>
      </c>
      <c r="C1697" s="12">
        <v>125.08000199999999</v>
      </c>
      <c r="D1697" s="12">
        <v>121.699997</v>
      </c>
      <c r="E1697" s="12">
        <v>124.910004</v>
      </c>
      <c r="F1697" s="12">
        <v>123.16899100000001</v>
      </c>
      <c r="G1697" s="12">
        <v>596175</v>
      </c>
    </row>
    <row r="1698" spans="1:7" x14ac:dyDescent="0.25">
      <c r="A1698" s="13">
        <v>43474</v>
      </c>
      <c r="B1698" s="12">
        <v>125.260002</v>
      </c>
      <c r="C1698" s="12">
        <v>127.66999800000001</v>
      </c>
      <c r="D1698" s="12">
        <v>123.730003</v>
      </c>
      <c r="E1698" s="12">
        <v>126.040001</v>
      </c>
      <c r="F1698" s="12">
        <v>124.283241</v>
      </c>
      <c r="G1698" s="12">
        <v>750679</v>
      </c>
    </row>
    <row r="1699" spans="1:7" x14ac:dyDescent="0.25">
      <c r="A1699" s="13">
        <v>43475</v>
      </c>
      <c r="B1699" s="12">
        <v>126.349998</v>
      </c>
      <c r="C1699" s="12">
        <v>127.209999</v>
      </c>
      <c r="D1699" s="12">
        <v>124.519997</v>
      </c>
      <c r="E1699" s="12">
        <v>126.239998</v>
      </c>
      <c r="F1699" s="12">
        <v>124.480446</v>
      </c>
      <c r="G1699" s="12">
        <v>704186</v>
      </c>
    </row>
    <row r="1700" spans="1:7" x14ac:dyDescent="0.25">
      <c r="A1700" s="13">
        <v>43476</v>
      </c>
      <c r="B1700" s="12">
        <v>126.550003</v>
      </c>
      <c r="C1700" s="12">
        <v>128.970001</v>
      </c>
      <c r="D1700" s="12">
        <v>124.760002</v>
      </c>
      <c r="E1700" s="12">
        <v>126.18</v>
      </c>
      <c r="F1700" s="12">
        <v>124.421288</v>
      </c>
      <c r="G1700" s="12">
        <v>541641</v>
      </c>
    </row>
    <row r="1701" spans="1:7" x14ac:dyDescent="0.25">
      <c r="A1701" s="13">
        <v>43479</v>
      </c>
      <c r="B1701" s="12">
        <v>126.269997</v>
      </c>
      <c r="C1701" s="12">
        <v>126.349998</v>
      </c>
      <c r="D1701" s="12">
        <v>122.300003</v>
      </c>
      <c r="E1701" s="12">
        <v>123.269997</v>
      </c>
      <c r="F1701" s="12">
        <v>121.55184199999999</v>
      </c>
      <c r="G1701" s="12">
        <v>419763</v>
      </c>
    </row>
    <row r="1702" spans="1:7" x14ac:dyDescent="0.25">
      <c r="A1702" s="13">
        <v>43480</v>
      </c>
      <c r="B1702" s="12">
        <v>123.57</v>
      </c>
      <c r="C1702" s="12">
        <v>125</v>
      </c>
      <c r="D1702" s="12">
        <v>121.510002</v>
      </c>
      <c r="E1702" s="12">
        <v>124.43</v>
      </c>
      <c r="F1702" s="12">
        <v>122.695679</v>
      </c>
      <c r="G1702" s="12">
        <v>973961</v>
      </c>
    </row>
    <row r="1703" spans="1:7" x14ac:dyDescent="0.25">
      <c r="A1703" s="13">
        <v>43481</v>
      </c>
      <c r="B1703" s="12">
        <v>124.739998</v>
      </c>
      <c r="C1703" s="12">
        <v>127.43</v>
      </c>
      <c r="D1703" s="12">
        <v>123.889999</v>
      </c>
      <c r="E1703" s="12">
        <v>126.25</v>
      </c>
      <c r="F1703" s="12">
        <v>124.49031100000001</v>
      </c>
      <c r="G1703" s="12">
        <v>532898</v>
      </c>
    </row>
    <row r="1704" spans="1:7" x14ac:dyDescent="0.25">
      <c r="A1704" s="13">
        <v>43482</v>
      </c>
      <c r="B1704" s="12">
        <v>126.239998</v>
      </c>
      <c r="C1704" s="12">
        <v>127.139999</v>
      </c>
      <c r="D1704" s="12">
        <v>122.989998</v>
      </c>
      <c r="E1704" s="12">
        <v>123.860001</v>
      </c>
      <c r="F1704" s="12">
        <v>122.13362100000001</v>
      </c>
      <c r="G1704" s="12">
        <v>831045</v>
      </c>
    </row>
    <row r="1705" spans="1:7" x14ac:dyDescent="0.25">
      <c r="A1705" s="13">
        <v>43483</v>
      </c>
      <c r="B1705" s="12">
        <v>124.699997</v>
      </c>
      <c r="C1705" s="12">
        <v>126.05999799999999</v>
      </c>
      <c r="D1705" s="12">
        <v>122.459999</v>
      </c>
      <c r="E1705" s="12">
        <v>123.650002</v>
      </c>
      <c r="F1705" s="12">
        <v>121.926552</v>
      </c>
      <c r="G1705" s="12">
        <v>780440</v>
      </c>
    </row>
    <row r="1706" spans="1:7" x14ac:dyDescent="0.25">
      <c r="A1706" s="13">
        <v>43486</v>
      </c>
      <c r="B1706" s="12">
        <v>124.379997</v>
      </c>
      <c r="C1706" s="12">
        <v>125.160004</v>
      </c>
      <c r="D1706" s="12">
        <v>120.489998</v>
      </c>
      <c r="E1706" s="12">
        <v>121.400002</v>
      </c>
      <c r="F1706" s="12">
        <v>119.707916</v>
      </c>
      <c r="G1706" s="12">
        <v>278374</v>
      </c>
    </row>
    <row r="1707" spans="1:7" x14ac:dyDescent="0.25">
      <c r="A1707" s="13">
        <v>43487</v>
      </c>
      <c r="B1707" s="12">
        <v>121.720001</v>
      </c>
      <c r="C1707" s="12">
        <v>123.80999799999999</v>
      </c>
      <c r="D1707" s="12">
        <v>121.220001</v>
      </c>
      <c r="E1707" s="12">
        <v>122.510002</v>
      </c>
      <c r="F1707" s="12">
        <v>120.80244399999999</v>
      </c>
      <c r="G1707" s="12">
        <v>689551</v>
      </c>
    </row>
    <row r="1708" spans="1:7" x14ac:dyDescent="0.25">
      <c r="A1708" s="13">
        <v>43488</v>
      </c>
      <c r="B1708" s="12">
        <v>123.120003</v>
      </c>
      <c r="C1708" s="12">
        <v>124.389999</v>
      </c>
      <c r="D1708" s="12">
        <v>120.480003</v>
      </c>
      <c r="E1708" s="12">
        <v>121.550003</v>
      </c>
      <c r="F1708" s="12">
        <v>119.85581999999999</v>
      </c>
      <c r="G1708" s="12">
        <v>523442</v>
      </c>
    </row>
    <row r="1709" spans="1:7" x14ac:dyDescent="0.25">
      <c r="A1709" s="13">
        <v>43489</v>
      </c>
      <c r="B1709" s="12">
        <v>121.370003</v>
      </c>
      <c r="C1709" s="12">
        <v>123.139999</v>
      </c>
      <c r="D1709" s="12">
        <v>120.41999800000001</v>
      </c>
      <c r="E1709" s="12">
        <v>121.400002</v>
      </c>
      <c r="F1709" s="12">
        <v>119.707916</v>
      </c>
      <c r="G1709" s="12">
        <v>563391</v>
      </c>
    </row>
    <row r="1710" spans="1:7" x14ac:dyDescent="0.25">
      <c r="A1710" s="13">
        <v>43490</v>
      </c>
      <c r="B1710" s="12">
        <v>122.699997</v>
      </c>
      <c r="C1710" s="12">
        <v>122.699997</v>
      </c>
      <c r="D1710" s="12">
        <v>120.660004</v>
      </c>
      <c r="E1710" s="12">
        <v>121.510002</v>
      </c>
      <c r="F1710" s="12">
        <v>119.816383</v>
      </c>
      <c r="G1710" s="12">
        <v>398453</v>
      </c>
    </row>
    <row r="1711" spans="1:7" x14ac:dyDescent="0.25">
      <c r="A1711" s="13">
        <v>43493</v>
      </c>
      <c r="B1711" s="12">
        <v>121.120003</v>
      </c>
      <c r="C1711" s="12">
        <v>121.379997</v>
      </c>
      <c r="D1711" s="12">
        <v>118.199997</v>
      </c>
      <c r="E1711" s="12">
        <v>118.68</v>
      </c>
      <c r="F1711" s="12">
        <v>117.025826</v>
      </c>
      <c r="G1711" s="12">
        <v>1093450</v>
      </c>
    </row>
    <row r="1712" spans="1:7" x14ac:dyDescent="0.25">
      <c r="A1712" s="13">
        <v>43494</v>
      </c>
      <c r="B1712" s="12">
        <v>119.5</v>
      </c>
      <c r="C1712" s="12">
        <v>119.5</v>
      </c>
      <c r="D1712" s="12">
        <v>117.25</v>
      </c>
      <c r="E1712" s="12">
        <v>117.639999</v>
      </c>
      <c r="F1712" s="12">
        <v>116.00032</v>
      </c>
      <c r="G1712" s="12">
        <v>554867</v>
      </c>
    </row>
    <row r="1713" spans="1:7" x14ac:dyDescent="0.25">
      <c r="A1713" s="13">
        <v>43495</v>
      </c>
      <c r="B1713" s="12">
        <v>118</v>
      </c>
      <c r="C1713" s="12">
        <v>118.300003</v>
      </c>
      <c r="D1713" s="12">
        <v>116.230003</v>
      </c>
      <c r="E1713" s="12">
        <v>116.94000200000001</v>
      </c>
      <c r="F1713" s="12">
        <v>115.310074</v>
      </c>
      <c r="G1713" s="12">
        <v>961053</v>
      </c>
    </row>
    <row r="1714" spans="1:7" x14ac:dyDescent="0.25">
      <c r="A1714" s="13">
        <v>43496</v>
      </c>
      <c r="B1714" s="12">
        <v>117.129997</v>
      </c>
      <c r="C1714" s="12">
        <v>119.839996</v>
      </c>
      <c r="D1714" s="12">
        <v>116.959999</v>
      </c>
      <c r="E1714" s="12">
        <v>119.5</v>
      </c>
      <c r="F1714" s="12">
        <v>117.834396</v>
      </c>
      <c r="G1714" s="12">
        <v>1235690</v>
      </c>
    </row>
    <row r="1715" spans="1:7" x14ac:dyDescent="0.25">
      <c r="A1715" s="13">
        <v>43497</v>
      </c>
      <c r="B1715" s="12">
        <v>119.5</v>
      </c>
      <c r="C1715" s="12">
        <v>120.730003</v>
      </c>
      <c r="D1715" s="12">
        <v>118.05999799999999</v>
      </c>
      <c r="E1715" s="12">
        <v>119.220001</v>
      </c>
      <c r="F1715" s="12">
        <v>117.558296</v>
      </c>
      <c r="G1715" s="12">
        <v>723695</v>
      </c>
    </row>
    <row r="1716" spans="1:7" x14ac:dyDescent="0.25">
      <c r="A1716" s="13">
        <v>43501</v>
      </c>
      <c r="B1716" s="12">
        <v>118.93</v>
      </c>
      <c r="C1716" s="12">
        <v>120.75</v>
      </c>
      <c r="D1716" s="12">
        <v>118.93</v>
      </c>
      <c r="E1716" s="12">
        <v>120.349998</v>
      </c>
      <c r="F1716" s="12">
        <v>118.672546</v>
      </c>
      <c r="G1716" s="12">
        <v>281802</v>
      </c>
    </row>
    <row r="1717" spans="1:7" x14ac:dyDescent="0.25">
      <c r="A1717" s="13">
        <v>43502</v>
      </c>
      <c r="B1717" s="12">
        <v>120.790001</v>
      </c>
      <c r="C1717" s="12">
        <v>122.230003</v>
      </c>
      <c r="D1717" s="12">
        <v>119.720001</v>
      </c>
      <c r="E1717" s="12">
        <v>121.989998</v>
      </c>
      <c r="F1717" s="12">
        <v>120.289688</v>
      </c>
      <c r="G1717" s="12">
        <v>946353</v>
      </c>
    </row>
    <row r="1718" spans="1:7" x14ac:dyDescent="0.25">
      <c r="A1718" s="13">
        <v>43503</v>
      </c>
      <c r="B1718" s="12">
        <v>121.05999799999999</v>
      </c>
      <c r="C1718" s="12">
        <v>122.400002</v>
      </c>
      <c r="D1718" s="12">
        <v>120.150002</v>
      </c>
      <c r="E1718" s="12">
        <v>121.540001</v>
      </c>
      <c r="F1718" s="12">
        <v>119.845963</v>
      </c>
      <c r="G1718" s="12">
        <v>410760</v>
      </c>
    </row>
    <row r="1719" spans="1:7" x14ac:dyDescent="0.25">
      <c r="A1719" s="13">
        <v>43504</v>
      </c>
      <c r="B1719" s="12">
        <v>120.970001</v>
      </c>
      <c r="C1719" s="12">
        <v>121.620003</v>
      </c>
      <c r="D1719" s="12">
        <v>118.889999</v>
      </c>
      <c r="E1719" s="12">
        <v>119.410004</v>
      </c>
      <c r="F1719" s="12">
        <v>117.745651</v>
      </c>
      <c r="G1719" s="12">
        <v>798028</v>
      </c>
    </row>
    <row r="1720" spans="1:7" x14ac:dyDescent="0.25">
      <c r="A1720" s="13">
        <v>43507</v>
      </c>
      <c r="B1720" s="12">
        <v>119.41999800000001</v>
      </c>
      <c r="C1720" s="12">
        <v>120.959999</v>
      </c>
      <c r="D1720" s="12">
        <v>118.18</v>
      </c>
      <c r="E1720" s="12">
        <v>118.900002</v>
      </c>
      <c r="F1720" s="12">
        <v>117.24276</v>
      </c>
      <c r="G1720" s="12">
        <v>322447</v>
      </c>
    </row>
    <row r="1721" spans="1:7" x14ac:dyDescent="0.25">
      <c r="A1721" s="13">
        <v>43508</v>
      </c>
      <c r="B1721" s="12">
        <v>119.629997</v>
      </c>
      <c r="C1721" s="12">
        <v>120.019997</v>
      </c>
      <c r="D1721" s="12">
        <v>117.69000200000001</v>
      </c>
      <c r="E1721" s="12">
        <v>118.970001</v>
      </c>
      <c r="F1721" s="12">
        <v>117.31178300000001</v>
      </c>
      <c r="G1721" s="12">
        <v>488405</v>
      </c>
    </row>
    <row r="1722" spans="1:7" x14ac:dyDescent="0.25">
      <c r="A1722" s="13">
        <v>43509</v>
      </c>
      <c r="B1722" s="12">
        <v>119.57</v>
      </c>
      <c r="C1722" s="12">
        <v>120.349998</v>
      </c>
      <c r="D1722" s="12">
        <v>116.050003</v>
      </c>
      <c r="E1722" s="12">
        <v>117.16999800000001</v>
      </c>
      <c r="F1722" s="12">
        <v>115.53686500000001</v>
      </c>
      <c r="G1722" s="12">
        <v>532227</v>
      </c>
    </row>
    <row r="1723" spans="1:7" x14ac:dyDescent="0.25">
      <c r="A1723" s="13">
        <v>43510</v>
      </c>
      <c r="B1723" s="12">
        <v>117.459999</v>
      </c>
      <c r="C1723" s="12">
        <v>118.05999799999999</v>
      </c>
      <c r="D1723" s="12">
        <v>114.989998</v>
      </c>
      <c r="E1723" s="12">
        <v>117.19000200000001</v>
      </c>
      <c r="F1723" s="12">
        <v>115.556595</v>
      </c>
      <c r="G1723" s="12">
        <v>583292</v>
      </c>
    </row>
    <row r="1724" spans="1:7" x14ac:dyDescent="0.25">
      <c r="A1724" s="13">
        <v>43511</v>
      </c>
      <c r="B1724" s="12">
        <v>117.550003</v>
      </c>
      <c r="C1724" s="12">
        <v>119.849998</v>
      </c>
      <c r="D1724" s="12">
        <v>116.94000200000001</v>
      </c>
      <c r="E1724" s="12">
        <v>118.16999800000001</v>
      </c>
      <c r="F1724" s="12">
        <v>116.522926</v>
      </c>
      <c r="G1724" s="12">
        <v>614146</v>
      </c>
    </row>
    <row r="1725" spans="1:7" x14ac:dyDescent="0.25">
      <c r="A1725" s="13">
        <v>43514</v>
      </c>
      <c r="B1725" s="12">
        <v>117.839996</v>
      </c>
      <c r="C1725" s="12">
        <v>119.790001</v>
      </c>
      <c r="D1725" s="12">
        <v>116.540001</v>
      </c>
      <c r="E1725" s="12">
        <v>118.16999800000001</v>
      </c>
      <c r="F1725" s="12">
        <v>116.522926</v>
      </c>
      <c r="G1725" s="12">
        <v>82096</v>
      </c>
    </row>
    <row r="1726" spans="1:7" x14ac:dyDescent="0.25">
      <c r="A1726" s="13">
        <v>43515</v>
      </c>
      <c r="B1726" s="12">
        <v>118.360001</v>
      </c>
      <c r="C1726" s="12">
        <v>118.470001</v>
      </c>
      <c r="D1726" s="12">
        <v>115.610001</v>
      </c>
      <c r="E1726" s="12">
        <v>115.93</v>
      </c>
      <c r="F1726" s="12">
        <v>114.314156</v>
      </c>
      <c r="G1726" s="12">
        <v>560552</v>
      </c>
    </row>
    <row r="1727" spans="1:7" x14ac:dyDescent="0.25">
      <c r="A1727" s="13">
        <v>43516</v>
      </c>
      <c r="B1727" s="12">
        <v>116.410004</v>
      </c>
      <c r="C1727" s="12">
        <v>117.94000200000001</v>
      </c>
      <c r="D1727" s="12">
        <v>115.879997</v>
      </c>
      <c r="E1727" s="12">
        <v>116.050003</v>
      </c>
      <c r="F1727" s="12">
        <v>114.43248</v>
      </c>
      <c r="G1727" s="12">
        <v>682719</v>
      </c>
    </row>
    <row r="1728" spans="1:7" x14ac:dyDescent="0.25">
      <c r="A1728" s="13">
        <v>43517</v>
      </c>
      <c r="B1728" s="12">
        <v>116.339996</v>
      </c>
      <c r="C1728" s="12">
        <v>118.540001</v>
      </c>
      <c r="D1728" s="12">
        <v>115.849998</v>
      </c>
      <c r="E1728" s="12">
        <v>117.959999</v>
      </c>
      <c r="F1728" s="12">
        <v>116.31585699999999</v>
      </c>
      <c r="G1728" s="12">
        <v>572320</v>
      </c>
    </row>
    <row r="1729" spans="1:7" x14ac:dyDescent="0.25">
      <c r="A1729" s="13">
        <v>43518</v>
      </c>
      <c r="B1729" s="12">
        <v>118.400002</v>
      </c>
      <c r="C1729" s="12">
        <v>119.470001</v>
      </c>
      <c r="D1729" s="12">
        <v>116.279999</v>
      </c>
      <c r="E1729" s="12">
        <v>116.91999800000001</v>
      </c>
      <c r="F1729" s="12">
        <v>115.290352</v>
      </c>
      <c r="G1729" s="12">
        <v>765586</v>
      </c>
    </row>
    <row r="1730" spans="1:7" x14ac:dyDescent="0.25">
      <c r="A1730" s="13">
        <v>43521</v>
      </c>
      <c r="B1730" s="12">
        <v>117.230003</v>
      </c>
      <c r="C1730" s="12">
        <v>119.459999</v>
      </c>
      <c r="D1730" s="12">
        <v>116.269997</v>
      </c>
      <c r="E1730" s="12">
        <v>116.57</v>
      </c>
      <c r="F1730" s="12">
        <v>114.945229</v>
      </c>
      <c r="G1730" s="12">
        <v>680182</v>
      </c>
    </row>
    <row r="1731" spans="1:7" x14ac:dyDescent="0.25">
      <c r="A1731" s="13">
        <v>43522</v>
      </c>
      <c r="B1731" s="12">
        <v>117.470001</v>
      </c>
      <c r="C1731" s="12">
        <v>120.32</v>
      </c>
      <c r="D1731" s="12">
        <v>116.410004</v>
      </c>
      <c r="E1731" s="12">
        <v>118.18</v>
      </c>
      <c r="F1731" s="12">
        <v>116.532791</v>
      </c>
      <c r="G1731" s="12">
        <v>1030873</v>
      </c>
    </row>
    <row r="1732" spans="1:7" x14ac:dyDescent="0.25">
      <c r="A1732" s="13">
        <v>43523</v>
      </c>
      <c r="B1732" s="12">
        <v>118.010002</v>
      </c>
      <c r="C1732" s="12">
        <v>119.040001</v>
      </c>
      <c r="D1732" s="12">
        <v>116.050003</v>
      </c>
      <c r="E1732" s="12">
        <v>118.239998</v>
      </c>
      <c r="F1732" s="12">
        <v>116.59195699999999</v>
      </c>
      <c r="G1732" s="12">
        <v>831416</v>
      </c>
    </row>
    <row r="1733" spans="1:7" x14ac:dyDescent="0.25">
      <c r="A1733" s="13">
        <v>43524</v>
      </c>
      <c r="B1733" s="12">
        <v>117.83000199999999</v>
      </c>
      <c r="C1733" s="12">
        <v>118.16999800000001</v>
      </c>
      <c r="D1733" s="12">
        <v>116.199997</v>
      </c>
      <c r="E1733" s="12">
        <v>116.599998</v>
      </c>
      <c r="F1733" s="12">
        <v>114.97481500000001</v>
      </c>
      <c r="G1733" s="12">
        <v>921837</v>
      </c>
    </row>
    <row r="1734" spans="1:7" x14ac:dyDescent="0.25">
      <c r="A1734" s="13">
        <v>43525</v>
      </c>
      <c r="B1734" s="12">
        <v>117.220001</v>
      </c>
      <c r="C1734" s="12">
        <v>117.25</v>
      </c>
      <c r="D1734" s="12">
        <v>115.300003</v>
      </c>
      <c r="E1734" s="12">
        <v>116.209999</v>
      </c>
      <c r="F1734" s="12">
        <v>114.590248</v>
      </c>
      <c r="G1734" s="12">
        <v>689150</v>
      </c>
    </row>
    <row r="1735" spans="1:7" x14ac:dyDescent="0.25">
      <c r="A1735" s="13">
        <v>43528</v>
      </c>
      <c r="B1735" s="12">
        <v>115.989998</v>
      </c>
      <c r="C1735" s="12">
        <v>117.05999799999999</v>
      </c>
      <c r="D1735" s="12">
        <v>115.05999799999999</v>
      </c>
      <c r="E1735" s="12">
        <v>116.25</v>
      </c>
      <c r="F1735" s="12">
        <v>114.62969200000001</v>
      </c>
      <c r="G1735" s="12">
        <v>484968</v>
      </c>
    </row>
    <row r="1736" spans="1:7" x14ac:dyDescent="0.25">
      <c r="A1736" s="13">
        <v>43529</v>
      </c>
      <c r="B1736" s="12">
        <v>116.010002</v>
      </c>
      <c r="C1736" s="12">
        <v>116.91999800000001</v>
      </c>
      <c r="D1736" s="12">
        <v>115</v>
      </c>
      <c r="E1736" s="12">
        <v>115.900002</v>
      </c>
      <c r="F1736" s="12">
        <v>114.284569</v>
      </c>
      <c r="G1736" s="12">
        <v>481374</v>
      </c>
    </row>
    <row r="1737" spans="1:7" x14ac:dyDescent="0.25">
      <c r="A1737" s="13">
        <v>43530</v>
      </c>
      <c r="B1737" s="12">
        <v>116.139999</v>
      </c>
      <c r="C1737" s="12">
        <v>117</v>
      </c>
      <c r="D1737" s="12">
        <v>115.110001</v>
      </c>
      <c r="E1737" s="12">
        <v>116.33000199999999</v>
      </c>
      <c r="F1737" s="12">
        <v>114.70858</v>
      </c>
      <c r="G1737" s="12">
        <v>397772</v>
      </c>
    </row>
    <row r="1738" spans="1:7" x14ac:dyDescent="0.25">
      <c r="A1738" s="13">
        <v>43531</v>
      </c>
      <c r="B1738" s="12">
        <v>116.220001</v>
      </c>
      <c r="C1738" s="12">
        <v>117.209999</v>
      </c>
      <c r="D1738" s="12">
        <v>113.910004</v>
      </c>
      <c r="E1738" s="12">
        <v>114.279999</v>
      </c>
      <c r="F1738" s="12">
        <v>112.68714900000001</v>
      </c>
      <c r="G1738" s="12">
        <v>552725</v>
      </c>
    </row>
    <row r="1739" spans="1:7" x14ac:dyDescent="0.25">
      <c r="A1739" s="13">
        <v>43532</v>
      </c>
      <c r="B1739" s="12">
        <v>114.019997</v>
      </c>
      <c r="C1739" s="12">
        <v>117.18</v>
      </c>
      <c r="D1739" s="12">
        <v>113.360001</v>
      </c>
      <c r="E1739" s="12">
        <v>116.290001</v>
      </c>
      <c r="F1739" s="12">
        <v>114.66913599999999</v>
      </c>
      <c r="G1739" s="12">
        <v>1130779</v>
      </c>
    </row>
    <row r="1740" spans="1:7" x14ac:dyDescent="0.25">
      <c r="A1740" s="13">
        <v>43535</v>
      </c>
      <c r="B1740" s="12">
        <v>117.010002</v>
      </c>
      <c r="C1740" s="12">
        <v>117.989998</v>
      </c>
      <c r="D1740" s="12">
        <v>115.129997</v>
      </c>
      <c r="E1740" s="12">
        <v>117.129997</v>
      </c>
      <c r="F1740" s="12">
        <v>115.497421</v>
      </c>
      <c r="G1740" s="12">
        <v>447924</v>
      </c>
    </row>
    <row r="1741" spans="1:7" x14ac:dyDescent="0.25">
      <c r="A1741" s="13">
        <v>43536</v>
      </c>
      <c r="B1741" s="12">
        <v>117.82</v>
      </c>
      <c r="C1741" s="12">
        <v>119.860001</v>
      </c>
      <c r="D1741" s="12">
        <v>116.44000200000001</v>
      </c>
      <c r="E1741" s="12">
        <v>117.05999799999999</v>
      </c>
      <c r="F1741" s="12">
        <v>115.428398</v>
      </c>
      <c r="G1741" s="12">
        <v>1004100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4046"/>
  <sheetViews>
    <sheetView topLeftCell="A4011" workbookViewId="0"/>
  </sheetViews>
  <sheetFormatPr baseColWidth="10" defaultColWidth="9.140625" defaultRowHeight="15" x14ac:dyDescent="0.25"/>
  <cols>
    <col min="1" max="1" width="15" customWidth="1"/>
    <col min="2" max="5" width="26.5703125" customWidth="1"/>
  </cols>
  <sheetData>
    <row r="1" spans="1:5" ht="18.75" x14ac:dyDescent="0.3">
      <c r="A1" s="1" t="s">
        <v>0</v>
      </c>
    </row>
    <row r="3" spans="1:5" x14ac:dyDescent="0.25">
      <c r="A3" s="2" t="s">
        <v>1</v>
      </c>
    </row>
    <row r="4" spans="1:5" x14ac:dyDescent="0.25">
      <c r="A4" s="3" t="s">
        <v>2</v>
      </c>
    </row>
    <row r="6" spans="1:5" x14ac:dyDescent="0.25">
      <c r="A6" s="2" t="s">
        <v>3</v>
      </c>
    </row>
    <row r="10" spans="1:5" ht="45" x14ac:dyDescent="0.25">
      <c r="A10" s="4" t="s">
        <v>4</v>
      </c>
      <c r="B10" s="5" t="s">
        <v>5</v>
      </c>
      <c r="C10" s="5" t="s">
        <v>6</v>
      </c>
      <c r="D10" s="5" t="s">
        <v>7</v>
      </c>
      <c r="E10" s="5" t="s">
        <v>8</v>
      </c>
    </row>
    <row r="11" spans="1:5" ht="30" x14ac:dyDescent="0.25">
      <c r="A11" s="4" t="s">
        <v>9</v>
      </c>
      <c r="B11" s="6" t="s">
        <v>10</v>
      </c>
      <c r="C11" s="6" t="s">
        <v>10</v>
      </c>
      <c r="D11" s="6" t="s">
        <v>10</v>
      </c>
      <c r="E11" s="6" t="s">
        <v>10</v>
      </c>
    </row>
    <row r="12" spans="1:5" x14ac:dyDescent="0.25">
      <c r="A12" s="4" t="s">
        <v>11</v>
      </c>
      <c r="B12" s="6" t="s">
        <v>12</v>
      </c>
      <c r="C12" s="6" t="s">
        <v>12</v>
      </c>
      <c r="D12" s="6" t="s">
        <v>12</v>
      </c>
      <c r="E12" s="6" t="s">
        <v>12</v>
      </c>
    </row>
    <row r="13" spans="1:5" x14ac:dyDescent="0.25">
      <c r="A13" s="4" t="s">
        <v>13</v>
      </c>
      <c r="B13" s="6" t="s">
        <v>14</v>
      </c>
      <c r="C13" s="6" t="s">
        <v>15</v>
      </c>
      <c r="D13" s="6" t="s">
        <v>15</v>
      </c>
      <c r="E13" s="6" t="s">
        <v>16</v>
      </c>
    </row>
    <row r="14" spans="1:5" x14ac:dyDescent="0.25">
      <c r="A14" s="4" t="s">
        <v>17</v>
      </c>
      <c r="B14" s="6" t="s">
        <v>18</v>
      </c>
      <c r="C14" s="6" t="s">
        <v>19</v>
      </c>
      <c r="D14" s="6" t="s">
        <v>19</v>
      </c>
      <c r="E14" s="6" t="s">
        <v>20</v>
      </c>
    </row>
    <row r="15" spans="1:5" x14ac:dyDescent="0.25">
      <c r="A15" s="4" t="s">
        <v>21</v>
      </c>
      <c r="B15" s="6"/>
      <c r="C15" s="6"/>
      <c r="D15" s="6"/>
      <c r="E15" s="6"/>
    </row>
    <row r="16" spans="1:5" x14ac:dyDescent="0.25">
      <c r="A16" s="4" t="s">
        <v>22</v>
      </c>
      <c r="B16" s="7"/>
      <c r="C16" s="7"/>
      <c r="D16" s="7"/>
      <c r="E16" s="7"/>
    </row>
    <row r="17" spans="1:5" ht="30" x14ac:dyDescent="0.25">
      <c r="A17" s="4" t="s">
        <v>23</v>
      </c>
      <c r="B17" s="6" t="s">
        <v>24</v>
      </c>
      <c r="C17" s="6" t="s">
        <v>24</v>
      </c>
      <c r="D17" s="6" t="s">
        <v>24</v>
      </c>
      <c r="E17" s="6" t="s">
        <v>24</v>
      </c>
    </row>
    <row r="18" spans="1:5" x14ac:dyDescent="0.25">
      <c r="A18" s="8" t="s">
        <v>25</v>
      </c>
      <c r="B18" s="9" t="s">
        <v>26</v>
      </c>
      <c r="C18" s="9" t="s">
        <v>27</v>
      </c>
      <c r="D18" s="9" t="s">
        <v>28</v>
      </c>
      <c r="E18" s="9" t="s">
        <v>29</v>
      </c>
    </row>
    <row r="19" spans="1:5" x14ac:dyDescent="0.25">
      <c r="A19" s="10">
        <v>37757</v>
      </c>
      <c r="B19" s="11">
        <v>27</v>
      </c>
      <c r="C19" s="11">
        <v>9.9566499999999998</v>
      </c>
      <c r="D19" s="11">
        <v>9.9566499999999998</v>
      </c>
      <c r="E19" s="11">
        <v>5.8051649999999997</v>
      </c>
    </row>
    <row r="20" spans="1:5" x14ac:dyDescent="0.25">
      <c r="A20" s="10">
        <v>37760</v>
      </c>
      <c r="B20" s="11">
        <v>24</v>
      </c>
      <c r="C20" s="11">
        <v>9.9617330000000006</v>
      </c>
      <c r="D20" s="11">
        <v>9.9617330000000006</v>
      </c>
      <c r="E20" s="11">
        <v>5.7621000000000002</v>
      </c>
    </row>
    <row r="21" spans="1:5" x14ac:dyDescent="0.25">
      <c r="A21" s="10">
        <v>37761</v>
      </c>
      <c r="B21" s="11">
        <v>23</v>
      </c>
      <c r="C21" s="11">
        <v>9.9651809999999994</v>
      </c>
      <c r="D21" s="11">
        <v>9.9651809999999994</v>
      </c>
      <c r="E21" s="11">
        <v>5.4689730000000001</v>
      </c>
    </row>
    <row r="22" spans="1:5" x14ac:dyDescent="0.25">
      <c r="A22" s="10">
        <v>37762</v>
      </c>
      <c r="B22" s="11">
        <v>22</v>
      </c>
      <c r="C22" s="11">
        <v>9.9680389999999992</v>
      </c>
      <c r="D22" s="11">
        <v>9.9680389999999992</v>
      </c>
      <c r="E22" s="11">
        <v>5.2467509999999997</v>
      </c>
    </row>
    <row r="23" spans="1:5" x14ac:dyDescent="0.25">
      <c r="A23" s="10">
        <v>37763</v>
      </c>
      <c r="B23" s="11">
        <v>28</v>
      </c>
      <c r="C23" s="11">
        <v>9.9609559999999995</v>
      </c>
      <c r="D23" s="11">
        <v>9.9609559999999995</v>
      </c>
      <c r="E23" s="11">
        <v>5.0396200000000002</v>
      </c>
    </row>
    <row r="24" spans="1:5" x14ac:dyDescent="0.25">
      <c r="A24" s="10">
        <v>37764</v>
      </c>
      <c r="B24" s="11">
        <v>27</v>
      </c>
      <c r="C24" s="11">
        <v>9.9628750000000004</v>
      </c>
      <c r="D24" s="11">
        <v>9.9628750000000004</v>
      </c>
      <c r="E24" s="11">
        <v>4.968445</v>
      </c>
    </row>
    <row r="25" spans="1:5" x14ac:dyDescent="0.25">
      <c r="A25" s="10">
        <v>37767</v>
      </c>
      <c r="B25" s="11">
        <v>24</v>
      </c>
      <c r="C25" s="11">
        <v>9.9684670000000004</v>
      </c>
      <c r="D25" s="11">
        <v>9.9684670000000004</v>
      </c>
      <c r="E25" s="11">
        <v>4.7449120000000002</v>
      </c>
    </row>
    <row r="26" spans="1:5" x14ac:dyDescent="0.25">
      <c r="A26" s="10">
        <v>37768</v>
      </c>
      <c r="B26" s="11">
        <v>23</v>
      </c>
      <c r="C26" s="11">
        <v>9.9689499999999995</v>
      </c>
      <c r="D26" s="11">
        <v>9.9689499999999995</v>
      </c>
      <c r="E26" s="11">
        <v>4.8751369999999996</v>
      </c>
    </row>
    <row r="27" spans="1:5" x14ac:dyDescent="0.25">
      <c r="A27" s="10">
        <v>37769</v>
      </c>
      <c r="B27" s="11">
        <v>22</v>
      </c>
      <c r="C27" s="11">
        <v>9.9701170000000001</v>
      </c>
      <c r="D27" s="11">
        <v>9.9701170000000001</v>
      </c>
      <c r="E27" s="11">
        <v>4.9046019999999997</v>
      </c>
    </row>
    <row r="28" spans="1:5" x14ac:dyDescent="0.25">
      <c r="A28" s="10">
        <v>37770</v>
      </c>
      <c r="B28" s="11">
        <v>28</v>
      </c>
      <c r="C28" s="11">
        <v>9.9621999999999993</v>
      </c>
      <c r="D28" s="11">
        <v>9.9621999999999993</v>
      </c>
      <c r="E28" s="11">
        <v>4.8784409999999996</v>
      </c>
    </row>
    <row r="29" spans="1:5" x14ac:dyDescent="0.25">
      <c r="A29" s="10">
        <v>37771</v>
      </c>
      <c r="B29" s="11">
        <v>27</v>
      </c>
      <c r="C29" s="11">
        <v>9.9640000000000004</v>
      </c>
      <c r="D29" s="11">
        <v>9.9640000000000004</v>
      </c>
      <c r="E29" s="11">
        <v>4.817342</v>
      </c>
    </row>
    <row r="30" spans="1:5" x14ac:dyDescent="0.25">
      <c r="A30" s="10">
        <v>37774</v>
      </c>
      <c r="B30" s="11">
        <v>24</v>
      </c>
      <c r="C30" s="11">
        <v>9.9687330000000003</v>
      </c>
      <c r="D30" s="11">
        <v>9.9687330000000003</v>
      </c>
      <c r="E30" s="11">
        <v>4.7047600000000003</v>
      </c>
    </row>
    <row r="31" spans="1:5" x14ac:dyDescent="0.25">
      <c r="A31" s="10">
        <v>37775</v>
      </c>
      <c r="B31" s="11">
        <v>23</v>
      </c>
      <c r="C31" s="11">
        <v>9.9702920000000006</v>
      </c>
      <c r="D31" s="11">
        <v>9.9702920000000006</v>
      </c>
      <c r="E31" s="11">
        <v>4.6638029999999997</v>
      </c>
    </row>
    <row r="32" spans="1:5" x14ac:dyDescent="0.25">
      <c r="A32" s="10">
        <v>37776</v>
      </c>
      <c r="B32" s="11">
        <v>22</v>
      </c>
      <c r="C32" s="11">
        <v>9.9707279999999994</v>
      </c>
      <c r="D32" s="11">
        <v>9.9707279999999994</v>
      </c>
      <c r="E32" s="11">
        <v>4.8040260000000004</v>
      </c>
    </row>
    <row r="33" spans="1:5" x14ac:dyDescent="0.25">
      <c r="A33" s="10">
        <v>37777</v>
      </c>
      <c r="B33" s="11">
        <v>28</v>
      </c>
      <c r="C33" s="11">
        <v>9.9610330000000005</v>
      </c>
      <c r="D33" s="11">
        <v>9.9610330000000005</v>
      </c>
      <c r="E33" s="11">
        <v>5.0296419999999999</v>
      </c>
    </row>
    <row r="34" spans="1:5" x14ac:dyDescent="0.25">
      <c r="A34" s="10">
        <v>37778</v>
      </c>
      <c r="B34" s="11">
        <v>27</v>
      </c>
      <c r="C34" s="11">
        <v>9.9612999999999996</v>
      </c>
      <c r="D34" s="11">
        <v>9.9612999999999996</v>
      </c>
      <c r="E34" s="11">
        <v>5.1800470000000001</v>
      </c>
    </row>
    <row r="35" spans="1:5" x14ac:dyDescent="0.25">
      <c r="A35" s="10">
        <v>37781</v>
      </c>
      <c r="B35" s="11">
        <v>24</v>
      </c>
      <c r="C35" s="11">
        <v>9.9644670000000009</v>
      </c>
      <c r="D35" s="11">
        <v>9.9644670000000009</v>
      </c>
      <c r="E35" s="11">
        <v>5.3489560000000003</v>
      </c>
    </row>
    <row r="36" spans="1:5" x14ac:dyDescent="0.25">
      <c r="A36" s="10">
        <v>37782</v>
      </c>
      <c r="B36" s="11">
        <v>23</v>
      </c>
      <c r="C36" s="11">
        <v>9.9635829999999999</v>
      </c>
      <c r="D36" s="11">
        <v>9.9635829999999999</v>
      </c>
      <c r="E36" s="11">
        <v>5.7208860000000001</v>
      </c>
    </row>
    <row r="37" spans="1:5" x14ac:dyDescent="0.25">
      <c r="A37" s="10">
        <v>37783</v>
      </c>
      <c r="B37" s="11">
        <v>22</v>
      </c>
      <c r="C37" s="11">
        <v>9.9666940000000004</v>
      </c>
      <c r="D37" s="11">
        <v>9.9666940000000004</v>
      </c>
      <c r="E37" s="11">
        <v>5.4682849999999998</v>
      </c>
    </row>
    <row r="38" spans="1:5" x14ac:dyDescent="0.25">
      <c r="A38" s="10">
        <v>37784</v>
      </c>
      <c r="B38" s="11">
        <v>28</v>
      </c>
      <c r="C38" s="11">
        <v>9.9593220000000002</v>
      </c>
      <c r="D38" s="11">
        <v>9.9593220000000002</v>
      </c>
      <c r="E38" s="11">
        <v>5.2513899999999998</v>
      </c>
    </row>
    <row r="39" spans="1:5" x14ac:dyDescent="0.25">
      <c r="A39" s="10">
        <v>37785</v>
      </c>
      <c r="B39" s="11">
        <v>27</v>
      </c>
      <c r="C39" s="11">
        <v>9.9610000000000003</v>
      </c>
      <c r="D39" s="11">
        <v>9.9610000000000003</v>
      </c>
      <c r="E39" s="11">
        <v>5.2203590000000002</v>
      </c>
    </row>
    <row r="40" spans="1:5" x14ac:dyDescent="0.25">
      <c r="A40" s="10">
        <v>37788</v>
      </c>
      <c r="B40" s="11">
        <v>24</v>
      </c>
      <c r="C40" s="11">
        <v>9.9654000000000007</v>
      </c>
      <c r="D40" s="11">
        <v>9.9654000000000007</v>
      </c>
      <c r="E40" s="11">
        <v>5.2080200000000003</v>
      </c>
    </row>
    <row r="41" spans="1:5" x14ac:dyDescent="0.25">
      <c r="A41" s="10">
        <v>37789</v>
      </c>
      <c r="B41" s="11">
        <v>23</v>
      </c>
      <c r="C41" s="11">
        <v>9.9664579999999994</v>
      </c>
      <c r="D41" s="11">
        <v>9.9664579999999994</v>
      </c>
      <c r="E41" s="11">
        <v>5.2677209999999999</v>
      </c>
    </row>
    <row r="42" spans="1:5" x14ac:dyDescent="0.25">
      <c r="A42" s="10">
        <v>37790</v>
      </c>
      <c r="B42" s="11">
        <v>22</v>
      </c>
      <c r="C42" s="11">
        <v>9.9670000000000005</v>
      </c>
      <c r="D42" s="11">
        <v>9.9670000000000005</v>
      </c>
      <c r="E42" s="11">
        <v>5.4178790000000001</v>
      </c>
    </row>
    <row r="43" spans="1:5" x14ac:dyDescent="0.25">
      <c r="A43" s="10">
        <v>37791</v>
      </c>
      <c r="B43" s="11">
        <v>28</v>
      </c>
      <c r="C43" s="11">
        <v>9.9588560000000008</v>
      </c>
      <c r="D43" s="11">
        <v>9.9588560000000008</v>
      </c>
      <c r="E43" s="11">
        <v>5.3117979999999996</v>
      </c>
    </row>
    <row r="44" spans="1:5" x14ac:dyDescent="0.25">
      <c r="A44" s="10">
        <v>37792</v>
      </c>
      <c r="B44" s="11">
        <v>27</v>
      </c>
      <c r="C44" s="11">
        <v>9.9610749999999992</v>
      </c>
      <c r="D44" s="11">
        <v>9.9610749999999992</v>
      </c>
      <c r="E44" s="11">
        <v>5.2102810000000002</v>
      </c>
    </row>
    <row r="45" spans="1:5" x14ac:dyDescent="0.25">
      <c r="A45" s="10">
        <v>37795</v>
      </c>
      <c r="B45" s="11">
        <v>24</v>
      </c>
      <c r="C45" s="11">
        <v>9.9659999999999993</v>
      </c>
      <c r="D45" s="11">
        <v>9.9659999999999993</v>
      </c>
      <c r="E45" s="11">
        <v>5.1173989999999998</v>
      </c>
    </row>
    <row r="46" spans="1:5" x14ac:dyDescent="0.25">
      <c r="A46" s="10">
        <v>37796</v>
      </c>
      <c r="B46" s="11">
        <v>23</v>
      </c>
      <c r="C46" s="11">
        <v>9.9675440000000002</v>
      </c>
      <c r="D46" s="11">
        <v>9.9675440000000002</v>
      </c>
      <c r="E46" s="11">
        <v>5.0966110000000002</v>
      </c>
    </row>
    <row r="47" spans="1:5" x14ac:dyDescent="0.25">
      <c r="A47" s="10">
        <v>37797</v>
      </c>
      <c r="B47" s="11">
        <v>22</v>
      </c>
      <c r="C47" s="11">
        <v>9.9700559999999996</v>
      </c>
      <c r="D47" s="11">
        <v>9.9700559999999996</v>
      </c>
      <c r="E47" s="11">
        <v>4.914644</v>
      </c>
    </row>
    <row r="48" spans="1:5" x14ac:dyDescent="0.25">
      <c r="A48" s="10">
        <v>37798</v>
      </c>
      <c r="B48" s="11">
        <v>28</v>
      </c>
      <c r="C48" s="11">
        <v>9.9639109999999995</v>
      </c>
      <c r="D48" s="11">
        <v>9.9639109999999995</v>
      </c>
      <c r="E48" s="11">
        <v>4.6568199999999997</v>
      </c>
    </row>
    <row r="49" spans="1:5" x14ac:dyDescent="0.25">
      <c r="A49" s="10">
        <v>37799</v>
      </c>
      <c r="B49" s="11">
        <v>27</v>
      </c>
      <c r="C49" s="11">
        <v>9.9646000000000008</v>
      </c>
      <c r="D49" s="11">
        <v>9.9646000000000008</v>
      </c>
      <c r="E49" s="11">
        <v>4.7367679999999996</v>
      </c>
    </row>
    <row r="50" spans="1:5" x14ac:dyDescent="0.25">
      <c r="A50" s="10">
        <v>37802</v>
      </c>
      <c r="B50" s="11">
        <v>24</v>
      </c>
      <c r="C50" s="11">
        <v>9.9696669999999994</v>
      </c>
      <c r="D50" s="11">
        <v>9.9696669999999994</v>
      </c>
      <c r="E50" s="11">
        <v>4.5637930000000004</v>
      </c>
    </row>
    <row r="51" spans="1:5" x14ac:dyDescent="0.25">
      <c r="A51" s="10">
        <v>37803</v>
      </c>
      <c r="B51" s="11">
        <v>23</v>
      </c>
      <c r="C51" s="11">
        <v>9.9722080000000002</v>
      </c>
      <c r="D51" s="11">
        <v>9.9722080000000002</v>
      </c>
      <c r="E51" s="11">
        <v>4.3621759999999998</v>
      </c>
    </row>
    <row r="52" spans="1:5" x14ac:dyDescent="0.25">
      <c r="A52" s="10">
        <v>37804</v>
      </c>
      <c r="B52" s="11">
        <v>22</v>
      </c>
      <c r="C52" s="11">
        <v>9.9735390000000006</v>
      </c>
      <c r="D52" s="11">
        <v>9.9735390000000006</v>
      </c>
      <c r="E52" s="11">
        <v>4.3414700000000002</v>
      </c>
    </row>
    <row r="53" spans="1:5" x14ac:dyDescent="0.25">
      <c r="A53" s="10">
        <v>37805</v>
      </c>
      <c r="B53" s="11">
        <v>28</v>
      </c>
      <c r="C53" s="11">
        <v>9.9662439999999997</v>
      </c>
      <c r="D53" s="11">
        <v>9.9662439999999997</v>
      </c>
      <c r="E53" s="11">
        <v>4.3547570000000002</v>
      </c>
    </row>
    <row r="54" spans="1:5" x14ac:dyDescent="0.25">
      <c r="A54" s="10">
        <v>37806</v>
      </c>
      <c r="B54" s="11">
        <v>27</v>
      </c>
      <c r="C54" s="11">
        <v>9.9667750000000002</v>
      </c>
      <c r="D54" s="11">
        <v>9.9667750000000002</v>
      </c>
      <c r="E54" s="11">
        <v>4.4447679999999998</v>
      </c>
    </row>
    <row r="55" spans="1:5" x14ac:dyDescent="0.25">
      <c r="A55" s="10">
        <v>37809</v>
      </c>
      <c r="B55" s="11">
        <v>24</v>
      </c>
      <c r="C55" s="11">
        <v>9.9695330000000002</v>
      </c>
      <c r="D55" s="11">
        <v>9.9695330000000002</v>
      </c>
      <c r="E55" s="11">
        <v>4.5840160000000001</v>
      </c>
    </row>
    <row r="56" spans="1:5" x14ac:dyDescent="0.25">
      <c r="A56" s="10">
        <v>37810</v>
      </c>
      <c r="B56" s="11">
        <v>23</v>
      </c>
      <c r="C56" s="11">
        <v>9.9689499999999995</v>
      </c>
      <c r="D56" s="11">
        <v>9.9689499999999995</v>
      </c>
      <c r="E56" s="11">
        <v>4.8751369999999996</v>
      </c>
    </row>
    <row r="57" spans="1:5" x14ac:dyDescent="0.25">
      <c r="A57" s="10">
        <v>37811</v>
      </c>
      <c r="B57" s="11">
        <v>22</v>
      </c>
      <c r="C57" s="11">
        <v>9.9696890000000007</v>
      </c>
      <c r="D57" s="11">
        <v>9.9696890000000007</v>
      </c>
      <c r="E57" s="11">
        <v>4.9750620000000003</v>
      </c>
    </row>
    <row r="58" spans="1:5" x14ac:dyDescent="0.25">
      <c r="A58" s="10">
        <v>37812</v>
      </c>
      <c r="B58" s="11">
        <v>28</v>
      </c>
      <c r="C58" s="11">
        <v>9.9619669999999996</v>
      </c>
      <c r="D58" s="11">
        <v>9.9619669999999996</v>
      </c>
      <c r="E58" s="11">
        <v>4.9086259999999999</v>
      </c>
    </row>
    <row r="59" spans="1:5" x14ac:dyDescent="0.25">
      <c r="A59" s="10">
        <v>37813</v>
      </c>
      <c r="B59" s="11">
        <v>27</v>
      </c>
      <c r="C59" s="11">
        <v>9.9629499999999993</v>
      </c>
      <c r="D59" s="11">
        <v>9.9629499999999993</v>
      </c>
      <c r="E59" s="11">
        <v>4.9583709999999996</v>
      </c>
    </row>
    <row r="60" spans="1:5" x14ac:dyDescent="0.25">
      <c r="A60" s="10">
        <v>37816</v>
      </c>
      <c r="B60" s="11">
        <v>24</v>
      </c>
      <c r="C60" s="11">
        <v>9.9675329999999995</v>
      </c>
      <c r="D60" s="11">
        <v>9.9675329999999995</v>
      </c>
      <c r="E60" s="11">
        <v>4.8859130000000004</v>
      </c>
    </row>
    <row r="61" spans="1:5" x14ac:dyDescent="0.25">
      <c r="A61" s="10">
        <v>37817</v>
      </c>
      <c r="B61" s="11">
        <v>23</v>
      </c>
      <c r="C61" s="11">
        <v>9.9678640000000005</v>
      </c>
      <c r="D61" s="11">
        <v>9.9678640000000005</v>
      </c>
      <c r="E61" s="11">
        <v>5.0461989999999997</v>
      </c>
    </row>
    <row r="62" spans="1:5" x14ac:dyDescent="0.25">
      <c r="A62" s="10">
        <v>37818</v>
      </c>
      <c r="B62" s="11">
        <v>22</v>
      </c>
      <c r="C62" s="11">
        <v>9.9697499999999994</v>
      </c>
      <c r="D62" s="11">
        <v>9.9697499999999994</v>
      </c>
      <c r="E62" s="11">
        <v>4.9650189999999998</v>
      </c>
    </row>
    <row r="63" spans="1:5" x14ac:dyDescent="0.25">
      <c r="A63" s="10">
        <v>37819</v>
      </c>
      <c r="B63" s="11">
        <v>28</v>
      </c>
      <c r="C63" s="11">
        <v>9.9624330000000008</v>
      </c>
      <c r="D63" s="11">
        <v>9.9624330000000008</v>
      </c>
      <c r="E63" s="11">
        <v>4.8482560000000001</v>
      </c>
    </row>
    <row r="64" spans="1:5" x14ac:dyDescent="0.25">
      <c r="A64" s="10">
        <v>37820</v>
      </c>
      <c r="B64" s="11">
        <v>27</v>
      </c>
      <c r="C64" s="11">
        <v>9.9648249999999994</v>
      </c>
      <c r="D64" s="11">
        <v>9.9648249999999994</v>
      </c>
      <c r="E64" s="11">
        <v>4.7065549999999998</v>
      </c>
    </row>
    <row r="65" spans="1:5" x14ac:dyDescent="0.25">
      <c r="A65" s="10">
        <v>37823</v>
      </c>
      <c r="B65" s="11">
        <v>24</v>
      </c>
      <c r="C65" s="11">
        <v>9.9697999999999993</v>
      </c>
      <c r="D65" s="11">
        <v>9.9697999999999993</v>
      </c>
      <c r="E65" s="11">
        <v>4.5437219999999998</v>
      </c>
    </row>
    <row r="66" spans="1:5" x14ac:dyDescent="0.25">
      <c r="A66" s="10">
        <v>37824</v>
      </c>
      <c r="B66" s="11">
        <v>23</v>
      </c>
      <c r="C66" s="11">
        <v>9.9724640000000004</v>
      </c>
      <c r="D66" s="11">
        <v>9.9724640000000004</v>
      </c>
      <c r="E66" s="11">
        <v>4.3218829999999997</v>
      </c>
    </row>
    <row r="67" spans="1:5" x14ac:dyDescent="0.25">
      <c r="A67" s="10">
        <v>37825</v>
      </c>
      <c r="B67" s="11">
        <v>22</v>
      </c>
      <c r="C67" s="11">
        <v>9.9737829999999992</v>
      </c>
      <c r="D67" s="11">
        <v>9.9737829999999992</v>
      </c>
      <c r="E67" s="11">
        <v>4.3013310000000002</v>
      </c>
    </row>
    <row r="68" spans="1:5" x14ac:dyDescent="0.25">
      <c r="A68" s="10">
        <v>37826</v>
      </c>
      <c r="B68" s="11">
        <v>28</v>
      </c>
      <c r="C68" s="11">
        <v>9.9672560000000008</v>
      </c>
      <c r="D68" s="11">
        <v>9.9672560000000008</v>
      </c>
      <c r="E68" s="11">
        <v>4.2237730000000004</v>
      </c>
    </row>
    <row r="69" spans="1:5" x14ac:dyDescent="0.25">
      <c r="A69" s="10">
        <v>37827</v>
      </c>
      <c r="B69" s="11">
        <v>27</v>
      </c>
      <c r="C69" s="11">
        <v>9.9684249999999999</v>
      </c>
      <c r="D69" s="11">
        <v>9.9684249999999999</v>
      </c>
      <c r="E69" s="11">
        <v>4.2233349999999996</v>
      </c>
    </row>
    <row r="70" spans="1:5" x14ac:dyDescent="0.25">
      <c r="A70" s="10">
        <v>37830</v>
      </c>
      <c r="B70" s="11">
        <v>24</v>
      </c>
      <c r="C70" s="11">
        <v>9.972467</v>
      </c>
      <c r="D70" s="11">
        <v>9.972467</v>
      </c>
      <c r="E70" s="11">
        <v>4.1413520000000004</v>
      </c>
    </row>
    <row r="71" spans="1:5" x14ac:dyDescent="0.25">
      <c r="A71" s="10">
        <v>37831</v>
      </c>
      <c r="B71" s="11">
        <v>23</v>
      </c>
      <c r="C71" s="11">
        <v>9.9738690000000005</v>
      </c>
      <c r="D71" s="11">
        <v>9.9738690000000005</v>
      </c>
      <c r="E71" s="11">
        <v>4.1007850000000001</v>
      </c>
    </row>
    <row r="72" spans="1:5" x14ac:dyDescent="0.25">
      <c r="A72" s="10">
        <v>37832</v>
      </c>
      <c r="B72" s="11">
        <v>22</v>
      </c>
      <c r="C72" s="11">
        <v>9.9751279999999998</v>
      </c>
      <c r="D72" s="11">
        <v>9.9751279999999998</v>
      </c>
      <c r="E72" s="11">
        <v>4.0801119999999997</v>
      </c>
    </row>
    <row r="73" spans="1:5" x14ac:dyDescent="0.25">
      <c r="A73" s="10">
        <v>37833</v>
      </c>
      <c r="B73" s="11">
        <v>28</v>
      </c>
      <c r="C73" s="11">
        <v>9.9684220000000003</v>
      </c>
      <c r="D73" s="11">
        <v>9.9684220000000003</v>
      </c>
      <c r="E73" s="11">
        <v>4.0728900000000001</v>
      </c>
    </row>
    <row r="74" spans="1:5" x14ac:dyDescent="0.25">
      <c r="A74" s="10">
        <v>37834</v>
      </c>
      <c r="B74" s="11">
        <v>27</v>
      </c>
      <c r="C74" s="11">
        <v>9.9687999999999999</v>
      </c>
      <c r="D74" s="11">
        <v>9.9687999999999999</v>
      </c>
      <c r="E74" s="11">
        <v>4.1730200000000002</v>
      </c>
    </row>
    <row r="75" spans="1:5" x14ac:dyDescent="0.25">
      <c r="A75" s="10">
        <v>37837</v>
      </c>
      <c r="B75" s="11">
        <v>24</v>
      </c>
      <c r="C75" s="11">
        <v>9.9724000000000004</v>
      </c>
      <c r="D75" s="11">
        <v>9.9724000000000004</v>
      </c>
      <c r="E75" s="11">
        <v>4.1514579999999999</v>
      </c>
    </row>
    <row r="76" spans="1:5" x14ac:dyDescent="0.25">
      <c r="A76" s="10">
        <v>37838</v>
      </c>
      <c r="B76" s="11">
        <v>23</v>
      </c>
      <c r="C76" s="11">
        <v>9.9729109999999999</v>
      </c>
      <c r="D76" s="11">
        <v>9.9729109999999999</v>
      </c>
      <c r="E76" s="11">
        <v>4.2515340000000004</v>
      </c>
    </row>
    <row r="77" spans="1:5" x14ac:dyDescent="0.25">
      <c r="A77" s="10">
        <v>37839</v>
      </c>
      <c r="B77" s="11">
        <v>22</v>
      </c>
      <c r="C77" s="11">
        <v>9.973967</v>
      </c>
      <c r="D77" s="11">
        <v>9.973967</v>
      </c>
      <c r="E77" s="11">
        <v>4.271064</v>
      </c>
    </row>
    <row r="78" spans="1:5" x14ac:dyDescent="0.25">
      <c r="A78" s="10">
        <v>37840</v>
      </c>
      <c r="B78" s="11">
        <v>28</v>
      </c>
      <c r="C78" s="11">
        <v>9.9671780000000005</v>
      </c>
      <c r="D78" s="11">
        <v>9.9671780000000005</v>
      </c>
      <c r="E78" s="11">
        <v>4.2338680000000002</v>
      </c>
    </row>
    <row r="79" spans="1:5" x14ac:dyDescent="0.25">
      <c r="A79" s="10">
        <v>37841</v>
      </c>
      <c r="B79" s="11">
        <v>27</v>
      </c>
      <c r="C79" s="11">
        <v>9.9685749999999995</v>
      </c>
      <c r="D79" s="11">
        <v>9.9685749999999995</v>
      </c>
      <c r="E79" s="11">
        <v>4.2032090000000002</v>
      </c>
    </row>
    <row r="80" spans="1:5" x14ac:dyDescent="0.25">
      <c r="A80" s="10">
        <v>37844</v>
      </c>
      <c r="B80" s="11">
        <v>24</v>
      </c>
      <c r="C80" s="11">
        <v>9.9719329999999999</v>
      </c>
      <c r="D80" s="11">
        <v>9.9719329999999999</v>
      </c>
      <c r="E80" s="11">
        <v>4.2218999999999998</v>
      </c>
    </row>
    <row r="81" spans="1:5" x14ac:dyDescent="0.25">
      <c r="A81" s="10">
        <v>37845</v>
      </c>
      <c r="B81" s="11">
        <v>23</v>
      </c>
      <c r="C81" s="11">
        <v>9.9729109999999999</v>
      </c>
      <c r="D81" s="11">
        <v>9.9729109999999999</v>
      </c>
      <c r="E81" s="11">
        <v>4.2515340000000004</v>
      </c>
    </row>
    <row r="82" spans="1:5" x14ac:dyDescent="0.25">
      <c r="A82" s="10">
        <v>37846</v>
      </c>
      <c r="B82" s="11">
        <v>22</v>
      </c>
      <c r="C82" s="11">
        <v>9.9740889999999993</v>
      </c>
      <c r="D82" s="11">
        <v>9.9740889999999993</v>
      </c>
      <c r="E82" s="11">
        <v>4.2509969999999999</v>
      </c>
    </row>
    <row r="83" spans="1:5" x14ac:dyDescent="0.25">
      <c r="A83" s="10">
        <v>37847</v>
      </c>
      <c r="B83" s="11">
        <v>28</v>
      </c>
      <c r="C83" s="11">
        <v>9.9667890000000003</v>
      </c>
      <c r="D83" s="11">
        <v>9.9667890000000003</v>
      </c>
      <c r="E83" s="11">
        <v>4.2842140000000004</v>
      </c>
    </row>
    <row r="84" spans="1:5" x14ac:dyDescent="0.25">
      <c r="A84" s="10">
        <v>37848</v>
      </c>
      <c r="B84" s="11">
        <v>27</v>
      </c>
      <c r="C84" s="11">
        <v>9.9678249999999995</v>
      </c>
      <c r="D84" s="11">
        <v>9.9678249999999995</v>
      </c>
      <c r="E84" s="11">
        <v>4.3038480000000003</v>
      </c>
    </row>
    <row r="85" spans="1:5" x14ac:dyDescent="0.25">
      <c r="A85" s="10">
        <v>37851</v>
      </c>
      <c r="B85" s="11">
        <v>24</v>
      </c>
      <c r="C85" s="11">
        <v>9.9714670000000005</v>
      </c>
      <c r="D85" s="11">
        <v>9.9714670000000005</v>
      </c>
      <c r="E85" s="11">
        <v>4.2921969999999998</v>
      </c>
    </row>
    <row r="86" spans="1:5" x14ac:dyDescent="0.25">
      <c r="A86" s="10">
        <v>37852</v>
      </c>
      <c r="B86" s="11">
        <v>23</v>
      </c>
      <c r="C86" s="11">
        <v>9.9715059999999998</v>
      </c>
      <c r="D86" s="11">
        <v>9.9715059999999998</v>
      </c>
      <c r="E86" s="11">
        <v>4.4726749999999997</v>
      </c>
    </row>
    <row r="87" spans="1:5" x14ac:dyDescent="0.25">
      <c r="A87" s="10">
        <v>37853</v>
      </c>
      <c r="B87" s="11">
        <v>22</v>
      </c>
      <c r="C87" s="11">
        <v>9.9734780000000001</v>
      </c>
      <c r="D87" s="11">
        <v>9.9734780000000001</v>
      </c>
      <c r="E87" s="11">
        <v>4.3515050000000004</v>
      </c>
    </row>
    <row r="88" spans="1:5" x14ac:dyDescent="0.25">
      <c r="A88" s="10">
        <v>37854</v>
      </c>
      <c r="B88" s="11">
        <v>28</v>
      </c>
      <c r="C88" s="11">
        <v>9.9655439999999995</v>
      </c>
      <c r="D88" s="11">
        <v>9.9655439999999995</v>
      </c>
      <c r="E88" s="11">
        <v>4.4453740000000002</v>
      </c>
    </row>
    <row r="89" spans="1:5" x14ac:dyDescent="0.25">
      <c r="A89" s="10">
        <v>37855</v>
      </c>
      <c r="B89" s="11">
        <v>27</v>
      </c>
      <c r="C89" s="11">
        <v>9.9669249999999998</v>
      </c>
      <c r="D89" s="11">
        <v>9.9669249999999998</v>
      </c>
      <c r="E89" s="11">
        <v>4.4246340000000002</v>
      </c>
    </row>
    <row r="90" spans="1:5" x14ac:dyDescent="0.25">
      <c r="A90" s="10">
        <v>37858</v>
      </c>
      <c r="B90" s="11">
        <v>24</v>
      </c>
      <c r="C90" s="11">
        <v>9.9703999999999997</v>
      </c>
      <c r="D90" s="11">
        <v>9.9703999999999997</v>
      </c>
      <c r="E90" s="11">
        <v>4.4531809999999998</v>
      </c>
    </row>
    <row r="91" spans="1:5" x14ac:dyDescent="0.25">
      <c r="A91" s="10">
        <v>37859</v>
      </c>
      <c r="B91" s="11">
        <v>23</v>
      </c>
      <c r="C91" s="11">
        <v>9.9711859999999994</v>
      </c>
      <c r="D91" s="11">
        <v>9.9711859999999994</v>
      </c>
      <c r="E91" s="11">
        <v>4.5230499999999996</v>
      </c>
    </row>
    <row r="92" spans="1:5" x14ac:dyDescent="0.25">
      <c r="A92" s="10">
        <v>37860</v>
      </c>
      <c r="B92" s="11">
        <v>22</v>
      </c>
      <c r="C92" s="11">
        <v>9.9726219999999994</v>
      </c>
      <c r="D92" s="11">
        <v>9.9726219999999994</v>
      </c>
      <c r="E92" s="11">
        <v>4.4923349999999997</v>
      </c>
    </row>
    <row r="93" spans="1:5" x14ac:dyDescent="0.25">
      <c r="A93" s="10">
        <v>37861</v>
      </c>
      <c r="B93" s="11">
        <v>28</v>
      </c>
      <c r="C93" s="11">
        <v>9.9646109999999997</v>
      </c>
      <c r="D93" s="11">
        <v>9.9646109999999997</v>
      </c>
      <c r="E93" s="11">
        <v>4.5661740000000002</v>
      </c>
    </row>
    <row r="94" spans="1:5" x14ac:dyDescent="0.25">
      <c r="A94" s="10">
        <v>37862</v>
      </c>
      <c r="B94" s="11">
        <v>27</v>
      </c>
      <c r="C94" s="11">
        <v>9.9646749999999997</v>
      </c>
      <c r="D94" s="11">
        <v>9.9646749999999997</v>
      </c>
      <c r="E94" s="11">
        <v>4.7266969999999997</v>
      </c>
    </row>
    <row r="95" spans="1:5" x14ac:dyDescent="0.25">
      <c r="A95" s="10">
        <v>37865</v>
      </c>
      <c r="B95" s="11">
        <v>24</v>
      </c>
      <c r="C95" s="11">
        <v>9.9686669999999999</v>
      </c>
      <c r="D95" s="11">
        <v>9.9686669999999999</v>
      </c>
      <c r="E95" s="11">
        <v>4.7147230000000002</v>
      </c>
    </row>
    <row r="96" spans="1:5" x14ac:dyDescent="0.25">
      <c r="A96" s="10">
        <v>37866</v>
      </c>
      <c r="B96" s="11">
        <v>23</v>
      </c>
      <c r="C96" s="11">
        <v>9.9686310000000002</v>
      </c>
      <c r="D96" s="11">
        <v>9.9686310000000002</v>
      </c>
      <c r="E96" s="11">
        <v>4.9253809999999998</v>
      </c>
    </row>
    <row r="97" spans="1:5" x14ac:dyDescent="0.25">
      <c r="A97" s="10">
        <v>37867</v>
      </c>
      <c r="B97" s="11">
        <v>22</v>
      </c>
      <c r="C97" s="11">
        <v>9.9709109999999992</v>
      </c>
      <c r="D97" s="11">
        <v>9.9709109999999992</v>
      </c>
      <c r="E97" s="11">
        <v>4.7739050000000001</v>
      </c>
    </row>
    <row r="98" spans="1:5" x14ac:dyDescent="0.25">
      <c r="A98" s="10">
        <v>37868</v>
      </c>
      <c r="B98" s="11">
        <v>28</v>
      </c>
      <c r="C98" s="11">
        <v>9.9636779999999998</v>
      </c>
      <c r="D98" s="11">
        <v>9.9636779999999998</v>
      </c>
      <c r="E98" s="11">
        <v>4.6869959999999997</v>
      </c>
    </row>
    <row r="99" spans="1:5" x14ac:dyDescent="0.25">
      <c r="A99" s="10">
        <v>37869</v>
      </c>
      <c r="B99" s="11">
        <v>27</v>
      </c>
      <c r="C99" s="11">
        <v>9.9652750000000001</v>
      </c>
      <c r="D99" s="11">
        <v>9.9652750000000001</v>
      </c>
      <c r="E99" s="11">
        <v>4.646134</v>
      </c>
    </row>
    <row r="100" spans="1:5" x14ac:dyDescent="0.25">
      <c r="A100" s="10">
        <v>37872</v>
      </c>
      <c r="B100" s="11">
        <v>24</v>
      </c>
      <c r="C100" s="11">
        <v>9.9691329999999994</v>
      </c>
      <c r="D100" s="11">
        <v>9.9691329999999994</v>
      </c>
      <c r="E100" s="11">
        <v>4.6443859999999999</v>
      </c>
    </row>
    <row r="101" spans="1:5" x14ac:dyDescent="0.25">
      <c r="A101" s="10">
        <v>37873</v>
      </c>
      <c r="B101" s="11">
        <v>23</v>
      </c>
      <c r="C101" s="11">
        <v>9.9701640000000005</v>
      </c>
      <c r="D101" s="11">
        <v>9.9701640000000005</v>
      </c>
      <c r="E101" s="11">
        <v>4.6839579999999996</v>
      </c>
    </row>
    <row r="102" spans="1:5" x14ac:dyDescent="0.25">
      <c r="A102" s="10">
        <v>37874</v>
      </c>
      <c r="B102" s="11">
        <v>22</v>
      </c>
      <c r="C102" s="11">
        <v>9.9721329999999995</v>
      </c>
      <c r="D102" s="11">
        <v>9.9721329999999995</v>
      </c>
      <c r="E102" s="11">
        <v>4.5727979999999997</v>
      </c>
    </row>
    <row r="103" spans="1:5" x14ac:dyDescent="0.25">
      <c r="A103" s="10">
        <v>37875</v>
      </c>
      <c r="B103" s="11">
        <v>28</v>
      </c>
      <c r="C103" s="11">
        <v>9.9639109999999995</v>
      </c>
      <c r="D103" s="11">
        <v>9.9639109999999995</v>
      </c>
      <c r="E103" s="11">
        <v>4.6568199999999997</v>
      </c>
    </row>
    <row r="104" spans="1:5" x14ac:dyDescent="0.25">
      <c r="A104" s="10">
        <v>37876</v>
      </c>
      <c r="B104" s="11">
        <v>27</v>
      </c>
      <c r="C104" s="11">
        <v>9.9652750000000001</v>
      </c>
      <c r="D104" s="11">
        <v>9.9652750000000001</v>
      </c>
      <c r="E104" s="11">
        <v>4.646134</v>
      </c>
    </row>
    <row r="105" spans="1:5" x14ac:dyDescent="0.25">
      <c r="A105" s="10">
        <v>37879</v>
      </c>
      <c r="B105" s="11">
        <v>24</v>
      </c>
      <c r="C105" s="11">
        <v>9.9689329999999998</v>
      </c>
      <c r="D105" s="11">
        <v>9.9689329999999998</v>
      </c>
      <c r="E105" s="11">
        <v>4.6745720000000004</v>
      </c>
    </row>
    <row r="106" spans="1:5" x14ac:dyDescent="0.25">
      <c r="A106" s="10">
        <v>37881</v>
      </c>
      <c r="B106" s="11">
        <v>22</v>
      </c>
      <c r="C106" s="11">
        <v>9.9725000000000001</v>
      </c>
      <c r="D106" s="11">
        <v>9.9725000000000001</v>
      </c>
      <c r="E106" s="11">
        <v>4.5124089999999999</v>
      </c>
    </row>
    <row r="107" spans="1:5" x14ac:dyDescent="0.25">
      <c r="A107" s="10">
        <v>37882</v>
      </c>
      <c r="B107" s="11">
        <v>28</v>
      </c>
      <c r="C107" s="11">
        <v>9.964378</v>
      </c>
      <c r="D107" s="11">
        <v>9.964378</v>
      </c>
      <c r="E107" s="11">
        <v>4.5963450000000003</v>
      </c>
    </row>
    <row r="108" spans="1:5" x14ac:dyDescent="0.25">
      <c r="A108" s="10">
        <v>37883</v>
      </c>
      <c r="B108" s="11">
        <v>27</v>
      </c>
      <c r="C108" s="11">
        <v>9.9657999999999998</v>
      </c>
      <c r="D108" s="11">
        <v>9.9657999999999998</v>
      </c>
      <c r="E108" s="11">
        <v>4.5756490000000003</v>
      </c>
    </row>
    <row r="109" spans="1:5" x14ac:dyDescent="0.25">
      <c r="A109" s="10">
        <v>37886</v>
      </c>
      <c r="B109" s="11">
        <v>24</v>
      </c>
      <c r="C109" s="11">
        <v>9.9702669999999998</v>
      </c>
      <c r="D109" s="11">
        <v>9.9702669999999998</v>
      </c>
      <c r="E109" s="11">
        <v>4.4732500000000002</v>
      </c>
    </row>
    <row r="110" spans="1:5" x14ac:dyDescent="0.25">
      <c r="A110" s="10">
        <v>37887</v>
      </c>
      <c r="B110" s="11">
        <v>23</v>
      </c>
      <c r="C110" s="11">
        <v>9.9720169999999992</v>
      </c>
      <c r="D110" s="11">
        <v>9.9720169999999992</v>
      </c>
      <c r="E110" s="11">
        <v>4.392239</v>
      </c>
    </row>
    <row r="111" spans="1:5" x14ac:dyDescent="0.25">
      <c r="A111" s="10">
        <v>37888</v>
      </c>
      <c r="B111" s="11">
        <v>22</v>
      </c>
      <c r="C111" s="11">
        <v>9.9734169999999995</v>
      </c>
      <c r="D111" s="11">
        <v>9.9734169999999995</v>
      </c>
      <c r="E111" s="11">
        <v>4.3615399999999998</v>
      </c>
    </row>
    <row r="112" spans="1:5" x14ac:dyDescent="0.25">
      <c r="A112" s="10">
        <v>37889</v>
      </c>
      <c r="B112" s="11">
        <v>28</v>
      </c>
      <c r="C112" s="11">
        <v>9.9650780000000001</v>
      </c>
      <c r="D112" s="11">
        <v>9.9650780000000001</v>
      </c>
      <c r="E112" s="11">
        <v>4.505706</v>
      </c>
    </row>
    <row r="113" spans="1:5" x14ac:dyDescent="0.25">
      <c r="A113" s="10">
        <v>37890</v>
      </c>
      <c r="B113" s="11">
        <v>27</v>
      </c>
      <c r="C113" s="11">
        <v>9.9661749999999998</v>
      </c>
      <c r="D113" s="11">
        <v>9.9661749999999998</v>
      </c>
      <c r="E113" s="11">
        <v>4.5253069999999997</v>
      </c>
    </row>
    <row r="114" spans="1:5" x14ac:dyDescent="0.25">
      <c r="A114" s="10">
        <v>37893</v>
      </c>
      <c r="B114" s="11">
        <v>24</v>
      </c>
      <c r="C114" s="11">
        <v>9.9693330000000007</v>
      </c>
      <c r="D114" s="11">
        <v>9.9693330000000007</v>
      </c>
      <c r="E114" s="11">
        <v>4.6142000000000003</v>
      </c>
    </row>
    <row r="115" spans="1:5" x14ac:dyDescent="0.25">
      <c r="A115" s="10">
        <v>37894</v>
      </c>
      <c r="B115" s="11">
        <v>23</v>
      </c>
      <c r="C115" s="11">
        <v>9.9711219999999994</v>
      </c>
      <c r="D115" s="11">
        <v>9.9711219999999994</v>
      </c>
      <c r="E115" s="11">
        <v>4.5331260000000002</v>
      </c>
    </row>
    <row r="116" spans="1:5" x14ac:dyDescent="0.25">
      <c r="A116" s="10">
        <v>37895</v>
      </c>
      <c r="B116" s="11">
        <v>22</v>
      </c>
      <c r="C116" s="11">
        <v>9.9729279999999996</v>
      </c>
      <c r="D116" s="11">
        <v>9.9729279999999996</v>
      </c>
      <c r="E116" s="11">
        <v>4.4419890000000004</v>
      </c>
    </row>
    <row r="117" spans="1:5" x14ac:dyDescent="0.25">
      <c r="A117" s="10">
        <v>37896</v>
      </c>
      <c r="B117" s="11">
        <v>28</v>
      </c>
      <c r="C117" s="11">
        <v>9.9635999999999996</v>
      </c>
      <c r="D117" s="11">
        <v>9.9635999999999996</v>
      </c>
      <c r="E117" s="11">
        <v>4.6970970000000003</v>
      </c>
    </row>
    <row r="118" spans="1:5" x14ac:dyDescent="0.25">
      <c r="A118" s="10">
        <v>37897</v>
      </c>
      <c r="B118" s="11">
        <v>27</v>
      </c>
      <c r="C118" s="11">
        <v>9.96265</v>
      </c>
      <c r="D118" s="11">
        <v>9.96265</v>
      </c>
      <c r="E118" s="11">
        <v>4.9986699999999997</v>
      </c>
    </row>
    <row r="119" spans="1:5" x14ac:dyDescent="0.25">
      <c r="A119" s="10">
        <v>37900</v>
      </c>
      <c r="B119" s="11">
        <v>24</v>
      </c>
      <c r="C119" s="11">
        <v>9.9662000000000006</v>
      </c>
      <c r="D119" s="11">
        <v>9.9662000000000006</v>
      </c>
      <c r="E119" s="11">
        <v>5.0871950000000004</v>
      </c>
    </row>
    <row r="120" spans="1:5" x14ac:dyDescent="0.25">
      <c r="A120" s="10">
        <v>37901</v>
      </c>
      <c r="B120" s="11">
        <v>23</v>
      </c>
      <c r="C120" s="11">
        <v>9.9651809999999994</v>
      </c>
      <c r="D120" s="11">
        <v>9.9651809999999994</v>
      </c>
      <c r="E120" s="11">
        <v>5.4689730000000001</v>
      </c>
    </row>
    <row r="121" spans="1:5" x14ac:dyDescent="0.25">
      <c r="A121" s="10">
        <v>37902</v>
      </c>
      <c r="B121" s="11">
        <v>22</v>
      </c>
      <c r="C121" s="11">
        <v>9.9673060000000007</v>
      </c>
      <c r="D121" s="11">
        <v>9.9673060000000007</v>
      </c>
      <c r="E121" s="11">
        <v>5.3674759999999999</v>
      </c>
    </row>
    <row r="122" spans="1:5" x14ac:dyDescent="0.25">
      <c r="A122" s="10">
        <v>37903</v>
      </c>
      <c r="B122" s="11">
        <v>28</v>
      </c>
      <c r="C122" s="11">
        <v>9.9587780000000006</v>
      </c>
      <c r="D122" s="11">
        <v>9.9587780000000006</v>
      </c>
      <c r="E122" s="11">
        <v>5.3219089999999998</v>
      </c>
    </row>
    <row r="123" spans="1:5" x14ac:dyDescent="0.25">
      <c r="A123" s="10">
        <v>37904</v>
      </c>
      <c r="B123" s="11">
        <v>27</v>
      </c>
      <c r="C123" s="11">
        <v>9.9603249999999992</v>
      </c>
      <c r="D123" s="11">
        <v>9.9603249999999992</v>
      </c>
      <c r="E123" s="11">
        <v>5.3110720000000002</v>
      </c>
    </row>
    <row r="124" spans="1:5" x14ac:dyDescent="0.25">
      <c r="A124" s="10">
        <v>37907</v>
      </c>
      <c r="B124" s="11">
        <v>24</v>
      </c>
      <c r="C124" s="11">
        <v>9.9648669999999999</v>
      </c>
      <c r="D124" s="11">
        <v>9.9648669999999999</v>
      </c>
      <c r="E124" s="11">
        <v>5.2885299999999997</v>
      </c>
    </row>
    <row r="125" spans="1:5" x14ac:dyDescent="0.25">
      <c r="A125" s="10">
        <v>37908</v>
      </c>
      <c r="B125" s="11">
        <v>23</v>
      </c>
      <c r="C125" s="11">
        <v>9.9656920000000007</v>
      </c>
      <c r="D125" s="11">
        <v>9.9656920000000007</v>
      </c>
      <c r="E125" s="11">
        <v>5.3884340000000002</v>
      </c>
    </row>
    <row r="126" spans="1:5" x14ac:dyDescent="0.25">
      <c r="A126" s="10">
        <v>37909</v>
      </c>
      <c r="B126" s="11">
        <v>22</v>
      </c>
      <c r="C126" s="11">
        <v>9.9671219999999998</v>
      </c>
      <c r="D126" s="11">
        <v>9.9671219999999998</v>
      </c>
      <c r="E126" s="11">
        <v>5.3977830000000004</v>
      </c>
    </row>
    <row r="127" spans="1:5" x14ac:dyDescent="0.25">
      <c r="A127" s="10">
        <v>37910</v>
      </c>
      <c r="B127" s="11">
        <v>28</v>
      </c>
      <c r="C127" s="11">
        <v>9.9580780000000004</v>
      </c>
      <c r="D127" s="11">
        <v>9.9580780000000004</v>
      </c>
      <c r="E127" s="11">
        <v>5.4126620000000001</v>
      </c>
    </row>
    <row r="128" spans="1:5" x14ac:dyDescent="0.25">
      <c r="A128" s="10">
        <v>37911</v>
      </c>
      <c r="B128" s="11">
        <v>27</v>
      </c>
      <c r="C128" s="11">
        <v>9.9591999999999992</v>
      </c>
      <c r="D128" s="11">
        <v>9.9591999999999992</v>
      </c>
      <c r="E128" s="11">
        <v>5.4622859999999998</v>
      </c>
    </row>
    <row r="129" spans="1:5" x14ac:dyDescent="0.25">
      <c r="A129" s="10">
        <v>37914</v>
      </c>
      <c r="B129" s="11">
        <v>24</v>
      </c>
      <c r="C129" s="11">
        <v>9.9638000000000009</v>
      </c>
      <c r="D129" s="11">
        <v>9.9638000000000009</v>
      </c>
      <c r="E129" s="11">
        <v>5.4497280000000003</v>
      </c>
    </row>
    <row r="130" spans="1:5" x14ac:dyDescent="0.25">
      <c r="A130" s="10">
        <v>37915</v>
      </c>
      <c r="B130" s="11">
        <v>23</v>
      </c>
      <c r="C130" s="11">
        <v>9.9667139999999996</v>
      </c>
      <c r="D130" s="11">
        <v>9.9667139999999996</v>
      </c>
      <c r="E130" s="11">
        <v>5.2273820000000004</v>
      </c>
    </row>
    <row r="131" spans="1:5" x14ac:dyDescent="0.25">
      <c r="A131" s="10">
        <v>37916</v>
      </c>
      <c r="B131" s="11">
        <v>22</v>
      </c>
      <c r="C131" s="11">
        <v>9.9677330000000008</v>
      </c>
      <c r="D131" s="11">
        <v>9.9677330000000008</v>
      </c>
      <c r="E131" s="11">
        <v>5.2971469999999998</v>
      </c>
    </row>
    <row r="132" spans="1:5" x14ac:dyDescent="0.25">
      <c r="A132" s="10">
        <v>37917</v>
      </c>
      <c r="B132" s="11">
        <v>27</v>
      </c>
      <c r="C132" s="11">
        <v>9.9609249999999996</v>
      </c>
      <c r="D132" s="11">
        <v>9.9609249999999996</v>
      </c>
      <c r="E132" s="11">
        <v>5.2304380000000004</v>
      </c>
    </row>
    <row r="133" spans="1:5" x14ac:dyDescent="0.25">
      <c r="A133" s="10">
        <v>37918</v>
      </c>
      <c r="B133" s="11">
        <v>26</v>
      </c>
      <c r="C133" s="11">
        <v>9.9625889999999995</v>
      </c>
      <c r="D133" s="11">
        <v>9.9625889999999995</v>
      </c>
      <c r="E133" s="11">
        <v>5.1994360000000004</v>
      </c>
    </row>
    <row r="134" spans="1:5" x14ac:dyDescent="0.25">
      <c r="A134" s="10">
        <v>37921</v>
      </c>
      <c r="B134" s="11">
        <v>23</v>
      </c>
      <c r="C134" s="11">
        <v>9.9675440000000002</v>
      </c>
      <c r="D134" s="11">
        <v>9.9675440000000002</v>
      </c>
      <c r="E134" s="11">
        <v>5.0966110000000002</v>
      </c>
    </row>
    <row r="135" spans="1:5" x14ac:dyDescent="0.25">
      <c r="A135" s="10">
        <v>37922</v>
      </c>
      <c r="B135" s="11">
        <v>22</v>
      </c>
      <c r="C135" s="11">
        <v>9.9703610000000005</v>
      </c>
      <c r="D135" s="11">
        <v>9.9703610000000005</v>
      </c>
      <c r="E135" s="11">
        <v>4.8644360000000004</v>
      </c>
    </row>
    <row r="136" spans="1:5" x14ac:dyDescent="0.25">
      <c r="A136" s="10">
        <v>37923</v>
      </c>
      <c r="B136" s="11">
        <v>21</v>
      </c>
      <c r="C136" s="11">
        <v>9.9721170000000008</v>
      </c>
      <c r="D136" s="11">
        <v>9.9721170000000008</v>
      </c>
      <c r="E136" s="11">
        <v>4.7933079999999997</v>
      </c>
    </row>
    <row r="137" spans="1:5" x14ac:dyDescent="0.25">
      <c r="A137" s="10">
        <v>37924</v>
      </c>
      <c r="B137" s="11">
        <v>28</v>
      </c>
      <c r="C137" s="11">
        <v>9.9631329999999991</v>
      </c>
      <c r="D137" s="11">
        <v>9.9631329999999991</v>
      </c>
      <c r="E137" s="11">
        <v>4.7575830000000003</v>
      </c>
    </row>
    <row r="138" spans="1:5" x14ac:dyDescent="0.25">
      <c r="A138" s="10">
        <v>37925</v>
      </c>
      <c r="B138" s="11">
        <v>27</v>
      </c>
      <c r="C138" s="11">
        <v>9.9646000000000008</v>
      </c>
      <c r="D138" s="11">
        <v>9.9646000000000008</v>
      </c>
      <c r="E138" s="11">
        <v>4.7367679999999996</v>
      </c>
    </row>
    <row r="139" spans="1:5" x14ac:dyDescent="0.25">
      <c r="A139" s="10">
        <v>37928</v>
      </c>
      <c r="B139" s="11">
        <v>24</v>
      </c>
      <c r="C139" s="11">
        <v>9.9689999999999994</v>
      </c>
      <c r="D139" s="11">
        <v>9.9689999999999994</v>
      </c>
      <c r="E139" s="11">
        <v>4.6644600000000001</v>
      </c>
    </row>
    <row r="140" spans="1:5" x14ac:dyDescent="0.25">
      <c r="A140" s="10">
        <v>37929</v>
      </c>
      <c r="B140" s="11">
        <v>23</v>
      </c>
      <c r="C140" s="11">
        <v>9.9715059999999998</v>
      </c>
      <c r="D140" s="11">
        <v>9.9715059999999998</v>
      </c>
      <c r="E140" s="11">
        <v>4.4726749999999997</v>
      </c>
    </row>
    <row r="141" spans="1:5" x14ac:dyDescent="0.25">
      <c r="A141" s="10">
        <v>37930</v>
      </c>
      <c r="B141" s="11">
        <v>22</v>
      </c>
      <c r="C141" s="11">
        <v>9.9728060000000003</v>
      </c>
      <c r="D141" s="11">
        <v>9.9728060000000003</v>
      </c>
      <c r="E141" s="11">
        <v>4.4620610000000003</v>
      </c>
    </row>
    <row r="142" spans="1:5" x14ac:dyDescent="0.25">
      <c r="A142" s="10">
        <v>37931</v>
      </c>
      <c r="B142" s="11">
        <v>28</v>
      </c>
      <c r="C142" s="11">
        <v>9.9652329999999996</v>
      </c>
      <c r="D142" s="11">
        <v>9.9652329999999996</v>
      </c>
      <c r="E142" s="11">
        <v>4.4856379999999998</v>
      </c>
    </row>
    <row r="143" spans="1:5" x14ac:dyDescent="0.25">
      <c r="A143" s="10">
        <v>37932</v>
      </c>
      <c r="B143" s="11">
        <v>27</v>
      </c>
      <c r="C143" s="11">
        <v>9.9663249999999994</v>
      </c>
      <c r="D143" s="11">
        <v>9.9663249999999994</v>
      </c>
      <c r="E143" s="11">
        <v>4.5051709999999998</v>
      </c>
    </row>
    <row r="144" spans="1:5" x14ac:dyDescent="0.25">
      <c r="A144" s="10">
        <v>37935</v>
      </c>
      <c r="B144" s="11">
        <v>24</v>
      </c>
      <c r="C144" s="11">
        <v>9.9700670000000002</v>
      </c>
      <c r="D144" s="11">
        <v>9.9700670000000002</v>
      </c>
      <c r="E144" s="11">
        <v>4.5034299999999998</v>
      </c>
    </row>
    <row r="145" spans="1:5" x14ac:dyDescent="0.25">
      <c r="A145" s="10">
        <v>37936</v>
      </c>
      <c r="B145" s="11">
        <v>23</v>
      </c>
      <c r="C145" s="11">
        <v>9.9711219999999994</v>
      </c>
      <c r="D145" s="11">
        <v>9.9711219999999994</v>
      </c>
      <c r="E145" s="11">
        <v>4.5331260000000002</v>
      </c>
    </row>
    <row r="146" spans="1:5" x14ac:dyDescent="0.25">
      <c r="A146" s="10">
        <v>37937</v>
      </c>
      <c r="B146" s="11">
        <v>22</v>
      </c>
      <c r="C146" s="11">
        <v>9.9720110000000002</v>
      </c>
      <c r="D146" s="11">
        <v>9.9720110000000002</v>
      </c>
      <c r="E146" s="11">
        <v>4.592873</v>
      </c>
    </row>
    <row r="147" spans="1:5" x14ac:dyDescent="0.25">
      <c r="A147" s="10">
        <v>37938</v>
      </c>
      <c r="B147" s="11">
        <v>28</v>
      </c>
      <c r="C147" s="11">
        <v>9.9631329999999991</v>
      </c>
      <c r="D147" s="11">
        <v>9.9631329999999991</v>
      </c>
      <c r="E147" s="11">
        <v>4.7575830000000003</v>
      </c>
    </row>
    <row r="148" spans="1:5" x14ac:dyDescent="0.25">
      <c r="A148" s="10">
        <v>37939</v>
      </c>
      <c r="B148" s="11">
        <v>27</v>
      </c>
      <c r="C148" s="11">
        <v>9.9642250000000008</v>
      </c>
      <c r="D148" s="11">
        <v>9.9642250000000008</v>
      </c>
      <c r="E148" s="11">
        <v>4.7871259999999998</v>
      </c>
    </row>
    <row r="149" spans="1:5" x14ac:dyDescent="0.25">
      <c r="A149" s="10">
        <v>37942</v>
      </c>
      <c r="B149" s="11">
        <v>24</v>
      </c>
      <c r="C149" s="11">
        <v>9.9657999999999998</v>
      </c>
      <c r="D149" s="11">
        <v>9.9657999999999998</v>
      </c>
      <c r="E149" s="11">
        <v>5.1476050000000004</v>
      </c>
    </row>
    <row r="150" spans="1:5" x14ac:dyDescent="0.25">
      <c r="A150" s="10">
        <v>37943</v>
      </c>
      <c r="B150" s="11">
        <v>23</v>
      </c>
      <c r="C150" s="11">
        <v>9.9681189999999997</v>
      </c>
      <c r="D150" s="11">
        <v>9.9681189999999997</v>
      </c>
      <c r="E150" s="11">
        <v>5.0060289999999998</v>
      </c>
    </row>
    <row r="151" spans="1:5" x14ac:dyDescent="0.25">
      <c r="A151" s="10">
        <v>37944</v>
      </c>
      <c r="B151" s="11">
        <v>29</v>
      </c>
      <c r="C151" s="11">
        <v>9.9585939999999997</v>
      </c>
      <c r="D151" s="11">
        <v>9.9585939999999997</v>
      </c>
      <c r="E151" s="11">
        <v>5.1614269999999998</v>
      </c>
    </row>
    <row r="152" spans="1:5" x14ac:dyDescent="0.25">
      <c r="A152" s="10">
        <v>37946</v>
      </c>
      <c r="B152" s="11">
        <v>27</v>
      </c>
      <c r="C152" s="11">
        <v>9.9597250000000006</v>
      </c>
      <c r="D152" s="11">
        <v>9.9597250000000006</v>
      </c>
      <c r="E152" s="11">
        <v>5.3917149999999996</v>
      </c>
    </row>
    <row r="153" spans="1:5" x14ac:dyDescent="0.25">
      <c r="A153" s="10">
        <v>37949</v>
      </c>
      <c r="B153" s="11">
        <v>24</v>
      </c>
      <c r="C153" s="11">
        <v>9.9616000000000007</v>
      </c>
      <c r="D153" s="11">
        <v>9.9616000000000007</v>
      </c>
      <c r="E153" s="11">
        <v>5.7822040000000001</v>
      </c>
    </row>
    <row r="154" spans="1:5" x14ac:dyDescent="0.25">
      <c r="A154" s="10">
        <v>37950</v>
      </c>
      <c r="B154" s="11">
        <v>23</v>
      </c>
      <c r="C154" s="11">
        <v>9.9634560000000008</v>
      </c>
      <c r="D154" s="11">
        <v>9.9634560000000008</v>
      </c>
      <c r="E154" s="11">
        <v>5.7409100000000004</v>
      </c>
    </row>
    <row r="155" spans="1:5" x14ac:dyDescent="0.25">
      <c r="A155" s="10">
        <v>37951</v>
      </c>
      <c r="B155" s="11">
        <v>22</v>
      </c>
      <c r="C155" s="11">
        <v>9.9648000000000003</v>
      </c>
      <c r="D155" s="11">
        <v>9.9648000000000003</v>
      </c>
      <c r="E155" s="11">
        <v>5.7803469999999999</v>
      </c>
    </row>
    <row r="156" spans="1:5" x14ac:dyDescent="0.25">
      <c r="A156" s="10">
        <v>37952</v>
      </c>
      <c r="B156" s="11">
        <v>27</v>
      </c>
      <c r="C156" s="11">
        <v>9.9559750000000005</v>
      </c>
      <c r="D156" s="11">
        <v>9.9559750000000005</v>
      </c>
      <c r="E156" s="11">
        <v>5.8959570000000001</v>
      </c>
    </row>
    <row r="157" spans="1:5" x14ac:dyDescent="0.25">
      <c r="A157" s="10">
        <v>37953</v>
      </c>
      <c r="B157" s="11">
        <v>26</v>
      </c>
      <c r="C157" s="11">
        <v>9.9563059999999997</v>
      </c>
      <c r="D157" s="11">
        <v>9.9563059999999997</v>
      </c>
      <c r="E157" s="11">
        <v>6.0764889999999996</v>
      </c>
    </row>
    <row r="158" spans="1:5" x14ac:dyDescent="0.25">
      <c r="A158" s="10">
        <v>37956</v>
      </c>
      <c r="B158" s="11">
        <v>23</v>
      </c>
      <c r="C158" s="11">
        <v>9.9593030000000002</v>
      </c>
      <c r="D158" s="11">
        <v>9.9593030000000002</v>
      </c>
      <c r="E158" s="11">
        <v>6.3959950000000001</v>
      </c>
    </row>
    <row r="159" spans="1:5" x14ac:dyDescent="0.25">
      <c r="A159" s="10">
        <v>37957</v>
      </c>
      <c r="B159" s="11">
        <v>22</v>
      </c>
      <c r="C159" s="11">
        <v>9.9615609999999997</v>
      </c>
      <c r="D159" s="11">
        <v>9.9615609999999997</v>
      </c>
      <c r="E159" s="11">
        <v>6.3142899999999997</v>
      </c>
    </row>
    <row r="160" spans="1:5" x14ac:dyDescent="0.25">
      <c r="A160" s="10">
        <v>37958</v>
      </c>
      <c r="B160" s="11">
        <v>21</v>
      </c>
      <c r="C160" s="11">
        <v>9.9638329999999993</v>
      </c>
      <c r="D160" s="11">
        <v>9.9638329999999993</v>
      </c>
      <c r="E160" s="11">
        <v>6.2225619999999999</v>
      </c>
    </row>
    <row r="161" spans="1:5" x14ac:dyDescent="0.25">
      <c r="A161" s="10">
        <v>37959</v>
      </c>
      <c r="B161" s="11">
        <v>27</v>
      </c>
      <c r="C161" s="11">
        <v>9.9554500000000008</v>
      </c>
      <c r="D161" s="11">
        <v>9.9554500000000008</v>
      </c>
      <c r="E161" s="11">
        <v>5.9665809999999997</v>
      </c>
    </row>
    <row r="162" spans="1:5" x14ac:dyDescent="0.25">
      <c r="A162" s="10">
        <v>37960</v>
      </c>
      <c r="B162" s="11">
        <v>26</v>
      </c>
      <c r="C162" s="11">
        <v>9.957967</v>
      </c>
      <c r="D162" s="11">
        <v>9.957967</v>
      </c>
      <c r="E162" s="11">
        <v>5.8445200000000002</v>
      </c>
    </row>
    <row r="163" spans="1:5" x14ac:dyDescent="0.25">
      <c r="A163" s="10">
        <v>37963</v>
      </c>
      <c r="B163" s="11">
        <v>23</v>
      </c>
      <c r="C163" s="11">
        <v>9.9623690000000007</v>
      </c>
      <c r="D163" s="11">
        <v>9.9623690000000007</v>
      </c>
      <c r="E163" s="11">
        <v>5.912318</v>
      </c>
    </row>
    <row r="164" spans="1:5" x14ac:dyDescent="0.25">
      <c r="A164" s="10">
        <v>37964</v>
      </c>
      <c r="B164" s="11">
        <v>22</v>
      </c>
      <c r="C164" s="11">
        <v>9.9659610000000001</v>
      </c>
      <c r="D164" s="11">
        <v>9.9659610000000001</v>
      </c>
      <c r="E164" s="11">
        <v>5.5890430000000002</v>
      </c>
    </row>
    <row r="165" spans="1:5" x14ac:dyDescent="0.25">
      <c r="A165" s="10">
        <v>37965</v>
      </c>
      <c r="B165" s="11">
        <v>21</v>
      </c>
      <c r="C165" s="11">
        <v>9.9668670000000006</v>
      </c>
      <c r="D165" s="11">
        <v>9.9668670000000006</v>
      </c>
      <c r="E165" s="11">
        <v>5.6988250000000003</v>
      </c>
    </row>
    <row r="166" spans="1:5" x14ac:dyDescent="0.25">
      <c r="A166" s="10">
        <v>37966</v>
      </c>
      <c r="B166" s="11">
        <v>28</v>
      </c>
      <c r="C166" s="11">
        <v>9.9562109999999997</v>
      </c>
      <c r="D166" s="11">
        <v>9.9562109999999997</v>
      </c>
      <c r="E166" s="11">
        <v>5.654776</v>
      </c>
    </row>
    <row r="167" spans="1:5" x14ac:dyDescent="0.25">
      <c r="A167" s="10">
        <v>37970</v>
      </c>
      <c r="B167" s="11">
        <v>24</v>
      </c>
      <c r="C167" s="11">
        <v>9.960267</v>
      </c>
      <c r="D167" s="11">
        <v>9.960267</v>
      </c>
      <c r="E167" s="11">
        <v>5.9837249999999997</v>
      </c>
    </row>
    <row r="168" spans="1:5" x14ac:dyDescent="0.25">
      <c r="A168" s="10">
        <v>37971</v>
      </c>
      <c r="B168" s="11">
        <v>23</v>
      </c>
      <c r="C168" s="11">
        <v>9.9610920000000007</v>
      </c>
      <c r="D168" s="11">
        <v>9.9610920000000007</v>
      </c>
      <c r="E168" s="11">
        <v>6.1137350000000001</v>
      </c>
    </row>
    <row r="169" spans="1:5" x14ac:dyDescent="0.25">
      <c r="A169" s="10">
        <v>37972</v>
      </c>
      <c r="B169" s="11">
        <v>22</v>
      </c>
      <c r="C169" s="11">
        <v>9.9627829999999999</v>
      </c>
      <c r="D169" s="11">
        <v>9.9627829999999999</v>
      </c>
      <c r="E169" s="11">
        <v>6.1128049999999998</v>
      </c>
    </row>
    <row r="170" spans="1:5" x14ac:dyDescent="0.25">
      <c r="A170" s="10">
        <v>37973</v>
      </c>
      <c r="B170" s="11">
        <v>28</v>
      </c>
      <c r="C170" s="11">
        <v>9.9521669999999993</v>
      </c>
      <c r="D170" s="11">
        <v>9.9521669999999993</v>
      </c>
      <c r="E170" s="11">
        <v>6.1795159999999996</v>
      </c>
    </row>
    <row r="171" spans="1:5" x14ac:dyDescent="0.25">
      <c r="A171" s="10">
        <v>37974</v>
      </c>
      <c r="B171" s="11">
        <v>27</v>
      </c>
      <c r="C171" s="11">
        <v>9.9537999999999993</v>
      </c>
      <c r="D171" s="11">
        <v>9.9537999999999993</v>
      </c>
      <c r="E171" s="11">
        <v>6.1885909999999997</v>
      </c>
    </row>
    <row r="172" spans="1:5" x14ac:dyDescent="0.25">
      <c r="A172" s="10">
        <v>37977</v>
      </c>
      <c r="B172" s="11">
        <v>24</v>
      </c>
      <c r="C172" s="11">
        <v>9.9588669999999997</v>
      </c>
      <c r="D172" s="11">
        <v>9.9588669999999997</v>
      </c>
      <c r="E172" s="11">
        <v>6.1954339999999997</v>
      </c>
    </row>
    <row r="173" spans="1:5" x14ac:dyDescent="0.25">
      <c r="A173" s="10">
        <v>37978</v>
      </c>
      <c r="B173" s="11">
        <v>23</v>
      </c>
      <c r="C173" s="11">
        <v>9.9608360000000005</v>
      </c>
      <c r="D173" s="11">
        <v>9.9608360000000005</v>
      </c>
      <c r="E173" s="11">
        <v>6.1541189999999997</v>
      </c>
    </row>
    <row r="174" spans="1:5" x14ac:dyDescent="0.25">
      <c r="A174" s="10">
        <v>37979</v>
      </c>
      <c r="B174" s="11">
        <v>29</v>
      </c>
      <c r="C174" s="11">
        <v>9.9503780000000006</v>
      </c>
      <c r="D174" s="11">
        <v>9.9503780000000006</v>
      </c>
      <c r="E174" s="11">
        <v>6.1906920000000003</v>
      </c>
    </row>
    <row r="175" spans="1:5" x14ac:dyDescent="0.25">
      <c r="A175" s="10">
        <v>37981</v>
      </c>
      <c r="B175" s="11">
        <v>27</v>
      </c>
      <c r="C175" s="11">
        <v>9.9543999999999997</v>
      </c>
      <c r="D175" s="11">
        <v>9.9543999999999997</v>
      </c>
      <c r="E175" s="11">
        <v>6.1078520000000003</v>
      </c>
    </row>
    <row r="176" spans="1:5" x14ac:dyDescent="0.25">
      <c r="A176" s="10">
        <v>37984</v>
      </c>
      <c r="B176" s="11">
        <v>24</v>
      </c>
      <c r="C176" s="11">
        <v>9.9599329999999995</v>
      </c>
      <c r="D176" s="11">
        <v>9.9599329999999995</v>
      </c>
      <c r="E176" s="11">
        <v>6.0342269999999996</v>
      </c>
    </row>
    <row r="177" spans="1:5" x14ac:dyDescent="0.25">
      <c r="A177" s="10">
        <v>37985</v>
      </c>
      <c r="B177" s="11">
        <v>23</v>
      </c>
      <c r="C177" s="11">
        <v>9.9616030000000002</v>
      </c>
      <c r="D177" s="11">
        <v>9.9616030000000002</v>
      </c>
      <c r="E177" s="11">
        <v>6.033131</v>
      </c>
    </row>
    <row r="178" spans="1:5" x14ac:dyDescent="0.25">
      <c r="A178" s="10">
        <v>37986</v>
      </c>
      <c r="B178" s="11">
        <v>29</v>
      </c>
      <c r="C178" s="11">
        <v>9.9516670000000005</v>
      </c>
      <c r="D178" s="11">
        <v>9.9516670000000005</v>
      </c>
      <c r="E178" s="11">
        <v>6.0290990000000004</v>
      </c>
    </row>
    <row r="179" spans="1:5" x14ac:dyDescent="0.25">
      <c r="A179" s="10">
        <v>37988</v>
      </c>
      <c r="B179" s="11">
        <v>27</v>
      </c>
      <c r="C179" s="11">
        <v>9.9554500000000008</v>
      </c>
      <c r="D179" s="11">
        <v>9.9554500000000008</v>
      </c>
      <c r="E179" s="11">
        <v>5.9665809999999997</v>
      </c>
    </row>
    <row r="180" spans="1:5" x14ac:dyDescent="0.25">
      <c r="A180" s="10">
        <v>37991</v>
      </c>
      <c r="B180" s="11">
        <v>24</v>
      </c>
      <c r="C180" s="11">
        <v>9.9619999999999997</v>
      </c>
      <c r="D180" s="11">
        <v>9.9619999999999997</v>
      </c>
      <c r="E180" s="11">
        <v>5.721743</v>
      </c>
    </row>
    <row r="181" spans="1:5" x14ac:dyDescent="0.25">
      <c r="A181" s="10">
        <v>37992</v>
      </c>
      <c r="B181" s="11">
        <v>23</v>
      </c>
      <c r="C181" s="11">
        <v>9.9649249999999991</v>
      </c>
      <c r="D181" s="11">
        <v>9.9649249999999991</v>
      </c>
      <c r="E181" s="11">
        <v>5.5093240000000003</v>
      </c>
    </row>
    <row r="182" spans="1:5" x14ac:dyDescent="0.25">
      <c r="A182" s="10">
        <v>37993</v>
      </c>
      <c r="B182" s="11">
        <v>22</v>
      </c>
      <c r="C182" s="11">
        <v>9.9678559999999994</v>
      </c>
      <c r="D182" s="11">
        <v>9.9678559999999994</v>
      </c>
      <c r="E182" s="11">
        <v>5.2768889999999997</v>
      </c>
    </row>
    <row r="183" spans="1:5" x14ac:dyDescent="0.25">
      <c r="A183" s="10">
        <v>37994</v>
      </c>
      <c r="B183" s="11">
        <v>27</v>
      </c>
      <c r="C183" s="11">
        <v>9.9625000000000004</v>
      </c>
      <c r="D183" s="11">
        <v>9.9625000000000004</v>
      </c>
      <c r="E183" s="11">
        <v>5.018821</v>
      </c>
    </row>
    <row r="184" spans="1:5" x14ac:dyDescent="0.25">
      <c r="A184" s="10">
        <v>37995</v>
      </c>
      <c r="B184" s="11">
        <v>26</v>
      </c>
      <c r="C184" s="11">
        <v>9.9637440000000002</v>
      </c>
      <c r="D184" s="11">
        <v>9.9637440000000002</v>
      </c>
      <c r="E184" s="11">
        <v>5.0383290000000001</v>
      </c>
    </row>
    <row r="185" spans="1:5" x14ac:dyDescent="0.25">
      <c r="A185" s="10">
        <v>37998</v>
      </c>
      <c r="B185" s="11">
        <v>23</v>
      </c>
      <c r="C185" s="11">
        <v>9.9690779999999997</v>
      </c>
      <c r="D185" s="11">
        <v>9.9690779999999997</v>
      </c>
      <c r="E185" s="11">
        <v>4.854978</v>
      </c>
    </row>
    <row r="186" spans="1:5" x14ac:dyDescent="0.25">
      <c r="A186" s="10">
        <v>37999</v>
      </c>
      <c r="B186" s="11">
        <v>22</v>
      </c>
      <c r="C186" s="11">
        <v>9.9701780000000007</v>
      </c>
      <c r="D186" s="11">
        <v>9.9701780000000007</v>
      </c>
      <c r="E186" s="11">
        <v>4.8945600000000002</v>
      </c>
    </row>
    <row r="187" spans="1:5" x14ac:dyDescent="0.25">
      <c r="A187" s="10">
        <v>38000</v>
      </c>
      <c r="B187" s="11">
        <v>21</v>
      </c>
      <c r="C187" s="11">
        <v>9.9717079999999996</v>
      </c>
      <c r="D187" s="11">
        <v>9.9717079999999996</v>
      </c>
      <c r="E187" s="11">
        <v>4.8638180000000002</v>
      </c>
    </row>
    <row r="188" spans="1:5" x14ac:dyDescent="0.25">
      <c r="A188" s="10">
        <v>38001</v>
      </c>
      <c r="B188" s="11">
        <v>28</v>
      </c>
      <c r="C188" s="11">
        <v>9.9617330000000006</v>
      </c>
      <c r="D188" s="11">
        <v>9.9617330000000006</v>
      </c>
      <c r="E188" s="11">
        <v>4.9389430000000001</v>
      </c>
    </row>
    <row r="189" spans="1:5" x14ac:dyDescent="0.25">
      <c r="A189" s="10">
        <v>38002</v>
      </c>
      <c r="B189" s="11">
        <v>27</v>
      </c>
      <c r="C189" s="11">
        <v>9.9645250000000001</v>
      </c>
      <c r="D189" s="11">
        <v>9.9645250000000001</v>
      </c>
      <c r="E189" s="11">
        <v>4.7468389999999996</v>
      </c>
    </row>
    <row r="190" spans="1:5" x14ac:dyDescent="0.25">
      <c r="A190" s="10">
        <v>38005</v>
      </c>
      <c r="B190" s="11">
        <v>24</v>
      </c>
      <c r="C190" s="11">
        <v>9.9687999999999999</v>
      </c>
      <c r="D190" s="11">
        <v>9.9687999999999999</v>
      </c>
      <c r="E190" s="11">
        <v>4.6946469999999998</v>
      </c>
    </row>
    <row r="191" spans="1:5" x14ac:dyDescent="0.25">
      <c r="A191" s="10">
        <v>38006</v>
      </c>
      <c r="B191" s="11">
        <v>23</v>
      </c>
      <c r="C191" s="11">
        <v>9.9701000000000004</v>
      </c>
      <c r="D191" s="11">
        <v>9.9701000000000004</v>
      </c>
      <c r="E191" s="11">
        <v>4.6940350000000004</v>
      </c>
    </row>
    <row r="192" spans="1:5" x14ac:dyDescent="0.25">
      <c r="A192" s="10">
        <v>38007</v>
      </c>
      <c r="B192" s="11">
        <v>22</v>
      </c>
      <c r="C192" s="11">
        <v>9.9710940000000008</v>
      </c>
      <c r="D192" s="11">
        <v>9.9710940000000008</v>
      </c>
      <c r="E192" s="11">
        <v>4.7437849999999999</v>
      </c>
    </row>
    <row r="193" spans="1:5" x14ac:dyDescent="0.25">
      <c r="A193" s="10">
        <v>38008</v>
      </c>
      <c r="B193" s="11">
        <v>28</v>
      </c>
      <c r="C193" s="11">
        <v>9.9621220000000008</v>
      </c>
      <c r="D193" s="11">
        <v>9.9621220000000008</v>
      </c>
      <c r="E193" s="11">
        <v>4.8885449999999997</v>
      </c>
    </row>
    <row r="194" spans="1:5" x14ac:dyDescent="0.25">
      <c r="A194" s="10">
        <v>38009</v>
      </c>
      <c r="B194" s="11">
        <v>27</v>
      </c>
      <c r="C194" s="11">
        <v>9.9631749999999997</v>
      </c>
      <c r="D194" s="11">
        <v>9.9631749999999997</v>
      </c>
      <c r="E194" s="11">
        <v>4.9281480000000002</v>
      </c>
    </row>
    <row r="195" spans="1:5" x14ac:dyDescent="0.25">
      <c r="A195" s="10">
        <v>38012</v>
      </c>
      <c r="B195" s="11">
        <v>24</v>
      </c>
      <c r="C195" s="11">
        <v>9.9677330000000008</v>
      </c>
      <c r="D195" s="11">
        <v>9.9677330000000008</v>
      </c>
      <c r="E195" s="11">
        <v>4.8557180000000004</v>
      </c>
    </row>
    <row r="196" spans="1:5" x14ac:dyDescent="0.25">
      <c r="A196" s="10">
        <v>38013</v>
      </c>
      <c r="B196" s="11">
        <v>23</v>
      </c>
      <c r="C196" s="11">
        <v>9.9700360000000003</v>
      </c>
      <c r="D196" s="11">
        <v>9.9700360000000003</v>
      </c>
      <c r="E196" s="11">
        <v>4.7041130000000004</v>
      </c>
    </row>
    <row r="197" spans="1:5" x14ac:dyDescent="0.25">
      <c r="A197" s="10">
        <v>38014</v>
      </c>
      <c r="B197" s="11">
        <v>22</v>
      </c>
      <c r="C197" s="11">
        <v>9.9709719999999997</v>
      </c>
      <c r="D197" s="11">
        <v>9.9709719999999997</v>
      </c>
      <c r="E197" s="11">
        <v>4.763865</v>
      </c>
    </row>
    <row r="198" spans="1:5" x14ac:dyDescent="0.25">
      <c r="A198" s="10">
        <v>38015</v>
      </c>
      <c r="B198" s="11">
        <v>28</v>
      </c>
      <c r="C198" s="11">
        <v>9.9604110000000006</v>
      </c>
      <c r="D198" s="11">
        <v>9.9604110000000006</v>
      </c>
      <c r="E198" s="11">
        <v>5.1102449999999999</v>
      </c>
    </row>
    <row r="199" spans="1:5" x14ac:dyDescent="0.25">
      <c r="A199" s="10">
        <v>38016</v>
      </c>
      <c r="B199" s="11">
        <v>27</v>
      </c>
      <c r="C199" s="11">
        <v>9.9625749999999993</v>
      </c>
      <c r="D199" s="11">
        <v>9.9625749999999993</v>
      </c>
      <c r="E199" s="11">
        <v>5.0087450000000002</v>
      </c>
    </row>
    <row r="200" spans="1:5" x14ac:dyDescent="0.25">
      <c r="A200" s="10">
        <v>38019</v>
      </c>
      <c r="B200" s="11">
        <v>24</v>
      </c>
      <c r="C200" s="11">
        <v>9.9675999999999991</v>
      </c>
      <c r="D200" s="11">
        <v>9.9675999999999991</v>
      </c>
      <c r="E200" s="11">
        <v>4.8757979999999996</v>
      </c>
    </row>
    <row r="201" spans="1:5" x14ac:dyDescent="0.25">
      <c r="A201" s="10">
        <v>38020</v>
      </c>
      <c r="B201" s="11">
        <v>23</v>
      </c>
      <c r="C201" s="11">
        <v>9.968439</v>
      </c>
      <c r="D201" s="11">
        <v>9.968439</v>
      </c>
      <c r="E201" s="11">
        <v>4.9556230000000001</v>
      </c>
    </row>
    <row r="202" spans="1:5" x14ac:dyDescent="0.25">
      <c r="A202" s="10">
        <v>38021</v>
      </c>
      <c r="B202" s="11">
        <v>29</v>
      </c>
      <c r="C202" s="11">
        <v>9.9589970000000001</v>
      </c>
      <c r="D202" s="11">
        <v>9.9589970000000001</v>
      </c>
      <c r="E202" s="11">
        <v>5.1109840000000002</v>
      </c>
    </row>
    <row r="203" spans="1:5" x14ac:dyDescent="0.25">
      <c r="A203" s="10">
        <v>38023</v>
      </c>
      <c r="B203" s="11">
        <v>27</v>
      </c>
      <c r="C203" s="11">
        <v>9.9611499999999999</v>
      </c>
      <c r="D203" s="11">
        <v>9.9611499999999999</v>
      </c>
      <c r="E203" s="11">
        <v>5.2002030000000001</v>
      </c>
    </row>
    <row r="204" spans="1:5" x14ac:dyDescent="0.25">
      <c r="A204" s="10">
        <v>38026</v>
      </c>
      <c r="B204" s="11">
        <v>24</v>
      </c>
      <c r="C204" s="11">
        <v>9.9651329999999998</v>
      </c>
      <c r="D204" s="11">
        <v>9.9651329999999998</v>
      </c>
      <c r="E204" s="11">
        <v>5.2483490000000002</v>
      </c>
    </row>
    <row r="205" spans="1:5" x14ac:dyDescent="0.25">
      <c r="A205" s="10">
        <v>38027</v>
      </c>
      <c r="B205" s="11">
        <v>23</v>
      </c>
      <c r="C205" s="11">
        <v>9.9645419999999998</v>
      </c>
      <c r="D205" s="11">
        <v>9.9645419999999998</v>
      </c>
      <c r="E205" s="11">
        <v>5.5696969999999997</v>
      </c>
    </row>
    <row r="206" spans="1:5" x14ac:dyDescent="0.25">
      <c r="A206" s="10">
        <v>38028</v>
      </c>
      <c r="B206" s="11">
        <v>22</v>
      </c>
      <c r="C206" s="11">
        <v>9.9673669999999994</v>
      </c>
      <c r="D206" s="11">
        <v>9.9673669999999994</v>
      </c>
      <c r="E206" s="11">
        <v>5.3574279999999996</v>
      </c>
    </row>
    <row r="207" spans="1:5" x14ac:dyDescent="0.25">
      <c r="A207" s="10">
        <v>38029</v>
      </c>
      <c r="B207" s="11">
        <v>28</v>
      </c>
      <c r="C207" s="11">
        <v>9.9586220000000001</v>
      </c>
      <c r="D207" s="11">
        <v>9.9586220000000001</v>
      </c>
      <c r="E207" s="11">
        <v>5.3421329999999996</v>
      </c>
    </row>
    <row r="208" spans="1:5" x14ac:dyDescent="0.25">
      <c r="A208" s="10">
        <v>38030</v>
      </c>
      <c r="B208" s="11">
        <v>27</v>
      </c>
      <c r="C208" s="11">
        <v>9.9599499999999992</v>
      </c>
      <c r="D208" s="11">
        <v>9.9599499999999992</v>
      </c>
      <c r="E208" s="11">
        <v>5.3614730000000002</v>
      </c>
    </row>
    <row r="209" spans="1:5" x14ac:dyDescent="0.25">
      <c r="A209" s="10">
        <v>38033</v>
      </c>
      <c r="B209" s="11">
        <v>24</v>
      </c>
      <c r="C209" s="11">
        <v>9.9644670000000009</v>
      </c>
      <c r="D209" s="11">
        <v>9.9644670000000009</v>
      </c>
      <c r="E209" s="11">
        <v>5.3489560000000003</v>
      </c>
    </row>
    <row r="210" spans="1:5" x14ac:dyDescent="0.25">
      <c r="A210" s="10">
        <v>38034</v>
      </c>
      <c r="B210" s="11">
        <v>23</v>
      </c>
      <c r="C210" s="11">
        <v>9.9646059999999999</v>
      </c>
      <c r="D210" s="11">
        <v>9.9646059999999999</v>
      </c>
      <c r="E210" s="11">
        <v>5.5596079999999999</v>
      </c>
    </row>
    <row r="211" spans="1:5" x14ac:dyDescent="0.25">
      <c r="A211" s="10">
        <v>38035</v>
      </c>
      <c r="B211" s="11">
        <v>22</v>
      </c>
      <c r="C211" s="11">
        <v>9.9662670000000002</v>
      </c>
      <c r="D211" s="11">
        <v>9.9662670000000002</v>
      </c>
      <c r="E211" s="11">
        <v>5.5386290000000002</v>
      </c>
    </row>
    <row r="212" spans="1:5" x14ac:dyDescent="0.25">
      <c r="A212" s="10">
        <v>38036</v>
      </c>
      <c r="B212" s="11">
        <v>28</v>
      </c>
      <c r="C212" s="11">
        <v>9.9566780000000001</v>
      </c>
      <c r="D212" s="11">
        <v>9.9566780000000001</v>
      </c>
      <c r="E212" s="11">
        <v>5.5942069999999999</v>
      </c>
    </row>
    <row r="213" spans="1:5" x14ac:dyDescent="0.25">
      <c r="A213" s="10">
        <v>38037</v>
      </c>
      <c r="B213" s="11">
        <v>27</v>
      </c>
      <c r="C213" s="11">
        <v>9.9556749999999994</v>
      </c>
      <c r="D213" s="11">
        <v>9.9556749999999994</v>
      </c>
      <c r="E213" s="11">
        <v>5.9363130000000002</v>
      </c>
    </row>
    <row r="214" spans="1:5" x14ac:dyDescent="0.25">
      <c r="A214" s="10">
        <v>38040</v>
      </c>
      <c r="B214" s="11">
        <v>24</v>
      </c>
      <c r="C214" s="11">
        <v>9.9588669999999997</v>
      </c>
      <c r="D214" s="11">
        <v>9.9588669999999997</v>
      </c>
      <c r="E214" s="11">
        <v>6.1954339999999997</v>
      </c>
    </row>
    <row r="215" spans="1:5" x14ac:dyDescent="0.25">
      <c r="A215" s="10">
        <v>38041</v>
      </c>
      <c r="B215" s="11">
        <v>23</v>
      </c>
      <c r="C215" s="11">
        <v>9.9605169999999994</v>
      </c>
      <c r="D215" s="11">
        <v>9.9605169999999994</v>
      </c>
      <c r="E215" s="11">
        <v>6.2044449999999998</v>
      </c>
    </row>
    <row r="216" spans="1:5" x14ac:dyDescent="0.25">
      <c r="A216" s="10">
        <v>38042</v>
      </c>
      <c r="B216" s="11">
        <v>22</v>
      </c>
      <c r="C216" s="11">
        <v>9.9600939999999998</v>
      </c>
      <c r="D216" s="11">
        <v>9.9600939999999998</v>
      </c>
      <c r="E216" s="11">
        <v>6.5562360000000002</v>
      </c>
    </row>
    <row r="217" spans="1:5" x14ac:dyDescent="0.25">
      <c r="A217" s="10">
        <v>38043</v>
      </c>
      <c r="B217" s="11">
        <v>28</v>
      </c>
      <c r="C217" s="11">
        <v>9.9503780000000006</v>
      </c>
      <c r="D217" s="11">
        <v>9.9503780000000006</v>
      </c>
      <c r="E217" s="11">
        <v>6.4117879999999996</v>
      </c>
    </row>
    <row r="218" spans="1:5" x14ac:dyDescent="0.25">
      <c r="A218" s="10">
        <v>38044</v>
      </c>
      <c r="B218" s="11">
        <v>27</v>
      </c>
      <c r="C218" s="11">
        <v>9.9517000000000007</v>
      </c>
      <c r="D218" s="11">
        <v>9.9517000000000007</v>
      </c>
      <c r="E218" s="11">
        <v>6.4712560000000003</v>
      </c>
    </row>
    <row r="219" spans="1:5" x14ac:dyDescent="0.25">
      <c r="A219" s="10">
        <v>38047</v>
      </c>
      <c r="B219" s="11">
        <v>24</v>
      </c>
      <c r="C219" s="11">
        <v>9.9569329999999994</v>
      </c>
      <c r="D219" s="11">
        <v>9.9569329999999994</v>
      </c>
      <c r="E219" s="11">
        <v>6.4879920000000002</v>
      </c>
    </row>
    <row r="220" spans="1:5" x14ac:dyDescent="0.25">
      <c r="A220" s="10">
        <v>38048</v>
      </c>
      <c r="B220" s="11">
        <v>23</v>
      </c>
      <c r="C220" s="11">
        <v>9.9595579999999995</v>
      </c>
      <c r="D220" s="11">
        <v>9.9595579999999995</v>
      </c>
      <c r="E220" s="11">
        <v>6.3557560000000004</v>
      </c>
    </row>
    <row r="221" spans="1:5" x14ac:dyDescent="0.25">
      <c r="A221" s="10">
        <v>38049</v>
      </c>
      <c r="B221" s="11">
        <v>22</v>
      </c>
      <c r="C221" s="11">
        <v>9.9611940000000008</v>
      </c>
      <c r="D221" s="11">
        <v>9.9611940000000008</v>
      </c>
      <c r="E221" s="11">
        <v>6.3748110000000002</v>
      </c>
    </row>
    <row r="222" spans="1:5" x14ac:dyDescent="0.25">
      <c r="A222" s="10">
        <v>38050</v>
      </c>
      <c r="B222" s="11">
        <v>28</v>
      </c>
      <c r="C222" s="11">
        <v>9.950844</v>
      </c>
      <c r="D222" s="11">
        <v>9.950844</v>
      </c>
      <c r="E222" s="11">
        <v>6.3512769999999996</v>
      </c>
    </row>
    <row r="223" spans="1:5" x14ac:dyDescent="0.25">
      <c r="A223" s="10">
        <v>38051</v>
      </c>
      <c r="B223" s="11">
        <v>27</v>
      </c>
      <c r="C223" s="11">
        <v>9.9543999999999997</v>
      </c>
      <c r="D223" s="11">
        <v>9.9543999999999997</v>
      </c>
      <c r="E223" s="11">
        <v>6.1078520000000003</v>
      </c>
    </row>
    <row r="224" spans="1:5" x14ac:dyDescent="0.25">
      <c r="A224" s="10">
        <v>38054</v>
      </c>
      <c r="B224" s="11">
        <v>24</v>
      </c>
      <c r="C224" s="11">
        <v>9.9597329999999999</v>
      </c>
      <c r="D224" s="11">
        <v>9.9597329999999999</v>
      </c>
      <c r="E224" s="11">
        <v>6.06447</v>
      </c>
    </row>
    <row r="225" spans="1:5" x14ac:dyDescent="0.25">
      <c r="A225" s="10">
        <v>38055</v>
      </c>
      <c r="B225" s="11">
        <v>23</v>
      </c>
      <c r="C225" s="11">
        <v>9.961411</v>
      </c>
      <c r="D225" s="11">
        <v>9.961411</v>
      </c>
      <c r="E225" s="11">
        <v>6.0634160000000001</v>
      </c>
    </row>
    <row r="226" spans="1:5" x14ac:dyDescent="0.25">
      <c r="A226" s="10">
        <v>38056</v>
      </c>
      <c r="B226" s="11">
        <v>22</v>
      </c>
      <c r="C226" s="11">
        <v>9.9633330000000004</v>
      </c>
      <c r="D226" s="11">
        <v>9.9633330000000004</v>
      </c>
      <c r="E226" s="11">
        <v>6.0221359999999997</v>
      </c>
    </row>
    <row r="227" spans="1:5" x14ac:dyDescent="0.25">
      <c r="A227" s="10">
        <v>38057</v>
      </c>
      <c r="B227" s="11">
        <v>27</v>
      </c>
      <c r="C227" s="11">
        <v>9.9550000000000001</v>
      </c>
      <c r="D227" s="11">
        <v>9.9550000000000001</v>
      </c>
      <c r="E227" s="11">
        <v>6.0271220000000003</v>
      </c>
    </row>
    <row r="228" spans="1:5" x14ac:dyDescent="0.25">
      <c r="A228" s="10">
        <v>38058</v>
      </c>
      <c r="B228" s="11">
        <v>26</v>
      </c>
      <c r="C228" s="11">
        <v>9.9544280000000001</v>
      </c>
      <c r="D228" s="11">
        <v>9.9544280000000001</v>
      </c>
      <c r="E228" s="11">
        <v>6.338857</v>
      </c>
    </row>
    <row r="229" spans="1:5" x14ac:dyDescent="0.25">
      <c r="A229" s="10">
        <v>38061</v>
      </c>
      <c r="B229" s="11">
        <v>23</v>
      </c>
      <c r="C229" s="11">
        <v>9.9573859999999996</v>
      </c>
      <c r="D229" s="11">
        <v>9.9573859999999996</v>
      </c>
      <c r="E229" s="11">
        <v>6.698563</v>
      </c>
    </row>
    <row r="230" spans="1:5" x14ac:dyDescent="0.25">
      <c r="A230" s="10">
        <v>38062</v>
      </c>
      <c r="B230" s="11">
        <v>22</v>
      </c>
      <c r="C230" s="11">
        <v>9.959911</v>
      </c>
      <c r="D230" s="11">
        <v>9.959911</v>
      </c>
      <c r="E230" s="11">
        <v>6.5864219999999998</v>
      </c>
    </row>
    <row r="231" spans="1:5" x14ac:dyDescent="0.25">
      <c r="A231" s="10">
        <v>38063</v>
      </c>
      <c r="B231" s="11">
        <v>21</v>
      </c>
      <c r="C231" s="11">
        <v>9.9623170000000005</v>
      </c>
      <c r="D231" s="11">
        <v>9.9623170000000005</v>
      </c>
      <c r="E231" s="11">
        <v>6.4843780000000004</v>
      </c>
    </row>
    <row r="232" spans="1:5" x14ac:dyDescent="0.25">
      <c r="A232" s="10">
        <v>38064</v>
      </c>
      <c r="B232" s="11">
        <v>28</v>
      </c>
      <c r="C232" s="11">
        <v>9.9498329999999999</v>
      </c>
      <c r="D232" s="11">
        <v>9.9498329999999999</v>
      </c>
      <c r="E232" s="11">
        <v>6.482564</v>
      </c>
    </row>
    <row r="233" spans="1:5" x14ac:dyDescent="0.25">
      <c r="A233" s="10">
        <v>38065</v>
      </c>
      <c r="B233" s="11">
        <v>27</v>
      </c>
      <c r="C233" s="11">
        <v>9.9522999999999993</v>
      </c>
      <c r="D233" s="11">
        <v>9.9522999999999993</v>
      </c>
      <c r="E233" s="11">
        <v>6.3904829999999997</v>
      </c>
    </row>
    <row r="234" spans="1:5" x14ac:dyDescent="0.25">
      <c r="A234" s="10">
        <v>38068</v>
      </c>
      <c r="B234" s="11">
        <v>24</v>
      </c>
      <c r="C234" s="11">
        <v>9.9576670000000007</v>
      </c>
      <c r="D234" s="11">
        <v>9.9576670000000007</v>
      </c>
      <c r="E234" s="11">
        <v>6.3769460000000002</v>
      </c>
    </row>
    <row r="235" spans="1:5" x14ac:dyDescent="0.25">
      <c r="A235" s="10">
        <v>38069</v>
      </c>
      <c r="B235" s="11">
        <v>23</v>
      </c>
      <c r="C235" s="11">
        <v>9.9603889999999993</v>
      </c>
      <c r="D235" s="11">
        <v>9.9603889999999993</v>
      </c>
      <c r="E235" s="11">
        <v>6.2246389999999998</v>
      </c>
    </row>
    <row r="236" spans="1:5" x14ac:dyDescent="0.25">
      <c r="A236" s="10">
        <v>38070</v>
      </c>
      <c r="B236" s="11">
        <v>22</v>
      </c>
      <c r="C236" s="11">
        <v>9.962294</v>
      </c>
      <c r="D236" s="11">
        <v>9.962294</v>
      </c>
      <c r="E236" s="11">
        <v>6.1934259999999997</v>
      </c>
    </row>
    <row r="237" spans="1:5" x14ac:dyDescent="0.25">
      <c r="A237" s="10">
        <v>38071</v>
      </c>
      <c r="B237" s="11">
        <v>28</v>
      </c>
      <c r="C237" s="11">
        <v>9.9529440000000005</v>
      </c>
      <c r="D237" s="11">
        <v>9.9529440000000005</v>
      </c>
      <c r="E237" s="11">
        <v>6.0786610000000003</v>
      </c>
    </row>
    <row r="238" spans="1:5" x14ac:dyDescent="0.25">
      <c r="A238" s="10">
        <v>38072</v>
      </c>
      <c r="B238" s="11">
        <v>27</v>
      </c>
      <c r="C238" s="11">
        <v>9.9552250000000004</v>
      </c>
      <c r="D238" s="11">
        <v>9.9552250000000004</v>
      </c>
      <c r="E238" s="11">
        <v>5.9968510000000004</v>
      </c>
    </row>
    <row r="239" spans="1:5" x14ac:dyDescent="0.25">
      <c r="A239" s="10">
        <v>38075</v>
      </c>
      <c r="B239" s="11">
        <v>24</v>
      </c>
      <c r="C239" s="11">
        <v>9.9601330000000008</v>
      </c>
      <c r="D239" s="11">
        <v>9.9601330000000008</v>
      </c>
      <c r="E239" s="11">
        <v>6.0039860000000003</v>
      </c>
    </row>
    <row r="240" spans="1:5" x14ac:dyDescent="0.25">
      <c r="A240" s="10">
        <v>38076</v>
      </c>
      <c r="B240" s="11">
        <v>23</v>
      </c>
      <c r="C240" s="11">
        <v>9.9614750000000001</v>
      </c>
      <c r="D240" s="11">
        <v>9.9614750000000001</v>
      </c>
      <c r="E240" s="11">
        <v>6.0533200000000003</v>
      </c>
    </row>
    <row r="241" spans="1:5" x14ac:dyDescent="0.25">
      <c r="A241" s="10">
        <v>38077</v>
      </c>
      <c r="B241" s="11">
        <v>22</v>
      </c>
      <c r="C241" s="11">
        <v>9.9636390000000006</v>
      </c>
      <c r="D241" s="11">
        <v>9.9636390000000006</v>
      </c>
      <c r="E241" s="11">
        <v>5.9716959999999997</v>
      </c>
    </row>
    <row r="242" spans="1:5" x14ac:dyDescent="0.25">
      <c r="A242" s="10">
        <v>38078</v>
      </c>
      <c r="B242" s="11">
        <v>28</v>
      </c>
      <c r="C242" s="11">
        <v>9.9541109999999993</v>
      </c>
      <c r="D242" s="11">
        <v>9.9541109999999993</v>
      </c>
      <c r="E242" s="11">
        <v>5.9272140000000002</v>
      </c>
    </row>
    <row r="243" spans="1:5" x14ac:dyDescent="0.25">
      <c r="A243" s="10">
        <v>38079</v>
      </c>
      <c r="B243" s="11">
        <v>27</v>
      </c>
      <c r="C243" s="11">
        <v>9.9556749999999994</v>
      </c>
      <c r="D243" s="11">
        <v>9.9556749999999994</v>
      </c>
      <c r="E243" s="11">
        <v>5.9363130000000002</v>
      </c>
    </row>
    <row r="244" spans="1:5" x14ac:dyDescent="0.25">
      <c r="A244" s="10">
        <v>38082</v>
      </c>
      <c r="B244" s="11">
        <v>24</v>
      </c>
      <c r="C244" s="11">
        <v>9.9603999999999999</v>
      </c>
      <c r="D244" s="11">
        <v>9.9603999999999999</v>
      </c>
      <c r="E244" s="11">
        <v>5.963616</v>
      </c>
    </row>
    <row r="245" spans="1:5" x14ac:dyDescent="0.25">
      <c r="A245" s="10">
        <v>38083</v>
      </c>
      <c r="B245" s="11">
        <v>23</v>
      </c>
      <c r="C245" s="11">
        <v>9.9620499999999996</v>
      </c>
      <c r="D245" s="11">
        <v>9.9620499999999996</v>
      </c>
      <c r="E245" s="11">
        <v>5.9626279999999996</v>
      </c>
    </row>
    <row r="246" spans="1:5" x14ac:dyDescent="0.25">
      <c r="A246" s="10">
        <v>38084</v>
      </c>
      <c r="B246" s="11">
        <v>29</v>
      </c>
      <c r="C246" s="11">
        <v>9.9531170000000007</v>
      </c>
      <c r="D246" s="11">
        <v>9.9531170000000007</v>
      </c>
      <c r="E246" s="11">
        <v>5.8473730000000002</v>
      </c>
    </row>
    <row r="247" spans="1:5" x14ac:dyDescent="0.25">
      <c r="A247" s="10">
        <v>38089</v>
      </c>
      <c r="B247" s="11">
        <v>24</v>
      </c>
      <c r="C247" s="11">
        <v>9.9611999999999998</v>
      </c>
      <c r="D247" s="11">
        <v>9.9611999999999998</v>
      </c>
      <c r="E247" s="11">
        <v>5.84267</v>
      </c>
    </row>
    <row r="248" spans="1:5" x14ac:dyDescent="0.25">
      <c r="A248" s="10">
        <v>38090</v>
      </c>
      <c r="B248" s="11">
        <v>23</v>
      </c>
      <c r="C248" s="11">
        <v>9.9623690000000007</v>
      </c>
      <c r="D248" s="11">
        <v>9.9623690000000007</v>
      </c>
      <c r="E248" s="11">
        <v>5.912318</v>
      </c>
    </row>
    <row r="249" spans="1:5" x14ac:dyDescent="0.25">
      <c r="A249" s="10">
        <v>38091</v>
      </c>
      <c r="B249" s="11">
        <v>22</v>
      </c>
      <c r="C249" s="11">
        <v>9.9632719999999999</v>
      </c>
      <c r="D249" s="11">
        <v>9.9632719999999999</v>
      </c>
      <c r="E249" s="11">
        <v>6.0321910000000001</v>
      </c>
    </row>
    <row r="250" spans="1:5" x14ac:dyDescent="0.25">
      <c r="A250" s="10">
        <v>38092</v>
      </c>
      <c r="B250" s="11">
        <v>28</v>
      </c>
      <c r="C250" s="11">
        <v>9.9533330000000007</v>
      </c>
      <c r="D250" s="11">
        <v>9.9533330000000007</v>
      </c>
      <c r="E250" s="11">
        <v>6.0281750000000001</v>
      </c>
    </row>
    <row r="251" spans="1:5" x14ac:dyDescent="0.25">
      <c r="A251" s="10">
        <v>38093</v>
      </c>
      <c r="B251" s="11">
        <v>27</v>
      </c>
      <c r="C251" s="11">
        <v>9.9556749999999994</v>
      </c>
      <c r="D251" s="11">
        <v>9.9556749999999994</v>
      </c>
      <c r="E251" s="11">
        <v>5.9363130000000002</v>
      </c>
    </row>
    <row r="252" spans="1:5" x14ac:dyDescent="0.25">
      <c r="A252" s="10">
        <v>38096</v>
      </c>
      <c r="B252" s="11">
        <v>24</v>
      </c>
      <c r="C252" s="11">
        <v>9.9611999999999998</v>
      </c>
      <c r="D252" s="11">
        <v>9.9611999999999998</v>
      </c>
      <c r="E252" s="11">
        <v>5.84267</v>
      </c>
    </row>
    <row r="253" spans="1:5" x14ac:dyDescent="0.25">
      <c r="A253" s="10">
        <v>38097</v>
      </c>
      <c r="B253" s="11">
        <v>23</v>
      </c>
      <c r="C253" s="11">
        <v>9.9623059999999999</v>
      </c>
      <c r="D253" s="11">
        <v>9.9623059999999999</v>
      </c>
      <c r="E253" s="11">
        <v>5.9222539999999997</v>
      </c>
    </row>
    <row r="254" spans="1:5" x14ac:dyDescent="0.25">
      <c r="A254" s="10">
        <v>38098</v>
      </c>
      <c r="B254" s="11">
        <v>22</v>
      </c>
      <c r="C254" s="11">
        <v>9.9638829999999992</v>
      </c>
      <c r="D254" s="11">
        <v>9.9638829999999992</v>
      </c>
      <c r="E254" s="11">
        <v>5.9314770000000001</v>
      </c>
    </row>
    <row r="255" spans="1:5" x14ac:dyDescent="0.25">
      <c r="A255" s="10">
        <v>38099</v>
      </c>
      <c r="B255" s="11">
        <v>28</v>
      </c>
      <c r="C255" s="11">
        <v>9.9541889999999995</v>
      </c>
      <c r="D255" s="11">
        <v>9.9541889999999995</v>
      </c>
      <c r="E255" s="11">
        <v>5.9170930000000004</v>
      </c>
    </row>
    <row r="256" spans="1:5" x14ac:dyDescent="0.25">
      <c r="A256" s="10">
        <v>38100</v>
      </c>
      <c r="B256" s="11">
        <v>27</v>
      </c>
      <c r="C256" s="11">
        <v>9.9570249999999998</v>
      </c>
      <c r="D256" s="11">
        <v>9.9570249999999998</v>
      </c>
      <c r="E256" s="11">
        <v>5.7547309999999996</v>
      </c>
    </row>
    <row r="257" spans="1:5" x14ac:dyDescent="0.25">
      <c r="A257" s="10">
        <v>38103</v>
      </c>
      <c r="B257" s="11">
        <v>24</v>
      </c>
      <c r="C257" s="11">
        <v>9.9633330000000004</v>
      </c>
      <c r="D257" s="11">
        <v>9.9633330000000004</v>
      </c>
      <c r="E257" s="11">
        <v>5.5202910000000003</v>
      </c>
    </row>
    <row r="258" spans="1:5" x14ac:dyDescent="0.25">
      <c r="A258" s="10">
        <v>38104</v>
      </c>
      <c r="B258" s="11">
        <v>23</v>
      </c>
      <c r="C258" s="11">
        <v>9.9620499999999996</v>
      </c>
      <c r="D258" s="11">
        <v>9.9620499999999996</v>
      </c>
      <c r="E258" s="11">
        <v>5.9626279999999996</v>
      </c>
    </row>
    <row r="259" spans="1:5" x14ac:dyDescent="0.25">
      <c r="A259" s="10">
        <v>38105</v>
      </c>
      <c r="B259" s="11">
        <v>22</v>
      </c>
      <c r="C259" s="11">
        <v>9.9628440000000005</v>
      </c>
      <c r="D259" s="11">
        <v>9.9628440000000005</v>
      </c>
      <c r="E259" s="11">
        <v>6.1027480000000001</v>
      </c>
    </row>
    <row r="260" spans="1:5" x14ac:dyDescent="0.25">
      <c r="A260" s="10">
        <v>38106</v>
      </c>
      <c r="B260" s="11">
        <v>28</v>
      </c>
      <c r="C260" s="11">
        <v>9.9526330000000005</v>
      </c>
      <c r="D260" s="11">
        <v>9.9526330000000005</v>
      </c>
      <c r="E260" s="11">
        <v>6.119027</v>
      </c>
    </row>
    <row r="261" spans="1:5" x14ac:dyDescent="0.25">
      <c r="A261" s="10">
        <v>38107</v>
      </c>
      <c r="B261" s="11">
        <v>27</v>
      </c>
      <c r="C261" s="11">
        <v>9.9532749999999997</v>
      </c>
      <c r="D261" s="11">
        <v>9.9532749999999997</v>
      </c>
      <c r="E261" s="11">
        <v>6.2592460000000001</v>
      </c>
    </row>
    <row r="262" spans="1:5" x14ac:dyDescent="0.25">
      <c r="A262" s="10">
        <v>38110</v>
      </c>
      <c r="B262" s="11">
        <v>24</v>
      </c>
      <c r="C262" s="11">
        <v>9.9576670000000007</v>
      </c>
      <c r="D262" s="11">
        <v>9.9576670000000007</v>
      </c>
      <c r="E262" s="11">
        <v>6.3769460000000002</v>
      </c>
    </row>
    <row r="263" spans="1:5" x14ac:dyDescent="0.25">
      <c r="A263" s="10">
        <v>38111</v>
      </c>
      <c r="B263" s="11">
        <v>23</v>
      </c>
      <c r="C263" s="11">
        <v>9.9589189999999999</v>
      </c>
      <c r="D263" s="11">
        <v>9.9589189999999999</v>
      </c>
      <c r="E263" s="11">
        <v>6.4565939999999999</v>
      </c>
    </row>
    <row r="264" spans="1:5" x14ac:dyDescent="0.25">
      <c r="A264" s="10">
        <v>38112</v>
      </c>
      <c r="B264" s="11">
        <v>22</v>
      </c>
      <c r="C264" s="11">
        <v>9.9597280000000001</v>
      </c>
      <c r="D264" s="11">
        <v>9.9597280000000001</v>
      </c>
      <c r="E264" s="11">
        <v>6.6166099999999997</v>
      </c>
    </row>
    <row r="265" spans="1:5" x14ac:dyDescent="0.25">
      <c r="A265" s="10">
        <v>38113</v>
      </c>
      <c r="B265" s="11">
        <v>28</v>
      </c>
      <c r="C265" s="11">
        <v>9.9499110000000002</v>
      </c>
      <c r="D265" s="11">
        <v>9.9499110000000002</v>
      </c>
      <c r="E265" s="11">
        <v>6.4724339999999998</v>
      </c>
    </row>
    <row r="266" spans="1:5" x14ac:dyDescent="0.25">
      <c r="A266" s="10">
        <v>38114</v>
      </c>
      <c r="B266" s="11">
        <v>27</v>
      </c>
      <c r="C266" s="11">
        <v>9.9507999999999992</v>
      </c>
      <c r="D266" s="11">
        <v>9.9507999999999992</v>
      </c>
      <c r="E266" s="11">
        <v>6.592435</v>
      </c>
    </row>
    <row r="267" spans="1:5" x14ac:dyDescent="0.25">
      <c r="A267" s="10">
        <v>38117</v>
      </c>
      <c r="B267" s="11">
        <v>24</v>
      </c>
      <c r="C267" s="11">
        <v>9.9549330000000005</v>
      </c>
      <c r="D267" s="11">
        <v>9.9549330000000005</v>
      </c>
      <c r="E267" s="11">
        <v>6.7906529999999998</v>
      </c>
    </row>
    <row r="268" spans="1:5" x14ac:dyDescent="0.25">
      <c r="A268" s="10">
        <v>38118</v>
      </c>
      <c r="B268" s="11">
        <v>23</v>
      </c>
      <c r="C268" s="11">
        <v>9.9565560000000009</v>
      </c>
      <c r="D268" s="11">
        <v>9.9565560000000009</v>
      </c>
      <c r="E268" s="11">
        <v>6.8296010000000003</v>
      </c>
    </row>
    <row r="269" spans="1:5" x14ac:dyDescent="0.25">
      <c r="A269" s="10">
        <v>38119</v>
      </c>
      <c r="B269" s="11">
        <v>22</v>
      </c>
      <c r="C269" s="11">
        <v>9.9586889999999997</v>
      </c>
      <c r="D269" s="11">
        <v>9.9586889999999997</v>
      </c>
      <c r="E269" s="11">
        <v>6.7880240000000001</v>
      </c>
    </row>
    <row r="270" spans="1:5" x14ac:dyDescent="0.25">
      <c r="A270" s="10">
        <v>38120</v>
      </c>
      <c r="B270" s="11">
        <v>28</v>
      </c>
      <c r="C270" s="11">
        <v>9.9467219999999994</v>
      </c>
      <c r="D270" s="11">
        <v>9.9467219999999994</v>
      </c>
      <c r="E270" s="11">
        <v>6.8867200000000004</v>
      </c>
    </row>
    <row r="271" spans="1:5" x14ac:dyDescent="0.25">
      <c r="A271" s="10">
        <v>38121</v>
      </c>
      <c r="B271" s="11">
        <v>27</v>
      </c>
      <c r="C271" s="11">
        <v>9.9493749999999999</v>
      </c>
      <c r="D271" s="11">
        <v>9.9493749999999999</v>
      </c>
      <c r="E271" s="11">
        <v>6.7843460000000002</v>
      </c>
    </row>
    <row r="272" spans="1:5" x14ac:dyDescent="0.25">
      <c r="A272" s="10">
        <v>38124</v>
      </c>
      <c r="B272" s="11">
        <v>24</v>
      </c>
      <c r="C272" s="11">
        <v>9.9552669999999992</v>
      </c>
      <c r="D272" s="11">
        <v>9.9552669999999992</v>
      </c>
      <c r="E272" s="11">
        <v>6.7401</v>
      </c>
    </row>
    <row r="273" spans="1:5" x14ac:dyDescent="0.25">
      <c r="A273" s="10">
        <v>38125</v>
      </c>
      <c r="B273" s="11">
        <v>23</v>
      </c>
      <c r="C273" s="11">
        <v>9.9583440000000003</v>
      </c>
      <c r="D273" s="11">
        <v>9.9583440000000003</v>
      </c>
      <c r="E273" s="11">
        <v>6.5473429999999997</v>
      </c>
    </row>
    <row r="274" spans="1:5" x14ac:dyDescent="0.25">
      <c r="A274" s="10">
        <v>38126</v>
      </c>
      <c r="B274" s="11">
        <v>22</v>
      </c>
      <c r="C274" s="11">
        <v>9.9603999999999999</v>
      </c>
      <c r="D274" s="11">
        <v>9.9603999999999999</v>
      </c>
      <c r="E274" s="11">
        <v>6.505763</v>
      </c>
    </row>
    <row r="275" spans="1:5" x14ac:dyDescent="0.25">
      <c r="A275" s="10">
        <v>38127</v>
      </c>
      <c r="B275" s="11">
        <v>28</v>
      </c>
      <c r="C275" s="11">
        <v>9.9493670000000005</v>
      </c>
      <c r="D275" s="11">
        <v>9.9493670000000005</v>
      </c>
      <c r="E275" s="11">
        <v>6.5430869999999999</v>
      </c>
    </row>
    <row r="276" spans="1:5" x14ac:dyDescent="0.25">
      <c r="A276" s="10">
        <v>38128</v>
      </c>
      <c r="B276" s="11">
        <v>27</v>
      </c>
      <c r="C276" s="11">
        <v>9.9507999999999992</v>
      </c>
      <c r="D276" s="11">
        <v>9.9507999999999992</v>
      </c>
      <c r="E276" s="11">
        <v>6.592435</v>
      </c>
    </row>
    <row r="277" spans="1:5" x14ac:dyDescent="0.25">
      <c r="A277" s="10">
        <v>38131</v>
      </c>
      <c r="B277" s="11">
        <v>24</v>
      </c>
      <c r="C277" s="11">
        <v>9.956467</v>
      </c>
      <c r="D277" s="11">
        <v>9.956467</v>
      </c>
      <c r="E277" s="11">
        <v>6.5585009999999997</v>
      </c>
    </row>
    <row r="278" spans="1:5" x14ac:dyDescent="0.25">
      <c r="A278" s="10">
        <v>38132</v>
      </c>
      <c r="B278" s="11">
        <v>23</v>
      </c>
      <c r="C278" s="11">
        <v>9.9593030000000002</v>
      </c>
      <c r="D278" s="11">
        <v>9.9593030000000002</v>
      </c>
      <c r="E278" s="11">
        <v>6.3959950000000001</v>
      </c>
    </row>
    <row r="279" spans="1:5" x14ac:dyDescent="0.25">
      <c r="A279" s="10">
        <v>38133</v>
      </c>
      <c r="B279" s="11">
        <v>22</v>
      </c>
      <c r="C279" s="11">
        <v>9.9610109999999992</v>
      </c>
      <c r="D279" s="11">
        <v>9.9610109999999992</v>
      </c>
      <c r="E279" s="11">
        <v>6.4049909999999999</v>
      </c>
    </row>
    <row r="280" spans="1:5" x14ac:dyDescent="0.25">
      <c r="A280" s="10">
        <v>38134</v>
      </c>
      <c r="B280" s="11">
        <v>28</v>
      </c>
      <c r="C280" s="11">
        <v>9.9503000000000004</v>
      </c>
      <c r="D280" s="11">
        <v>9.9503000000000004</v>
      </c>
      <c r="E280" s="11">
        <v>6.4219169999999997</v>
      </c>
    </row>
    <row r="281" spans="1:5" x14ac:dyDescent="0.25">
      <c r="A281" s="10">
        <v>38135</v>
      </c>
      <c r="B281" s="11">
        <v>27</v>
      </c>
      <c r="C281" s="11">
        <v>9.9519249999999992</v>
      </c>
      <c r="D281" s="11">
        <v>9.9519249999999992</v>
      </c>
      <c r="E281" s="11">
        <v>6.4409650000000003</v>
      </c>
    </row>
    <row r="282" spans="1:5" x14ac:dyDescent="0.25">
      <c r="A282" s="10">
        <v>38138</v>
      </c>
      <c r="B282" s="11">
        <v>24</v>
      </c>
      <c r="C282" s="11">
        <v>9.9572000000000003</v>
      </c>
      <c r="D282" s="11">
        <v>9.9572000000000003</v>
      </c>
      <c r="E282" s="11">
        <v>6.4475959999999999</v>
      </c>
    </row>
    <row r="283" spans="1:5" x14ac:dyDescent="0.25">
      <c r="A283" s="10">
        <v>38139</v>
      </c>
      <c r="B283" s="11">
        <v>23</v>
      </c>
      <c r="C283" s="11">
        <v>9.9584720000000004</v>
      </c>
      <c r="D283" s="11">
        <v>9.9584720000000004</v>
      </c>
      <c r="E283" s="11">
        <v>6.5271410000000003</v>
      </c>
    </row>
    <row r="284" spans="1:5" x14ac:dyDescent="0.25">
      <c r="A284" s="10">
        <v>38140</v>
      </c>
      <c r="B284" s="11">
        <v>22</v>
      </c>
      <c r="C284" s="11">
        <v>9.9598499999999994</v>
      </c>
      <c r="D284" s="11">
        <v>9.9598499999999994</v>
      </c>
      <c r="E284" s="11">
        <v>6.5964850000000004</v>
      </c>
    </row>
    <row r="285" spans="1:5" x14ac:dyDescent="0.25">
      <c r="A285" s="10">
        <v>38141</v>
      </c>
      <c r="B285" s="11">
        <v>28</v>
      </c>
      <c r="C285" s="11">
        <v>9.9489780000000003</v>
      </c>
      <c r="D285" s="11">
        <v>9.9489780000000003</v>
      </c>
      <c r="E285" s="11">
        <v>6.5936130000000004</v>
      </c>
    </row>
    <row r="286" spans="1:5" x14ac:dyDescent="0.25">
      <c r="A286" s="10">
        <v>38142</v>
      </c>
      <c r="B286" s="11">
        <v>27</v>
      </c>
      <c r="C286" s="11">
        <v>9.9507999999999992</v>
      </c>
      <c r="D286" s="11">
        <v>9.9507999999999992</v>
      </c>
      <c r="E286" s="11">
        <v>6.592435</v>
      </c>
    </row>
    <row r="287" spans="1:5" x14ac:dyDescent="0.25">
      <c r="A287" s="10">
        <v>38145</v>
      </c>
      <c r="B287" s="11">
        <v>24</v>
      </c>
      <c r="C287" s="11">
        <v>9.9562670000000004</v>
      </c>
      <c r="D287" s="11">
        <v>9.9562670000000004</v>
      </c>
      <c r="E287" s="11">
        <v>6.5887650000000004</v>
      </c>
    </row>
    <row r="288" spans="1:5" x14ac:dyDescent="0.25">
      <c r="A288" s="10">
        <v>38146</v>
      </c>
      <c r="B288" s="11">
        <v>23</v>
      </c>
      <c r="C288" s="11">
        <v>9.9582809999999995</v>
      </c>
      <c r="D288" s="11">
        <v>9.9582809999999995</v>
      </c>
      <c r="E288" s="11">
        <v>6.5572869999999996</v>
      </c>
    </row>
    <row r="289" spans="1:5" x14ac:dyDescent="0.25">
      <c r="A289" s="10">
        <v>38147</v>
      </c>
      <c r="B289" s="11">
        <v>22</v>
      </c>
      <c r="C289" s="11">
        <v>9.9602780000000006</v>
      </c>
      <c r="D289" s="11">
        <v>9.9602780000000006</v>
      </c>
      <c r="E289" s="11">
        <v>6.5258859999999999</v>
      </c>
    </row>
    <row r="290" spans="1:5" x14ac:dyDescent="0.25">
      <c r="A290" s="10">
        <v>38148</v>
      </c>
      <c r="B290" s="11">
        <v>28</v>
      </c>
      <c r="C290" s="11">
        <v>9.9494439999999997</v>
      </c>
      <c r="D290" s="11">
        <v>9.9494439999999997</v>
      </c>
      <c r="E290" s="11">
        <v>6.5330859999999999</v>
      </c>
    </row>
    <row r="291" spans="1:5" x14ac:dyDescent="0.25">
      <c r="A291" s="10">
        <v>38149</v>
      </c>
      <c r="B291" s="11">
        <v>27</v>
      </c>
      <c r="C291" s="11">
        <v>9.9512499999999999</v>
      </c>
      <c r="D291" s="11">
        <v>9.9512499999999999</v>
      </c>
      <c r="E291" s="11">
        <v>6.5318430000000003</v>
      </c>
    </row>
    <row r="292" spans="1:5" x14ac:dyDescent="0.25">
      <c r="A292" s="10">
        <v>38152</v>
      </c>
      <c r="B292" s="11">
        <v>24</v>
      </c>
      <c r="C292" s="11">
        <v>9.9562000000000008</v>
      </c>
      <c r="D292" s="11">
        <v>9.9562000000000008</v>
      </c>
      <c r="E292" s="11">
        <v>6.598903</v>
      </c>
    </row>
    <row r="293" spans="1:5" x14ac:dyDescent="0.25">
      <c r="A293" s="10">
        <v>38153</v>
      </c>
      <c r="B293" s="11">
        <v>23</v>
      </c>
      <c r="C293" s="11">
        <v>9.9586000000000006</v>
      </c>
      <c r="D293" s="11">
        <v>9.9586000000000006</v>
      </c>
      <c r="E293" s="11">
        <v>6.506939</v>
      </c>
    </row>
    <row r="294" spans="1:5" x14ac:dyDescent="0.25">
      <c r="A294" s="10">
        <v>38154</v>
      </c>
      <c r="B294" s="11">
        <v>22</v>
      </c>
      <c r="C294" s="11">
        <v>9.9606440000000003</v>
      </c>
      <c r="D294" s="11">
        <v>9.9606440000000003</v>
      </c>
      <c r="E294" s="11">
        <v>6.4655180000000003</v>
      </c>
    </row>
    <row r="295" spans="1:5" x14ac:dyDescent="0.25">
      <c r="A295" s="10">
        <v>38155</v>
      </c>
      <c r="B295" s="11">
        <v>28</v>
      </c>
      <c r="C295" s="11">
        <v>9.9497560000000007</v>
      </c>
      <c r="D295" s="11">
        <v>9.9497560000000007</v>
      </c>
      <c r="E295" s="11">
        <v>6.4925639999999998</v>
      </c>
    </row>
    <row r="296" spans="1:5" x14ac:dyDescent="0.25">
      <c r="A296" s="10">
        <v>38156</v>
      </c>
      <c r="B296" s="11">
        <v>27</v>
      </c>
      <c r="C296" s="11">
        <v>9.9515499999999992</v>
      </c>
      <c r="D296" s="11">
        <v>9.9515499999999992</v>
      </c>
      <c r="E296" s="11">
        <v>6.4914509999999996</v>
      </c>
    </row>
    <row r="297" spans="1:5" x14ac:dyDescent="0.25">
      <c r="A297" s="10">
        <v>38159</v>
      </c>
      <c r="B297" s="11">
        <v>24</v>
      </c>
      <c r="C297" s="11">
        <v>9.9575999999999993</v>
      </c>
      <c r="D297" s="11">
        <v>9.9575999999999993</v>
      </c>
      <c r="E297" s="11">
        <v>6.3870810000000002</v>
      </c>
    </row>
    <row r="298" spans="1:5" x14ac:dyDescent="0.25">
      <c r="A298" s="10">
        <v>38160</v>
      </c>
      <c r="B298" s="11">
        <v>23</v>
      </c>
      <c r="C298" s="11">
        <v>9.9582809999999995</v>
      </c>
      <c r="D298" s="11">
        <v>9.9582809999999995</v>
      </c>
      <c r="E298" s="11">
        <v>6.5572869999999996</v>
      </c>
    </row>
    <row r="299" spans="1:5" x14ac:dyDescent="0.25">
      <c r="A299" s="10">
        <v>38161</v>
      </c>
      <c r="B299" s="11">
        <v>22</v>
      </c>
      <c r="C299" s="11">
        <v>9.9602780000000006</v>
      </c>
      <c r="D299" s="11">
        <v>9.9602780000000006</v>
      </c>
      <c r="E299" s="11">
        <v>6.5258859999999999</v>
      </c>
    </row>
    <row r="300" spans="1:5" x14ac:dyDescent="0.25">
      <c r="A300" s="10">
        <v>38162</v>
      </c>
      <c r="B300" s="11">
        <v>28</v>
      </c>
      <c r="C300" s="11">
        <v>9.9496000000000002</v>
      </c>
      <c r="D300" s="11">
        <v>9.9496000000000002</v>
      </c>
      <c r="E300" s="11">
        <v>6.5128250000000003</v>
      </c>
    </row>
    <row r="301" spans="1:5" x14ac:dyDescent="0.25">
      <c r="A301" s="10">
        <v>38163</v>
      </c>
      <c r="B301" s="11">
        <v>27</v>
      </c>
      <c r="C301" s="11">
        <v>9.9515499999999992</v>
      </c>
      <c r="D301" s="11">
        <v>9.9515499999999992</v>
      </c>
      <c r="E301" s="11">
        <v>6.4914509999999996</v>
      </c>
    </row>
    <row r="302" spans="1:5" x14ac:dyDescent="0.25">
      <c r="A302" s="10">
        <v>38166</v>
      </c>
      <c r="B302" s="11">
        <v>24</v>
      </c>
      <c r="C302" s="11">
        <v>9.9561329999999995</v>
      </c>
      <c r="D302" s="11">
        <v>9.9561329999999995</v>
      </c>
      <c r="E302" s="11">
        <v>6.6090419999999996</v>
      </c>
    </row>
    <row r="303" spans="1:5" x14ac:dyDescent="0.25">
      <c r="A303" s="10">
        <v>38167</v>
      </c>
      <c r="B303" s="11">
        <v>23</v>
      </c>
      <c r="C303" s="11">
        <v>9.9571939999999994</v>
      </c>
      <c r="D303" s="11">
        <v>9.9571939999999994</v>
      </c>
      <c r="E303" s="11">
        <v>6.7288730000000001</v>
      </c>
    </row>
    <row r="304" spans="1:5" x14ac:dyDescent="0.25">
      <c r="A304" s="10">
        <v>38168</v>
      </c>
      <c r="B304" s="11">
        <v>22</v>
      </c>
      <c r="C304" s="11">
        <v>9.9591779999999996</v>
      </c>
      <c r="D304" s="11">
        <v>9.9591779999999996</v>
      </c>
      <c r="E304" s="11">
        <v>6.707344</v>
      </c>
    </row>
    <row r="305" spans="1:5" x14ac:dyDescent="0.25">
      <c r="A305" s="10">
        <v>38169</v>
      </c>
      <c r="B305" s="11">
        <v>28</v>
      </c>
      <c r="C305" s="11">
        <v>9.9479670000000002</v>
      </c>
      <c r="D305" s="11">
        <v>9.9479670000000002</v>
      </c>
      <c r="E305" s="11">
        <v>6.7249489999999996</v>
      </c>
    </row>
    <row r="306" spans="1:5" x14ac:dyDescent="0.25">
      <c r="A306" s="10">
        <v>38170</v>
      </c>
      <c r="B306" s="11">
        <v>27</v>
      </c>
      <c r="C306" s="11">
        <v>9.9497499999999999</v>
      </c>
      <c r="D306" s="11">
        <v>9.9497499999999999</v>
      </c>
      <c r="E306" s="11">
        <v>6.7338380000000004</v>
      </c>
    </row>
    <row r="307" spans="1:5" x14ac:dyDescent="0.25">
      <c r="A307" s="10">
        <v>38173</v>
      </c>
      <c r="B307" s="11">
        <v>24</v>
      </c>
      <c r="C307" s="11">
        <v>9.9555330000000009</v>
      </c>
      <c r="D307" s="11">
        <v>9.9555330000000009</v>
      </c>
      <c r="E307" s="11">
        <v>6.6998420000000003</v>
      </c>
    </row>
    <row r="308" spans="1:5" x14ac:dyDescent="0.25">
      <c r="A308" s="10">
        <v>38174</v>
      </c>
      <c r="B308" s="11">
        <v>23</v>
      </c>
      <c r="C308" s="11">
        <v>9.9576419999999999</v>
      </c>
      <c r="D308" s="11">
        <v>9.9576419999999999</v>
      </c>
      <c r="E308" s="11">
        <v>6.65815</v>
      </c>
    </row>
    <row r="309" spans="1:5" x14ac:dyDescent="0.25">
      <c r="A309" s="10">
        <v>38175</v>
      </c>
      <c r="B309" s="11">
        <v>22</v>
      </c>
      <c r="C309" s="11">
        <v>9.9596060000000008</v>
      </c>
      <c r="D309" s="11">
        <v>9.9596060000000008</v>
      </c>
      <c r="E309" s="11">
        <v>6.636736</v>
      </c>
    </row>
    <row r="310" spans="1:5" x14ac:dyDescent="0.25">
      <c r="A310" s="10">
        <v>38176</v>
      </c>
      <c r="B310" s="11">
        <v>28</v>
      </c>
      <c r="C310" s="11">
        <v>9.9485890000000001</v>
      </c>
      <c r="D310" s="11">
        <v>9.9485890000000001</v>
      </c>
      <c r="E310" s="11">
        <v>6.6441439999999998</v>
      </c>
    </row>
    <row r="311" spans="1:5" x14ac:dyDescent="0.25">
      <c r="A311" s="10">
        <v>38177</v>
      </c>
      <c r="B311" s="11">
        <v>27</v>
      </c>
      <c r="C311" s="11">
        <v>9.9504249999999992</v>
      </c>
      <c r="D311" s="11">
        <v>9.9504249999999992</v>
      </c>
      <c r="E311" s="11">
        <v>6.6429320000000001</v>
      </c>
    </row>
    <row r="312" spans="1:5" x14ac:dyDescent="0.25">
      <c r="A312" s="10">
        <v>38180</v>
      </c>
      <c r="B312" s="11">
        <v>24</v>
      </c>
      <c r="C312" s="11">
        <v>9.9557330000000004</v>
      </c>
      <c r="D312" s="11">
        <v>9.9557330000000004</v>
      </c>
      <c r="E312" s="11">
        <v>6.6695739999999999</v>
      </c>
    </row>
    <row r="313" spans="1:5" x14ac:dyDescent="0.25">
      <c r="A313" s="10">
        <v>38181</v>
      </c>
      <c r="B313" s="11">
        <v>23</v>
      </c>
      <c r="C313" s="11">
        <v>9.9576419999999999</v>
      </c>
      <c r="D313" s="11">
        <v>9.9576419999999999</v>
      </c>
      <c r="E313" s="11">
        <v>6.65815</v>
      </c>
    </row>
    <row r="314" spans="1:5" x14ac:dyDescent="0.25">
      <c r="A314" s="10">
        <v>38182</v>
      </c>
      <c r="B314" s="11">
        <v>22</v>
      </c>
      <c r="C314" s="11">
        <v>9.9595439999999993</v>
      </c>
      <c r="D314" s="11">
        <v>9.9595439999999993</v>
      </c>
      <c r="E314" s="11">
        <v>6.6469639999999997</v>
      </c>
    </row>
    <row r="315" spans="1:5" x14ac:dyDescent="0.25">
      <c r="A315" s="10">
        <v>38183</v>
      </c>
      <c r="B315" s="11">
        <v>28</v>
      </c>
      <c r="C315" s="11">
        <v>9.9481999999999999</v>
      </c>
      <c r="D315" s="11">
        <v>9.9481999999999999</v>
      </c>
      <c r="E315" s="11">
        <v>6.6946779999999997</v>
      </c>
    </row>
    <row r="316" spans="1:5" x14ac:dyDescent="0.25">
      <c r="A316" s="10">
        <v>38184</v>
      </c>
      <c r="B316" s="11">
        <v>27</v>
      </c>
      <c r="C316" s="11">
        <v>9.9500499999999992</v>
      </c>
      <c r="D316" s="11">
        <v>9.9500499999999992</v>
      </c>
      <c r="E316" s="11">
        <v>6.6934339999999999</v>
      </c>
    </row>
    <row r="317" spans="1:5" x14ac:dyDescent="0.25">
      <c r="A317" s="10">
        <v>38187</v>
      </c>
      <c r="B317" s="11">
        <v>24</v>
      </c>
      <c r="C317" s="11">
        <v>9.9558669999999996</v>
      </c>
      <c r="D317" s="11">
        <v>9.9558669999999996</v>
      </c>
      <c r="E317" s="11">
        <v>6.6492950000000004</v>
      </c>
    </row>
    <row r="318" spans="1:5" x14ac:dyDescent="0.25">
      <c r="A318" s="10">
        <v>38188</v>
      </c>
      <c r="B318" s="11">
        <v>23</v>
      </c>
      <c r="C318" s="11">
        <v>9.9575139999999998</v>
      </c>
      <c r="D318" s="11">
        <v>9.9575139999999998</v>
      </c>
      <c r="E318" s="11">
        <v>6.678356</v>
      </c>
    </row>
    <row r="319" spans="1:5" x14ac:dyDescent="0.25">
      <c r="A319" s="10">
        <v>38189</v>
      </c>
      <c r="B319" s="11">
        <v>22</v>
      </c>
      <c r="C319" s="11">
        <v>9.9590560000000004</v>
      </c>
      <c r="D319" s="11">
        <v>9.9590560000000004</v>
      </c>
      <c r="E319" s="11">
        <v>6.7274719999999997</v>
      </c>
    </row>
    <row r="320" spans="1:5" x14ac:dyDescent="0.25">
      <c r="A320" s="10">
        <v>38190</v>
      </c>
      <c r="B320" s="11">
        <v>28</v>
      </c>
      <c r="C320" s="11">
        <v>9.9481999999999999</v>
      </c>
      <c r="D320" s="11">
        <v>9.9481999999999999</v>
      </c>
      <c r="E320" s="11">
        <v>6.6946779999999997</v>
      </c>
    </row>
    <row r="321" spans="1:5" x14ac:dyDescent="0.25">
      <c r="A321" s="10">
        <v>38191</v>
      </c>
      <c r="B321" s="11">
        <v>27</v>
      </c>
      <c r="C321" s="11">
        <v>9.9485499999999991</v>
      </c>
      <c r="D321" s="11">
        <v>9.9485499999999991</v>
      </c>
      <c r="E321" s="11">
        <v>6.8954769999999996</v>
      </c>
    </row>
    <row r="322" spans="1:5" x14ac:dyDescent="0.25">
      <c r="A322" s="10">
        <v>38194</v>
      </c>
      <c r="B322" s="11">
        <v>24</v>
      </c>
      <c r="C322" s="11">
        <v>9.9537999999999993</v>
      </c>
      <c r="D322" s="11">
        <v>9.9537999999999993</v>
      </c>
      <c r="E322" s="11">
        <v>6.9621649999999997</v>
      </c>
    </row>
    <row r="323" spans="1:5" x14ac:dyDescent="0.25">
      <c r="A323" s="10">
        <v>38195</v>
      </c>
      <c r="B323" s="11">
        <v>23</v>
      </c>
      <c r="C323" s="11">
        <v>9.9550859999999997</v>
      </c>
      <c r="D323" s="11">
        <v>9.9550859999999997</v>
      </c>
      <c r="E323" s="11">
        <v>7.0617340000000004</v>
      </c>
    </row>
    <row r="324" spans="1:5" x14ac:dyDescent="0.25">
      <c r="A324" s="10">
        <v>38196</v>
      </c>
      <c r="B324" s="11">
        <v>22</v>
      </c>
      <c r="C324" s="11">
        <v>9.9574060000000006</v>
      </c>
      <c r="D324" s="11">
        <v>9.9574060000000006</v>
      </c>
      <c r="E324" s="11">
        <v>6.9997420000000004</v>
      </c>
    </row>
    <row r="325" spans="1:5" x14ac:dyDescent="0.25">
      <c r="A325" s="10">
        <v>38197</v>
      </c>
      <c r="B325" s="11">
        <v>28</v>
      </c>
      <c r="C325" s="11">
        <v>9.9451669999999996</v>
      </c>
      <c r="D325" s="11">
        <v>9.9451669999999996</v>
      </c>
      <c r="E325" s="11">
        <v>7.0888270000000002</v>
      </c>
    </row>
    <row r="326" spans="1:5" x14ac:dyDescent="0.25">
      <c r="A326" s="10">
        <v>38198</v>
      </c>
      <c r="B326" s="11">
        <v>27</v>
      </c>
      <c r="C326" s="11">
        <v>9.9470500000000008</v>
      </c>
      <c r="D326" s="11">
        <v>9.9470500000000008</v>
      </c>
      <c r="E326" s="11">
        <v>7.0975820000000001</v>
      </c>
    </row>
    <row r="327" spans="1:5" x14ac:dyDescent="0.25">
      <c r="A327" s="10">
        <v>38201</v>
      </c>
      <c r="B327" s="11">
        <v>24</v>
      </c>
      <c r="C327" s="11">
        <v>9.9527999999999999</v>
      </c>
      <c r="D327" s="11">
        <v>9.9527999999999999</v>
      </c>
      <c r="E327" s="11">
        <v>7.1135760000000001</v>
      </c>
    </row>
    <row r="328" spans="1:5" x14ac:dyDescent="0.25">
      <c r="A328" s="10">
        <v>38202</v>
      </c>
      <c r="B328" s="11">
        <v>23</v>
      </c>
      <c r="C328" s="11">
        <v>9.9547670000000004</v>
      </c>
      <c r="D328" s="11">
        <v>9.9547670000000004</v>
      </c>
      <c r="E328" s="11">
        <v>7.1121179999999997</v>
      </c>
    </row>
    <row r="329" spans="1:5" x14ac:dyDescent="0.25">
      <c r="A329" s="10">
        <v>38203</v>
      </c>
      <c r="B329" s="11">
        <v>22</v>
      </c>
      <c r="C329" s="11">
        <v>9.9563059999999997</v>
      </c>
      <c r="D329" s="11">
        <v>9.9563059999999997</v>
      </c>
      <c r="E329" s="11">
        <v>7.181305</v>
      </c>
    </row>
    <row r="330" spans="1:5" x14ac:dyDescent="0.25">
      <c r="A330" s="10">
        <v>38204</v>
      </c>
      <c r="B330" s="11">
        <v>28</v>
      </c>
      <c r="C330" s="11">
        <v>9.9441559999999996</v>
      </c>
      <c r="D330" s="11">
        <v>9.9441559999999996</v>
      </c>
      <c r="E330" s="11">
        <v>7.2202640000000002</v>
      </c>
    </row>
    <row r="331" spans="1:5" x14ac:dyDescent="0.25">
      <c r="A331" s="10">
        <v>38205</v>
      </c>
      <c r="B331" s="11">
        <v>27</v>
      </c>
      <c r="C331" s="11">
        <v>9.9462250000000001</v>
      </c>
      <c r="D331" s="11">
        <v>9.9462250000000001</v>
      </c>
      <c r="E331" s="11">
        <v>7.2087649999999996</v>
      </c>
    </row>
    <row r="332" spans="1:5" x14ac:dyDescent="0.25">
      <c r="A332" s="10">
        <v>38208</v>
      </c>
      <c r="B332" s="11">
        <v>24</v>
      </c>
      <c r="C332" s="11">
        <v>9.9525330000000007</v>
      </c>
      <c r="D332" s="11">
        <v>9.9525330000000007</v>
      </c>
      <c r="E332" s="11">
        <v>7.1540080000000001</v>
      </c>
    </row>
    <row r="333" spans="1:5" x14ac:dyDescent="0.25">
      <c r="A333" s="10">
        <v>38209</v>
      </c>
      <c r="B333" s="11">
        <v>23</v>
      </c>
      <c r="C333" s="11">
        <v>9.9543189999999999</v>
      </c>
      <c r="D333" s="11">
        <v>9.9543189999999999</v>
      </c>
      <c r="E333" s="11">
        <v>7.1828820000000002</v>
      </c>
    </row>
    <row r="334" spans="1:5" x14ac:dyDescent="0.25">
      <c r="A334" s="10">
        <v>38210</v>
      </c>
      <c r="B334" s="11">
        <v>22</v>
      </c>
      <c r="C334" s="11">
        <v>9.9561220000000006</v>
      </c>
      <c r="D334" s="11">
        <v>9.9561220000000006</v>
      </c>
      <c r="E334" s="11">
        <v>7.2116800000000003</v>
      </c>
    </row>
    <row r="335" spans="1:5" x14ac:dyDescent="0.25">
      <c r="A335" s="10">
        <v>38211</v>
      </c>
      <c r="B335" s="11">
        <v>28</v>
      </c>
      <c r="C335" s="11">
        <v>9.9440000000000008</v>
      </c>
      <c r="D335" s="11">
        <v>9.9440000000000008</v>
      </c>
      <c r="E335" s="11">
        <v>7.2405470000000003</v>
      </c>
    </row>
    <row r="336" spans="1:5" x14ac:dyDescent="0.25">
      <c r="A336" s="10">
        <v>38212</v>
      </c>
      <c r="B336" s="11">
        <v>27</v>
      </c>
      <c r="C336" s="11">
        <v>9.9464500000000005</v>
      </c>
      <c r="D336" s="11">
        <v>9.9464500000000005</v>
      </c>
      <c r="E336" s="11">
        <v>7.1784410000000003</v>
      </c>
    </row>
    <row r="337" spans="1:5" x14ac:dyDescent="0.25">
      <c r="A337" s="10">
        <v>38215</v>
      </c>
      <c r="B337" s="11">
        <v>24</v>
      </c>
      <c r="C337" s="11">
        <v>9.9524000000000008</v>
      </c>
      <c r="D337" s="11">
        <v>9.9524000000000008</v>
      </c>
      <c r="E337" s="11">
        <v>7.1741489999999999</v>
      </c>
    </row>
    <row r="338" spans="1:5" x14ac:dyDescent="0.25">
      <c r="A338" s="10">
        <v>38216</v>
      </c>
      <c r="B338" s="11">
        <v>23</v>
      </c>
      <c r="C338" s="11">
        <v>9.9548310000000004</v>
      </c>
      <c r="D338" s="11">
        <v>9.9548310000000004</v>
      </c>
      <c r="E338" s="11">
        <v>7.1020099999999999</v>
      </c>
    </row>
    <row r="339" spans="1:5" x14ac:dyDescent="0.25">
      <c r="A339" s="10">
        <v>38217</v>
      </c>
      <c r="B339" s="11">
        <v>22</v>
      </c>
      <c r="C339" s="11">
        <v>9.9569170000000007</v>
      </c>
      <c r="D339" s="11">
        <v>9.9569170000000007</v>
      </c>
      <c r="E339" s="11">
        <v>7.0804499999999999</v>
      </c>
    </row>
    <row r="340" spans="1:5" x14ac:dyDescent="0.25">
      <c r="A340" s="10">
        <v>38218</v>
      </c>
      <c r="B340" s="11">
        <v>27</v>
      </c>
      <c r="C340" s="11">
        <v>9.9470500000000008</v>
      </c>
      <c r="D340" s="11">
        <v>9.9470500000000008</v>
      </c>
      <c r="E340" s="11">
        <v>7.0975820000000001</v>
      </c>
    </row>
    <row r="341" spans="1:5" x14ac:dyDescent="0.25">
      <c r="A341" s="10">
        <v>38219</v>
      </c>
      <c r="B341" s="11">
        <v>26</v>
      </c>
      <c r="C341" s="11">
        <v>9.9481439999999992</v>
      </c>
      <c r="D341" s="11">
        <v>9.9481439999999992</v>
      </c>
      <c r="E341" s="11">
        <v>7.2174889999999996</v>
      </c>
    </row>
    <row r="342" spans="1:5" x14ac:dyDescent="0.25">
      <c r="A342" s="10">
        <v>38222</v>
      </c>
      <c r="B342" s="11">
        <v>23</v>
      </c>
      <c r="C342" s="11">
        <v>9.9541280000000008</v>
      </c>
      <c r="D342" s="11">
        <v>9.9541280000000008</v>
      </c>
      <c r="E342" s="11">
        <v>7.2130530000000004</v>
      </c>
    </row>
    <row r="343" spans="1:5" x14ac:dyDescent="0.25">
      <c r="A343" s="10">
        <v>38223</v>
      </c>
      <c r="B343" s="11">
        <v>22</v>
      </c>
      <c r="C343" s="11">
        <v>9.9559999999999995</v>
      </c>
      <c r="D343" s="11">
        <v>9.9559999999999995</v>
      </c>
      <c r="E343" s="11">
        <v>7.2318199999999999</v>
      </c>
    </row>
    <row r="344" spans="1:5" x14ac:dyDescent="0.25">
      <c r="A344" s="10">
        <v>38224</v>
      </c>
      <c r="B344" s="11">
        <v>21</v>
      </c>
      <c r="C344" s="11">
        <v>9.9577670000000005</v>
      </c>
      <c r="D344" s="11">
        <v>9.9577670000000005</v>
      </c>
      <c r="E344" s="11">
        <v>7.2706489999999997</v>
      </c>
    </row>
    <row r="345" spans="1:5" x14ac:dyDescent="0.25">
      <c r="A345" s="10">
        <v>38225</v>
      </c>
      <c r="B345" s="11">
        <v>28</v>
      </c>
      <c r="C345" s="11">
        <v>9.9435330000000004</v>
      </c>
      <c r="D345" s="11">
        <v>9.9435330000000004</v>
      </c>
      <c r="E345" s="11">
        <v>7.3012709999999998</v>
      </c>
    </row>
    <row r="346" spans="1:5" x14ac:dyDescent="0.25">
      <c r="A346" s="10">
        <v>38226</v>
      </c>
      <c r="B346" s="11">
        <v>27</v>
      </c>
      <c r="C346" s="11">
        <v>9.9451000000000001</v>
      </c>
      <c r="D346" s="11">
        <v>9.9451000000000001</v>
      </c>
      <c r="E346" s="11">
        <v>7.3604089999999998</v>
      </c>
    </row>
    <row r="347" spans="1:5" x14ac:dyDescent="0.25">
      <c r="A347" s="10">
        <v>38229</v>
      </c>
      <c r="B347" s="11">
        <v>24</v>
      </c>
      <c r="C347" s="11">
        <v>9.9513999999999996</v>
      </c>
      <c r="D347" s="11">
        <v>9.9513999999999996</v>
      </c>
      <c r="E347" s="11">
        <v>7.3256019999999999</v>
      </c>
    </row>
    <row r="348" spans="1:5" x14ac:dyDescent="0.25">
      <c r="A348" s="10">
        <v>38230</v>
      </c>
      <c r="B348" s="11">
        <v>23</v>
      </c>
      <c r="C348" s="11">
        <v>9.9539360000000006</v>
      </c>
      <c r="D348" s="11">
        <v>9.9539360000000006</v>
      </c>
      <c r="E348" s="11">
        <v>7.2433829999999997</v>
      </c>
    </row>
    <row r="349" spans="1:5" x14ac:dyDescent="0.25">
      <c r="A349" s="10">
        <v>38231</v>
      </c>
      <c r="B349" s="11">
        <v>22</v>
      </c>
      <c r="C349" s="11">
        <v>9.9558169999999997</v>
      </c>
      <c r="D349" s="11">
        <v>9.9558169999999997</v>
      </c>
      <c r="E349" s="11">
        <v>7.2620310000000003</v>
      </c>
    </row>
    <row r="350" spans="1:5" x14ac:dyDescent="0.25">
      <c r="A350" s="10">
        <v>38232</v>
      </c>
      <c r="B350" s="11">
        <v>28</v>
      </c>
      <c r="C350" s="11">
        <v>9.9436889999999991</v>
      </c>
      <c r="D350" s="11">
        <v>9.9436889999999991</v>
      </c>
      <c r="E350" s="11">
        <v>7.2809860000000004</v>
      </c>
    </row>
    <row r="351" spans="1:5" x14ac:dyDescent="0.25">
      <c r="A351" s="10">
        <v>38233</v>
      </c>
      <c r="B351" s="11">
        <v>27</v>
      </c>
      <c r="C351" s="11">
        <v>9.9456249999999997</v>
      </c>
      <c r="D351" s="11">
        <v>9.9456249999999997</v>
      </c>
      <c r="E351" s="11">
        <v>7.2896369999999999</v>
      </c>
    </row>
    <row r="352" spans="1:5" x14ac:dyDescent="0.25">
      <c r="A352" s="10">
        <v>38236</v>
      </c>
      <c r="B352" s="11">
        <v>24</v>
      </c>
      <c r="C352" s="11">
        <v>9.9516670000000005</v>
      </c>
      <c r="D352" s="11">
        <v>9.9516670000000005</v>
      </c>
      <c r="E352" s="11">
        <v>7.2851610000000004</v>
      </c>
    </row>
    <row r="353" spans="1:5" x14ac:dyDescent="0.25">
      <c r="A353" s="10">
        <v>38237</v>
      </c>
      <c r="B353" s="11">
        <v>23</v>
      </c>
      <c r="C353" s="11">
        <v>9.9536809999999996</v>
      </c>
      <c r="D353" s="11">
        <v>9.9536809999999996</v>
      </c>
      <c r="E353" s="11">
        <v>7.2836679999999996</v>
      </c>
    </row>
    <row r="354" spans="1:5" x14ac:dyDescent="0.25">
      <c r="A354" s="10">
        <v>38238</v>
      </c>
      <c r="B354" s="11">
        <v>22</v>
      </c>
      <c r="C354" s="11">
        <v>9.9558169999999997</v>
      </c>
      <c r="D354" s="11">
        <v>9.9558169999999997</v>
      </c>
      <c r="E354" s="11">
        <v>7.2620310000000003</v>
      </c>
    </row>
    <row r="355" spans="1:5" x14ac:dyDescent="0.25">
      <c r="A355" s="10">
        <v>38239</v>
      </c>
      <c r="B355" s="11">
        <v>28</v>
      </c>
      <c r="C355" s="11">
        <v>9.9437669999999994</v>
      </c>
      <c r="D355" s="11">
        <v>9.9437669999999994</v>
      </c>
      <c r="E355" s="11">
        <v>7.2708430000000002</v>
      </c>
    </row>
    <row r="356" spans="1:5" x14ac:dyDescent="0.25">
      <c r="A356" s="10">
        <v>38240</v>
      </c>
      <c r="B356" s="11">
        <v>27</v>
      </c>
      <c r="C356" s="11">
        <v>9.9456249999999997</v>
      </c>
      <c r="D356" s="11">
        <v>9.9456249999999997</v>
      </c>
      <c r="E356" s="11">
        <v>7.2896369999999999</v>
      </c>
    </row>
    <row r="357" spans="1:5" x14ac:dyDescent="0.25">
      <c r="A357" s="10">
        <v>38243</v>
      </c>
      <c r="B357" s="11">
        <v>24</v>
      </c>
      <c r="C357" s="11">
        <v>9.951867</v>
      </c>
      <c r="D357" s="11">
        <v>9.951867</v>
      </c>
      <c r="E357" s="11">
        <v>7.2548700000000004</v>
      </c>
    </row>
    <row r="358" spans="1:5" x14ac:dyDescent="0.25">
      <c r="A358" s="10">
        <v>38244</v>
      </c>
      <c r="B358" s="11">
        <v>23</v>
      </c>
      <c r="C358" s="11">
        <v>9.9545110000000001</v>
      </c>
      <c r="D358" s="11">
        <v>9.9545110000000001</v>
      </c>
      <c r="E358" s="11">
        <v>7.1525540000000003</v>
      </c>
    </row>
    <row r="359" spans="1:5" x14ac:dyDescent="0.25">
      <c r="A359" s="10">
        <v>38245</v>
      </c>
      <c r="B359" s="11">
        <v>29</v>
      </c>
      <c r="C359" s="11">
        <v>9.9424030000000005</v>
      </c>
      <c r="D359" s="11">
        <v>9.9424030000000005</v>
      </c>
      <c r="E359" s="11">
        <v>7.1913929999999997</v>
      </c>
    </row>
    <row r="360" spans="1:5" x14ac:dyDescent="0.25">
      <c r="A360" s="10">
        <v>38247</v>
      </c>
      <c r="B360" s="11">
        <v>27</v>
      </c>
      <c r="C360" s="11">
        <v>9.9459999999999997</v>
      </c>
      <c r="D360" s="11">
        <v>9.9459999999999997</v>
      </c>
      <c r="E360" s="11">
        <v>7.2390910000000002</v>
      </c>
    </row>
    <row r="361" spans="1:5" x14ac:dyDescent="0.25">
      <c r="A361" s="10">
        <v>38250</v>
      </c>
      <c r="B361" s="11">
        <v>24</v>
      </c>
      <c r="C361" s="11">
        <v>9.9517330000000008</v>
      </c>
      <c r="D361" s="11">
        <v>9.9517330000000008</v>
      </c>
      <c r="E361" s="11">
        <v>7.2751650000000003</v>
      </c>
    </row>
    <row r="362" spans="1:5" x14ac:dyDescent="0.25">
      <c r="A362" s="10">
        <v>38251</v>
      </c>
      <c r="B362" s="11">
        <v>23</v>
      </c>
      <c r="C362" s="11">
        <v>9.9537440000000004</v>
      </c>
      <c r="D362" s="11">
        <v>9.9537440000000004</v>
      </c>
      <c r="E362" s="11">
        <v>7.2737150000000002</v>
      </c>
    </row>
    <row r="363" spans="1:5" x14ac:dyDescent="0.25">
      <c r="A363" s="10">
        <v>38252</v>
      </c>
      <c r="B363" s="11">
        <v>22</v>
      </c>
      <c r="C363" s="11">
        <v>9.9550219999999996</v>
      </c>
      <c r="D363" s="11">
        <v>9.9550219999999996</v>
      </c>
      <c r="E363" s="11">
        <v>7.3932900000000004</v>
      </c>
    </row>
    <row r="364" spans="1:5" x14ac:dyDescent="0.25">
      <c r="A364" s="10">
        <v>38253</v>
      </c>
      <c r="B364" s="11">
        <v>28</v>
      </c>
      <c r="C364" s="11">
        <v>9.9433779999999992</v>
      </c>
      <c r="D364" s="11">
        <v>9.9433779999999992</v>
      </c>
      <c r="E364" s="11">
        <v>7.3214269999999999</v>
      </c>
    </row>
    <row r="365" spans="1:5" x14ac:dyDescent="0.25">
      <c r="A365" s="10">
        <v>38254</v>
      </c>
      <c r="B365" s="11">
        <v>27</v>
      </c>
      <c r="C365" s="11">
        <v>9.9433749999999996</v>
      </c>
      <c r="D365" s="11">
        <v>9.9433749999999996</v>
      </c>
      <c r="E365" s="11">
        <v>7.5929950000000002</v>
      </c>
    </row>
    <row r="366" spans="1:5" x14ac:dyDescent="0.25">
      <c r="A366" s="10">
        <v>38257</v>
      </c>
      <c r="B366" s="11">
        <v>24</v>
      </c>
      <c r="C366" s="11">
        <v>9.9496000000000002</v>
      </c>
      <c r="D366" s="11">
        <v>9.9496000000000002</v>
      </c>
      <c r="E366" s="11">
        <v>7.5982950000000002</v>
      </c>
    </row>
    <row r="367" spans="1:5" x14ac:dyDescent="0.25">
      <c r="A367" s="10">
        <v>38258</v>
      </c>
      <c r="B367" s="11">
        <v>23</v>
      </c>
      <c r="C367" s="11">
        <v>9.9517000000000007</v>
      </c>
      <c r="D367" s="11">
        <v>9.9517000000000007</v>
      </c>
      <c r="E367" s="11">
        <v>7.596692</v>
      </c>
    </row>
    <row r="368" spans="1:5" x14ac:dyDescent="0.25">
      <c r="A368" s="10">
        <v>38259</v>
      </c>
      <c r="B368" s="11">
        <v>22</v>
      </c>
      <c r="C368" s="11">
        <v>9.9537999999999993</v>
      </c>
      <c r="D368" s="11">
        <v>9.9537999999999993</v>
      </c>
      <c r="E368" s="11">
        <v>7.5950889999999998</v>
      </c>
    </row>
    <row r="369" spans="1:5" x14ac:dyDescent="0.25">
      <c r="A369" s="10">
        <v>38260</v>
      </c>
      <c r="B369" s="11">
        <v>28</v>
      </c>
      <c r="C369" s="11">
        <v>9.9409670000000006</v>
      </c>
      <c r="D369" s="11">
        <v>9.9409670000000006</v>
      </c>
      <c r="E369" s="11">
        <v>7.6350290000000003</v>
      </c>
    </row>
    <row r="370" spans="1:5" x14ac:dyDescent="0.25">
      <c r="A370" s="10">
        <v>38261</v>
      </c>
      <c r="B370" s="11">
        <v>27</v>
      </c>
      <c r="C370" s="11">
        <v>9.9430750000000003</v>
      </c>
      <c r="D370" s="11">
        <v>9.9430750000000003</v>
      </c>
      <c r="E370" s="11">
        <v>7.6334530000000003</v>
      </c>
    </row>
    <row r="371" spans="1:5" x14ac:dyDescent="0.25">
      <c r="A371" s="10">
        <v>38264</v>
      </c>
      <c r="B371" s="11">
        <v>24</v>
      </c>
      <c r="C371" s="11">
        <v>9.9491999999999994</v>
      </c>
      <c r="D371" s="11">
        <v>9.9491999999999994</v>
      </c>
      <c r="E371" s="11">
        <v>7.6589070000000001</v>
      </c>
    </row>
    <row r="372" spans="1:5" x14ac:dyDescent="0.25">
      <c r="A372" s="10">
        <v>38265</v>
      </c>
      <c r="B372" s="11">
        <v>23</v>
      </c>
      <c r="C372" s="11">
        <v>9.9515080000000005</v>
      </c>
      <c r="D372" s="11">
        <v>9.9515080000000005</v>
      </c>
      <c r="E372" s="11">
        <v>7.6270369999999996</v>
      </c>
    </row>
    <row r="373" spans="1:5" x14ac:dyDescent="0.25">
      <c r="A373" s="10">
        <v>38266</v>
      </c>
      <c r="B373" s="11">
        <v>22</v>
      </c>
      <c r="C373" s="11">
        <v>9.9535560000000007</v>
      </c>
      <c r="D373" s="11">
        <v>9.9535560000000007</v>
      </c>
      <c r="E373" s="11">
        <v>7.635389</v>
      </c>
    </row>
    <row r="374" spans="1:5" x14ac:dyDescent="0.25">
      <c r="A374" s="10">
        <v>38267</v>
      </c>
      <c r="B374" s="11">
        <v>28</v>
      </c>
      <c r="C374" s="11">
        <v>9.9408110000000001</v>
      </c>
      <c r="D374" s="11">
        <v>9.9408110000000001</v>
      </c>
      <c r="E374" s="11">
        <v>7.6553250000000004</v>
      </c>
    </row>
    <row r="375" spans="1:5" x14ac:dyDescent="0.25">
      <c r="A375" s="10">
        <v>38268</v>
      </c>
      <c r="B375" s="11">
        <v>27</v>
      </c>
      <c r="C375" s="11">
        <v>9.9429999999999996</v>
      </c>
      <c r="D375" s="11">
        <v>9.9429999999999996</v>
      </c>
      <c r="E375" s="11">
        <v>7.6435680000000001</v>
      </c>
    </row>
    <row r="376" spans="1:5" x14ac:dyDescent="0.25">
      <c r="A376" s="10">
        <v>38271</v>
      </c>
      <c r="B376" s="11">
        <v>24</v>
      </c>
      <c r="C376" s="11">
        <v>9.9492670000000007</v>
      </c>
      <c r="D376" s="11">
        <v>9.9492670000000007</v>
      </c>
      <c r="E376" s="11">
        <v>7.6487540000000003</v>
      </c>
    </row>
    <row r="377" spans="1:5" x14ac:dyDescent="0.25">
      <c r="A377" s="10">
        <v>38272</v>
      </c>
      <c r="B377" s="11">
        <v>23</v>
      </c>
      <c r="C377" s="11">
        <v>9.9511249999999993</v>
      </c>
      <c r="D377" s="11">
        <v>9.9511249999999993</v>
      </c>
      <c r="E377" s="11">
        <v>7.6875730000000004</v>
      </c>
    </row>
    <row r="378" spans="1:5" x14ac:dyDescent="0.25">
      <c r="A378" s="10">
        <v>38273</v>
      </c>
      <c r="B378" s="11">
        <v>22</v>
      </c>
      <c r="C378" s="11">
        <v>9.9534939999999992</v>
      </c>
      <c r="D378" s="11">
        <v>9.9534939999999992</v>
      </c>
      <c r="E378" s="11">
        <v>7.6456289999999996</v>
      </c>
    </row>
    <row r="379" spans="1:5" x14ac:dyDescent="0.25">
      <c r="A379" s="10">
        <v>38274</v>
      </c>
      <c r="B379" s="11">
        <v>28</v>
      </c>
      <c r="C379" s="11">
        <v>9.941122</v>
      </c>
      <c r="D379" s="11">
        <v>9.941122</v>
      </c>
      <c r="E379" s="11">
        <v>7.6148629999999997</v>
      </c>
    </row>
    <row r="380" spans="1:5" x14ac:dyDescent="0.25">
      <c r="A380" s="10">
        <v>38275</v>
      </c>
      <c r="B380" s="11">
        <v>27</v>
      </c>
      <c r="C380" s="11">
        <v>9.9426249999999996</v>
      </c>
      <c r="D380" s="11">
        <v>9.9426249999999996</v>
      </c>
      <c r="E380" s="11">
        <v>7.6941449999999998</v>
      </c>
    </row>
    <row r="381" spans="1:5" x14ac:dyDescent="0.25">
      <c r="A381" s="10">
        <v>38278</v>
      </c>
      <c r="B381" s="11">
        <v>24</v>
      </c>
      <c r="C381" s="11">
        <v>9.9487330000000007</v>
      </c>
      <c r="D381" s="11">
        <v>9.9487330000000007</v>
      </c>
      <c r="E381" s="11">
        <v>7.7296779999999998</v>
      </c>
    </row>
    <row r="382" spans="1:5" x14ac:dyDescent="0.25">
      <c r="A382" s="10">
        <v>38279</v>
      </c>
      <c r="B382" s="11">
        <v>23</v>
      </c>
      <c r="C382" s="11">
        <v>9.9508690000000009</v>
      </c>
      <c r="D382" s="11">
        <v>9.9508690000000009</v>
      </c>
      <c r="E382" s="11">
        <v>7.7280379999999997</v>
      </c>
    </row>
    <row r="383" spans="1:5" x14ac:dyDescent="0.25">
      <c r="A383" s="10">
        <v>38280</v>
      </c>
      <c r="B383" s="11">
        <v>22</v>
      </c>
      <c r="C383" s="11">
        <v>9.9530670000000008</v>
      </c>
      <c r="D383" s="11">
        <v>9.9530670000000008</v>
      </c>
      <c r="E383" s="11">
        <v>7.7161600000000004</v>
      </c>
    </row>
    <row r="384" spans="1:5" x14ac:dyDescent="0.25">
      <c r="A384" s="10">
        <v>38281</v>
      </c>
      <c r="B384" s="11">
        <v>28</v>
      </c>
      <c r="C384" s="11">
        <v>9.9403439999999996</v>
      </c>
      <c r="D384" s="11">
        <v>9.9403439999999996</v>
      </c>
      <c r="E384" s="11">
        <v>7.7160880000000001</v>
      </c>
    </row>
    <row r="385" spans="1:5" x14ac:dyDescent="0.25">
      <c r="A385" s="10">
        <v>38282</v>
      </c>
      <c r="B385" s="11">
        <v>27</v>
      </c>
      <c r="C385" s="11">
        <v>9.9417249999999999</v>
      </c>
      <c r="D385" s="11">
        <v>9.9417249999999999</v>
      </c>
      <c r="E385" s="11">
        <v>7.8155450000000002</v>
      </c>
    </row>
    <row r="386" spans="1:5" x14ac:dyDescent="0.25">
      <c r="A386" s="10">
        <v>38285</v>
      </c>
      <c r="B386" s="11">
        <v>24</v>
      </c>
      <c r="C386" s="11">
        <v>9.9478000000000009</v>
      </c>
      <c r="D386" s="11">
        <v>9.9478000000000009</v>
      </c>
      <c r="E386" s="11">
        <v>7.8710870000000002</v>
      </c>
    </row>
    <row r="387" spans="1:5" x14ac:dyDescent="0.25">
      <c r="A387" s="10">
        <v>38286</v>
      </c>
      <c r="B387" s="11">
        <v>23</v>
      </c>
      <c r="C387" s="11">
        <v>9.9494640000000008</v>
      </c>
      <c r="D387" s="11">
        <v>9.9494640000000008</v>
      </c>
      <c r="E387" s="11">
        <v>7.9501600000000003</v>
      </c>
    </row>
    <row r="388" spans="1:5" x14ac:dyDescent="0.25">
      <c r="A388" s="10">
        <v>38287</v>
      </c>
      <c r="B388" s="11">
        <v>22</v>
      </c>
      <c r="C388" s="11">
        <v>9.9516609999999996</v>
      </c>
      <c r="D388" s="11">
        <v>9.9516609999999996</v>
      </c>
      <c r="E388" s="11">
        <v>7.9484399999999997</v>
      </c>
    </row>
    <row r="389" spans="1:5" x14ac:dyDescent="0.25">
      <c r="A389" s="10">
        <v>38288</v>
      </c>
      <c r="B389" s="11">
        <v>28</v>
      </c>
      <c r="C389" s="11">
        <v>9.938167</v>
      </c>
      <c r="D389" s="11">
        <v>9.938167</v>
      </c>
      <c r="E389" s="11">
        <v>7.9994199999999998</v>
      </c>
    </row>
    <row r="390" spans="1:5" x14ac:dyDescent="0.25">
      <c r="A390" s="10">
        <v>38289</v>
      </c>
      <c r="B390" s="11">
        <v>27</v>
      </c>
      <c r="C390" s="11">
        <v>9.9403000000000006</v>
      </c>
      <c r="D390" s="11">
        <v>9.9403000000000006</v>
      </c>
      <c r="E390" s="11">
        <v>8.0078069999999997</v>
      </c>
    </row>
    <row r="391" spans="1:5" x14ac:dyDescent="0.25">
      <c r="A391" s="10">
        <v>38292</v>
      </c>
      <c r="B391" s="11">
        <v>24</v>
      </c>
      <c r="C391" s="11">
        <v>9.9471329999999991</v>
      </c>
      <c r="D391" s="11">
        <v>9.9471329999999991</v>
      </c>
      <c r="E391" s="11">
        <v>7.9721970000000004</v>
      </c>
    </row>
    <row r="392" spans="1:5" x14ac:dyDescent="0.25">
      <c r="A392" s="10">
        <v>38293</v>
      </c>
      <c r="B392" s="11">
        <v>23</v>
      </c>
      <c r="C392" s="11">
        <v>9.9491440000000004</v>
      </c>
      <c r="D392" s="11">
        <v>9.9491440000000004</v>
      </c>
      <c r="E392" s="11">
        <v>8.0007579999999994</v>
      </c>
    </row>
    <row r="393" spans="1:5" x14ac:dyDescent="0.25">
      <c r="A393" s="10">
        <v>38294</v>
      </c>
      <c r="B393" s="11">
        <v>22</v>
      </c>
      <c r="C393" s="11">
        <v>9.9513560000000005</v>
      </c>
      <c r="D393" s="11">
        <v>9.9513560000000005</v>
      </c>
      <c r="E393" s="11">
        <v>7.998837</v>
      </c>
    </row>
    <row r="394" spans="1:5" x14ac:dyDescent="0.25">
      <c r="A394" s="10">
        <v>38295</v>
      </c>
      <c r="B394" s="11">
        <v>28</v>
      </c>
      <c r="C394" s="11">
        <v>9.9380109999999995</v>
      </c>
      <c r="D394" s="11">
        <v>9.9380109999999995</v>
      </c>
      <c r="E394" s="11">
        <v>8.0197280000000006</v>
      </c>
    </row>
    <row r="395" spans="1:5" x14ac:dyDescent="0.25">
      <c r="A395" s="10">
        <v>38296</v>
      </c>
      <c r="B395" s="11">
        <v>27</v>
      </c>
      <c r="C395" s="11">
        <v>9.9401499999999992</v>
      </c>
      <c r="D395" s="11">
        <v>9.9401499999999992</v>
      </c>
      <c r="E395" s="11">
        <v>8.0280480000000001</v>
      </c>
    </row>
    <row r="396" spans="1:5" x14ac:dyDescent="0.25">
      <c r="A396" s="10">
        <v>38299</v>
      </c>
      <c r="B396" s="11">
        <v>24</v>
      </c>
      <c r="C396" s="11">
        <v>9.9460669999999993</v>
      </c>
      <c r="D396" s="11">
        <v>9.9460669999999993</v>
      </c>
      <c r="E396" s="11">
        <v>8.1338179999999998</v>
      </c>
    </row>
    <row r="397" spans="1:5" x14ac:dyDescent="0.25">
      <c r="A397" s="10">
        <v>38300</v>
      </c>
      <c r="B397" s="11">
        <v>23</v>
      </c>
      <c r="C397" s="11">
        <v>9.948442</v>
      </c>
      <c r="D397" s="11">
        <v>9.948442</v>
      </c>
      <c r="E397" s="11">
        <v>8.1117699999999999</v>
      </c>
    </row>
    <row r="398" spans="1:5" x14ac:dyDescent="0.25">
      <c r="A398" s="10">
        <v>38301</v>
      </c>
      <c r="B398" s="11">
        <v>22</v>
      </c>
      <c r="C398" s="11">
        <v>9.9509889999999999</v>
      </c>
      <c r="D398" s="11">
        <v>9.9509889999999999</v>
      </c>
      <c r="E398" s="11">
        <v>8.0594819999999991</v>
      </c>
    </row>
    <row r="399" spans="1:5" x14ac:dyDescent="0.25">
      <c r="A399" s="10">
        <v>38302</v>
      </c>
      <c r="B399" s="11">
        <v>28</v>
      </c>
      <c r="C399" s="11">
        <v>9.9366889999999994</v>
      </c>
      <c r="D399" s="11">
        <v>9.9366889999999994</v>
      </c>
      <c r="E399" s="11">
        <v>8.1918489999999995</v>
      </c>
    </row>
    <row r="400" spans="1:5" x14ac:dyDescent="0.25">
      <c r="A400" s="10">
        <v>38303</v>
      </c>
      <c r="B400" s="11">
        <v>27</v>
      </c>
      <c r="C400" s="11">
        <v>9.9389500000000002</v>
      </c>
      <c r="D400" s="11">
        <v>9.9389500000000002</v>
      </c>
      <c r="E400" s="11">
        <v>8.19</v>
      </c>
    </row>
    <row r="401" spans="1:5" x14ac:dyDescent="0.25">
      <c r="A401" s="10">
        <v>38306</v>
      </c>
      <c r="B401" s="11">
        <v>24</v>
      </c>
      <c r="C401" s="11">
        <v>9.9458000000000002</v>
      </c>
      <c r="D401" s="11">
        <v>9.9458000000000002</v>
      </c>
      <c r="E401" s="11">
        <v>8.1743050000000004</v>
      </c>
    </row>
    <row r="402" spans="1:5" x14ac:dyDescent="0.25">
      <c r="A402" s="10">
        <v>38307</v>
      </c>
      <c r="B402" s="11">
        <v>23</v>
      </c>
      <c r="C402" s="11">
        <v>9.9478670000000005</v>
      </c>
      <c r="D402" s="11">
        <v>9.9478670000000005</v>
      </c>
      <c r="E402" s="11">
        <v>8.2027110000000008</v>
      </c>
    </row>
    <row r="403" spans="1:5" x14ac:dyDescent="0.25">
      <c r="A403" s="10">
        <v>38308</v>
      </c>
      <c r="B403" s="11">
        <v>22</v>
      </c>
      <c r="C403" s="11">
        <v>9.9501939999999998</v>
      </c>
      <c r="D403" s="11">
        <v>9.9501939999999998</v>
      </c>
      <c r="E403" s="11">
        <v>8.190868</v>
      </c>
    </row>
    <row r="404" spans="1:5" x14ac:dyDescent="0.25">
      <c r="A404" s="10">
        <v>38309</v>
      </c>
      <c r="B404" s="11">
        <v>28</v>
      </c>
      <c r="C404" s="11">
        <v>9.9366109999999992</v>
      </c>
      <c r="D404" s="11">
        <v>9.9366109999999992</v>
      </c>
      <c r="E404" s="11">
        <v>8.2020060000000008</v>
      </c>
    </row>
    <row r="405" spans="1:5" x14ac:dyDescent="0.25">
      <c r="A405" s="10">
        <v>38310</v>
      </c>
      <c r="B405" s="11">
        <v>27</v>
      </c>
      <c r="C405" s="11">
        <v>9.9386500000000009</v>
      </c>
      <c r="D405" s="11">
        <v>9.9386500000000009</v>
      </c>
      <c r="E405" s="11">
        <v>8.2304940000000002</v>
      </c>
    </row>
    <row r="406" spans="1:5" x14ac:dyDescent="0.25">
      <c r="A406" s="10">
        <v>38313</v>
      </c>
      <c r="B406" s="11">
        <v>24</v>
      </c>
      <c r="C406" s="11">
        <v>9.9451330000000002</v>
      </c>
      <c r="D406" s="11">
        <v>9.9451330000000002</v>
      </c>
      <c r="E406" s="11">
        <v>8.2754549999999991</v>
      </c>
    </row>
    <row r="407" spans="1:5" x14ac:dyDescent="0.25">
      <c r="A407" s="10">
        <v>38314</v>
      </c>
      <c r="B407" s="11">
        <v>23</v>
      </c>
      <c r="C407" s="11">
        <v>9.9472919999999991</v>
      </c>
      <c r="D407" s="11">
        <v>9.9472919999999991</v>
      </c>
      <c r="E407" s="11">
        <v>8.2936619999999994</v>
      </c>
    </row>
    <row r="408" spans="1:5" x14ac:dyDescent="0.25">
      <c r="A408" s="10">
        <v>38315</v>
      </c>
      <c r="B408" s="11">
        <v>22</v>
      </c>
      <c r="C408" s="11">
        <v>9.9497669999999996</v>
      </c>
      <c r="D408" s="11">
        <v>9.9497669999999996</v>
      </c>
      <c r="E408" s="11">
        <v>8.2614450000000001</v>
      </c>
    </row>
    <row r="409" spans="1:5" x14ac:dyDescent="0.25">
      <c r="A409" s="10">
        <v>38316</v>
      </c>
      <c r="B409" s="11">
        <v>28</v>
      </c>
      <c r="C409" s="11">
        <v>9.9354440000000004</v>
      </c>
      <c r="D409" s="11">
        <v>9.9354440000000004</v>
      </c>
      <c r="E409" s="11">
        <v>8.3539870000000001</v>
      </c>
    </row>
    <row r="410" spans="1:5" x14ac:dyDescent="0.25">
      <c r="A410" s="10">
        <v>38317</v>
      </c>
      <c r="B410" s="11">
        <v>27</v>
      </c>
      <c r="C410" s="11">
        <v>9.9377499999999994</v>
      </c>
      <c r="D410" s="11">
        <v>9.9377499999999994</v>
      </c>
      <c r="E410" s="11">
        <v>8.3519909999999999</v>
      </c>
    </row>
    <row r="411" spans="1:5" x14ac:dyDescent="0.25">
      <c r="A411" s="10">
        <v>38320</v>
      </c>
      <c r="B411" s="11">
        <v>24</v>
      </c>
      <c r="C411" s="11">
        <v>9.9447329999999994</v>
      </c>
      <c r="D411" s="11">
        <v>9.9447329999999994</v>
      </c>
      <c r="E411" s="11">
        <v>8.3361210000000003</v>
      </c>
    </row>
    <row r="412" spans="1:5" x14ac:dyDescent="0.25">
      <c r="A412" s="10">
        <v>38321</v>
      </c>
      <c r="B412" s="11">
        <v>23</v>
      </c>
      <c r="C412" s="11">
        <v>9.9469080000000005</v>
      </c>
      <c r="D412" s="11">
        <v>9.9469080000000005</v>
      </c>
      <c r="E412" s="11">
        <v>8.3544070000000001</v>
      </c>
    </row>
    <row r="413" spans="1:5" x14ac:dyDescent="0.25">
      <c r="A413" s="10">
        <v>38322</v>
      </c>
      <c r="B413" s="11">
        <v>22</v>
      </c>
      <c r="C413" s="11">
        <v>9.9494609999999994</v>
      </c>
      <c r="D413" s="11">
        <v>9.9494609999999994</v>
      </c>
      <c r="E413" s="11">
        <v>8.3120259999999995</v>
      </c>
    </row>
    <row r="414" spans="1:5" x14ac:dyDescent="0.25">
      <c r="A414" s="10">
        <v>38323</v>
      </c>
      <c r="B414" s="11">
        <v>28</v>
      </c>
      <c r="C414" s="11">
        <v>9.9355220000000006</v>
      </c>
      <c r="D414" s="11">
        <v>9.9355220000000006</v>
      </c>
      <c r="E414" s="11">
        <v>8.3438280000000002</v>
      </c>
    </row>
    <row r="415" spans="1:5" x14ac:dyDescent="0.25">
      <c r="A415" s="10">
        <v>38324</v>
      </c>
      <c r="B415" s="11">
        <v>27</v>
      </c>
      <c r="C415" s="11">
        <v>9.9378250000000001</v>
      </c>
      <c r="D415" s="11">
        <v>9.9378250000000001</v>
      </c>
      <c r="E415" s="11">
        <v>8.3418659999999996</v>
      </c>
    </row>
    <row r="416" spans="1:5" x14ac:dyDescent="0.25">
      <c r="A416" s="10">
        <v>38327</v>
      </c>
      <c r="B416" s="11">
        <v>24</v>
      </c>
      <c r="C416" s="11">
        <v>9.9444669999999995</v>
      </c>
      <c r="D416" s="11">
        <v>9.9444669999999995</v>
      </c>
      <c r="E416" s="11">
        <v>8.3764669999999999</v>
      </c>
    </row>
    <row r="417" spans="1:5" x14ac:dyDescent="0.25">
      <c r="A417" s="10">
        <v>38328</v>
      </c>
      <c r="B417" s="11">
        <v>23</v>
      </c>
      <c r="C417" s="11">
        <v>9.9470360000000007</v>
      </c>
      <c r="D417" s="11">
        <v>9.9470360000000007</v>
      </c>
      <c r="E417" s="11">
        <v>8.3341580000000004</v>
      </c>
    </row>
    <row r="418" spans="1:5" x14ac:dyDescent="0.25">
      <c r="A418" s="10">
        <v>38329</v>
      </c>
      <c r="B418" s="11">
        <v>22</v>
      </c>
      <c r="C418" s="11">
        <v>9.9492779999999996</v>
      </c>
      <c r="D418" s="11">
        <v>9.9492779999999996</v>
      </c>
      <c r="E418" s="11">
        <v>8.3422769999999993</v>
      </c>
    </row>
    <row r="419" spans="1:5" x14ac:dyDescent="0.25">
      <c r="A419" s="10">
        <v>38330</v>
      </c>
      <c r="B419" s="11">
        <v>28</v>
      </c>
      <c r="C419" s="11">
        <v>9.9355220000000006</v>
      </c>
      <c r="D419" s="11">
        <v>9.9355220000000006</v>
      </c>
      <c r="E419" s="11">
        <v>8.3438280000000002</v>
      </c>
    </row>
    <row r="420" spans="1:5" x14ac:dyDescent="0.25">
      <c r="A420" s="10">
        <v>38331</v>
      </c>
      <c r="B420" s="11">
        <v>27</v>
      </c>
      <c r="C420" s="11">
        <v>9.9364000000000008</v>
      </c>
      <c r="D420" s="11">
        <v>9.9364000000000008</v>
      </c>
      <c r="E420" s="11">
        <v>8.5342780000000005</v>
      </c>
    </row>
    <row r="421" spans="1:5" x14ac:dyDescent="0.25">
      <c r="A421" s="10">
        <v>38334</v>
      </c>
      <c r="B421" s="11">
        <v>24</v>
      </c>
      <c r="C421" s="11">
        <v>9.9434000000000005</v>
      </c>
      <c r="D421" s="11">
        <v>9.9434000000000005</v>
      </c>
      <c r="E421" s="11">
        <v>8.5383270000000007</v>
      </c>
    </row>
    <row r="422" spans="1:5" x14ac:dyDescent="0.25">
      <c r="A422" s="10">
        <v>38335</v>
      </c>
      <c r="B422" s="11">
        <v>23</v>
      </c>
      <c r="C422" s="11">
        <v>9.9455030000000004</v>
      </c>
      <c r="D422" s="11">
        <v>9.9455030000000004</v>
      </c>
      <c r="E422" s="11">
        <v>8.5767059999999997</v>
      </c>
    </row>
    <row r="423" spans="1:5" x14ac:dyDescent="0.25">
      <c r="A423" s="10">
        <v>38336</v>
      </c>
      <c r="B423" s="11">
        <v>22</v>
      </c>
      <c r="C423" s="11">
        <v>9.9475060000000006</v>
      </c>
      <c r="D423" s="11">
        <v>9.9475060000000006</v>
      </c>
      <c r="E423" s="11">
        <v>8.6352569999999993</v>
      </c>
    </row>
    <row r="424" spans="1:5" x14ac:dyDescent="0.25">
      <c r="A424" s="10">
        <v>38337</v>
      </c>
      <c r="B424" s="11">
        <v>28</v>
      </c>
      <c r="C424" s="11">
        <v>9.9338890000000006</v>
      </c>
      <c r="D424" s="11">
        <v>9.9338890000000006</v>
      </c>
      <c r="E424" s="11">
        <v>8.5565540000000002</v>
      </c>
    </row>
    <row r="425" spans="1:5" x14ac:dyDescent="0.25">
      <c r="A425" s="10">
        <v>38338</v>
      </c>
      <c r="B425" s="11">
        <v>27</v>
      </c>
      <c r="C425" s="11">
        <v>9.9358000000000004</v>
      </c>
      <c r="D425" s="11">
        <v>9.9358000000000004</v>
      </c>
      <c r="E425" s="11">
        <v>8.6153099999999991</v>
      </c>
    </row>
    <row r="426" spans="1:5" x14ac:dyDescent="0.25">
      <c r="A426" s="10">
        <v>38341</v>
      </c>
      <c r="B426" s="11">
        <v>24</v>
      </c>
      <c r="C426" s="11">
        <v>9.9426000000000005</v>
      </c>
      <c r="D426" s="11">
        <v>9.9426000000000005</v>
      </c>
      <c r="E426" s="11">
        <v>8.6597069999999992</v>
      </c>
    </row>
    <row r="427" spans="1:5" x14ac:dyDescent="0.25">
      <c r="A427" s="10">
        <v>38342</v>
      </c>
      <c r="B427" s="11">
        <v>23</v>
      </c>
      <c r="C427" s="11">
        <v>9.9453110000000002</v>
      </c>
      <c r="D427" s="11">
        <v>9.9453110000000002</v>
      </c>
      <c r="E427" s="11">
        <v>8.6070890000000002</v>
      </c>
    </row>
    <row r="428" spans="1:5" x14ac:dyDescent="0.25">
      <c r="A428" s="10">
        <v>38343</v>
      </c>
      <c r="B428" s="11">
        <v>22</v>
      </c>
      <c r="C428" s="11">
        <v>9.9475669999999994</v>
      </c>
      <c r="D428" s="11">
        <v>9.9475669999999994</v>
      </c>
      <c r="E428" s="11">
        <v>8.6251700000000007</v>
      </c>
    </row>
    <row r="429" spans="1:5" x14ac:dyDescent="0.25">
      <c r="A429" s="10">
        <v>38344</v>
      </c>
      <c r="B429" s="11">
        <v>28</v>
      </c>
      <c r="C429" s="11">
        <v>9.9334220000000002</v>
      </c>
      <c r="D429" s="11">
        <v>9.9334220000000002</v>
      </c>
      <c r="E429" s="11">
        <v>8.6174020000000002</v>
      </c>
    </row>
    <row r="430" spans="1:5" x14ac:dyDescent="0.25">
      <c r="A430" s="10">
        <v>38345</v>
      </c>
      <c r="B430" s="11">
        <v>27</v>
      </c>
      <c r="C430" s="11">
        <v>9.9358000000000004</v>
      </c>
      <c r="D430" s="11">
        <v>9.9358000000000004</v>
      </c>
      <c r="E430" s="11">
        <v>8.6153099999999991</v>
      </c>
    </row>
    <row r="431" spans="1:5" x14ac:dyDescent="0.25">
      <c r="A431" s="10">
        <v>38348</v>
      </c>
      <c r="B431" s="11">
        <v>24</v>
      </c>
      <c r="C431" s="11">
        <v>9.9428669999999997</v>
      </c>
      <c r="D431" s="11">
        <v>9.9428669999999997</v>
      </c>
      <c r="E431" s="11">
        <v>8.6191940000000002</v>
      </c>
    </row>
    <row r="432" spans="1:5" x14ac:dyDescent="0.25">
      <c r="A432" s="10">
        <v>38349</v>
      </c>
      <c r="B432" s="11">
        <v>23</v>
      </c>
      <c r="C432" s="11">
        <v>9.9452470000000002</v>
      </c>
      <c r="D432" s="11">
        <v>9.9452470000000002</v>
      </c>
      <c r="E432" s="11">
        <v>8.6172170000000001</v>
      </c>
    </row>
    <row r="433" spans="1:5" x14ac:dyDescent="0.25">
      <c r="A433" s="10">
        <v>38350</v>
      </c>
      <c r="B433" s="11">
        <v>22</v>
      </c>
      <c r="C433" s="11">
        <v>9.9478720000000003</v>
      </c>
      <c r="D433" s="11">
        <v>9.9478720000000003</v>
      </c>
      <c r="E433" s="11">
        <v>8.5747350000000004</v>
      </c>
    </row>
    <row r="434" spans="1:5" x14ac:dyDescent="0.25">
      <c r="A434" s="10">
        <v>38351</v>
      </c>
      <c r="B434" s="11">
        <v>28</v>
      </c>
      <c r="C434" s="11">
        <v>9.9338890000000006</v>
      </c>
      <c r="D434" s="11">
        <v>9.9338890000000006</v>
      </c>
      <c r="E434" s="11">
        <v>8.5565540000000002</v>
      </c>
    </row>
    <row r="435" spans="1:5" x14ac:dyDescent="0.25">
      <c r="A435" s="10">
        <v>38352</v>
      </c>
      <c r="B435" s="11">
        <v>27</v>
      </c>
      <c r="C435" s="11">
        <v>9.9362499999999994</v>
      </c>
      <c r="D435" s="11">
        <v>9.9362499999999994</v>
      </c>
      <c r="E435" s="11">
        <v>8.5545349999999996</v>
      </c>
    </row>
    <row r="436" spans="1:5" x14ac:dyDescent="0.25">
      <c r="A436" s="10">
        <v>38355</v>
      </c>
      <c r="B436" s="11">
        <v>24</v>
      </c>
      <c r="C436" s="11">
        <v>9.9429999999999996</v>
      </c>
      <c r="D436" s="11">
        <v>9.9429999999999996</v>
      </c>
      <c r="E436" s="11">
        <v>8.5990140000000004</v>
      </c>
    </row>
    <row r="437" spans="1:5" x14ac:dyDescent="0.25">
      <c r="A437" s="10">
        <v>38356</v>
      </c>
      <c r="B437" s="11">
        <v>23</v>
      </c>
      <c r="C437" s="11">
        <v>9.9454390000000004</v>
      </c>
      <c r="D437" s="11">
        <v>9.9454390000000004</v>
      </c>
      <c r="E437" s="11">
        <v>8.5868330000000004</v>
      </c>
    </row>
    <row r="438" spans="1:5" x14ac:dyDescent="0.25">
      <c r="A438" s="10">
        <v>38357</v>
      </c>
      <c r="B438" s="11">
        <v>22</v>
      </c>
      <c r="C438" s="11">
        <v>9.9478109999999997</v>
      </c>
      <c r="D438" s="11">
        <v>9.9478109999999997</v>
      </c>
      <c r="E438" s="11">
        <v>8.5848220000000008</v>
      </c>
    </row>
    <row r="439" spans="1:5" x14ac:dyDescent="0.25">
      <c r="A439" s="10">
        <v>38358</v>
      </c>
      <c r="B439" s="11">
        <v>28</v>
      </c>
      <c r="C439" s="11">
        <v>9.9338890000000006</v>
      </c>
      <c r="D439" s="11">
        <v>9.9338890000000006</v>
      </c>
      <c r="E439" s="11">
        <v>8.5565540000000002</v>
      </c>
    </row>
    <row r="440" spans="1:5" x14ac:dyDescent="0.25">
      <c r="A440" s="10">
        <v>38359</v>
      </c>
      <c r="B440" s="11">
        <v>27</v>
      </c>
      <c r="C440" s="11">
        <v>9.9361750000000004</v>
      </c>
      <c r="D440" s="11">
        <v>9.9361750000000004</v>
      </c>
      <c r="E440" s="11">
        <v>8.5646640000000005</v>
      </c>
    </row>
    <row r="441" spans="1:5" x14ac:dyDescent="0.25">
      <c r="A441" s="10">
        <v>38362</v>
      </c>
      <c r="B441" s="11">
        <v>24</v>
      </c>
      <c r="C441" s="11">
        <v>9.9428669999999997</v>
      </c>
      <c r="D441" s="11">
        <v>9.9428669999999997</v>
      </c>
      <c r="E441" s="11">
        <v>8.6191940000000002</v>
      </c>
    </row>
    <row r="442" spans="1:5" x14ac:dyDescent="0.25">
      <c r="A442" s="10">
        <v>38363</v>
      </c>
      <c r="B442" s="11">
        <v>23</v>
      </c>
      <c r="C442" s="11">
        <v>9.9453110000000002</v>
      </c>
      <c r="D442" s="11">
        <v>9.9453110000000002</v>
      </c>
      <c r="E442" s="11">
        <v>8.6070890000000002</v>
      </c>
    </row>
    <row r="443" spans="1:5" x14ac:dyDescent="0.25">
      <c r="A443" s="10">
        <v>38364</v>
      </c>
      <c r="B443" s="11">
        <v>22</v>
      </c>
      <c r="C443" s="11">
        <v>9.9476890000000004</v>
      </c>
      <c r="D443" s="11">
        <v>9.9476890000000004</v>
      </c>
      <c r="E443" s="11">
        <v>8.6049950000000006</v>
      </c>
    </row>
    <row r="444" spans="1:5" x14ac:dyDescent="0.25">
      <c r="A444" s="10">
        <v>38365</v>
      </c>
      <c r="B444" s="11">
        <v>28</v>
      </c>
      <c r="C444" s="11">
        <v>9.9335780000000007</v>
      </c>
      <c r="D444" s="11">
        <v>9.9335780000000007</v>
      </c>
      <c r="E444" s="11">
        <v>8.5970750000000002</v>
      </c>
    </row>
    <row r="445" spans="1:5" x14ac:dyDescent="0.25">
      <c r="A445" s="10">
        <v>38366</v>
      </c>
      <c r="B445" s="11">
        <v>27</v>
      </c>
      <c r="C445" s="11">
        <v>9.9359500000000001</v>
      </c>
      <c r="D445" s="11">
        <v>9.9359500000000001</v>
      </c>
      <c r="E445" s="11">
        <v>8.5950509999999998</v>
      </c>
    </row>
    <row r="446" spans="1:5" x14ac:dyDescent="0.25">
      <c r="A446" s="10">
        <v>38369</v>
      </c>
      <c r="B446" s="11">
        <v>24</v>
      </c>
      <c r="C446" s="11">
        <v>9.9429999999999996</v>
      </c>
      <c r="D446" s="11">
        <v>9.9429999999999996</v>
      </c>
      <c r="E446" s="11">
        <v>8.5990140000000004</v>
      </c>
    </row>
    <row r="447" spans="1:5" x14ac:dyDescent="0.25">
      <c r="A447" s="10">
        <v>38370</v>
      </c>
      <c r="B447" s="11">
        <v>23</v>
      </c>
      <c r="C447" s="11">
        <v>9.9451830000000001</v>
      </c>
      <c r="D447" s="11">
        <v>9.9451830000000001</v>
      </c>
      <c r="E447" s="11">
        <v>8.627345</v>
      </c>
    </row>
    <row r="448" spans="1:5" x14ac:dyDescent="0.25">
      <c r="A448" s="10">
        <v>38371</v>
      </c>
      <c r="B448" s="11">
        <v>22</v>
      </c>
      <c r="C448" s="11">
        <v>9.9475060000000006</v>
      </c>
      <c r="D448" s="11">
        <v>9.9475060000000006</v>
      </c>
      <c r="E448" s="11">
        <v>8.6352569999999993</v>
      </c>
    </row>
    <row r="449" spans="1:5" x14ac:dyDescent="0.25">
      <c r="A449" s="10">
        <v>38372</v>
      </c>
      <c r="B449" s="11">
        <v>28</v>
      </c>
      <c r="C449" s="11">
        <v>9.9331110000000002</v>
      </c>
      <c r="D449" s="11">
        <v>9.9331110000000002</v>
      </c>
      <c r="E449" s="11">
        <v>8.6579259999999998</v>
      </c>
    </row>
    <row r="450" spans="1:5" x14ac:dyDescent="0.25">
      <c r="A450" s="10">
        <v>38373</v>
      </c>
      <c r="B450" s="11">
        <v>27</v>
      </c>
      <c r="C450" s="11">
        <v>9.9356500000000008</v>
      </c>
      <c r="D450" s="11">
        <v>9.9356500000000008</v>
      </c>
      <c r="E450" s="11">
        <v>8.6355699999999995</v>
      </c>
    </row>
    <row r="451" spans="1:5" x14ac:dyDescent="0.25">
      <c r="A451" s="10">
        <v>38376</v>
      </c>
      <c r="B451" s="11">
        <v>24</v>
      </c>
      <c r="C451" s="11">
        <v>9.9427330000000005</v>
      </c>
      <c r="D451" s="11">
        <v>9.9427330000000005</v>
      </c>
      <c r="E451" s="11">
        <v>8.639526</v>
      </c>
    </row>
    <row r="452" spans="1:5" x14ac:dyDescent="0.25">
      <c r="A452" s="10">
        <v>38377</v>
      </c>
      <c r="B452" s="11">
        <v>23</v>
      </c>
      <c r="C452" s="11">
        <v>9.9451830000000001</v>
      </c>
      <c r="D452" s="11">
        <v>9.9451830000000001</v>
      </c>
      <c r="E452" s="11">
        <v>8.627345</v>
      </c>
    </row>
    <row r="453" spans="1:5" x14ac:dyDescent="0.25">
      <c r="A453" s="10">
        <v>38378</v>
      </c>
      <c r="B453" s="11">
        <v>22</v>
      </c>
      <c r="C453" s="11">
        <v>9.9475060000000006</v>
      </c>
      <c r="D453" s="11">
        <v>9.9475060000000006</v>
      </c>
      <c r="E453" s="11">
        <v>8.6352569999999993</v>
      </c>
    </row>
    <row r="454" spans="1:5" x14ac:dyDescent="0.25">
      <c r="A454" s="10">
        <v>38379</v>
      </c>
      <c r="B454" s="11">
        <v>28</v>
      </c>
      <c r="C454" s="11">
        <v>9.933033</v>
      </c>
      <c r="D454" s="11">
        <v>9.933033</v>
      </c>
      <c r="E454" s="11">
        <v>8.6680899999999994</v>
      </c>
    </row>
    <row r="455" spans="1:5" x14ac:dyDescent="0.25">
      <c r="A455" s="10">
        <v>38380</v>
      </c>
      <c r="B455" s="11">
        <v>27</v>
      </c>
      <c r="C455" s="11">
        <v>9.9347499999999993</v>
      </c>
      <c r="D455" s="11">
        <v>9.9347499999999993</v>
      </c>
      <c r="E455" s="11">
        <v>8.7571399999999997</v>
      </c>
    </row>
    <row r="456" spans="1:5" x14ac:dyDescent="0.25">
      <c r="A456" s="10">
        <v>38383</v>
      </c>
      <c r="B456" s="11">
        <v>24</v>
      </c>
      <c r="C456" s="11">
        <v>9.9402000000000008</v>
      </c>
      <c r="D456" s="11">
        <v>9.9402000000000008</v>
      </c>
      <c r="E456" s="11">
        <v>9.0239630000000002</v>
      </c>
    </row>
    <row r="457" spans="1:5" x14ac:dyDescent="0.25">
      <c r="A457" s="10">
        <v>38384</v>
      </c>
      <c r="B457" s="11">
        <v>23</v>
      </c>
      <c r="C457" s="11">
        <v>9.9426919999999992</v>
      </c>
      <c r="D457" s="11">
        <v>9.9426919999999992</v>
      </c>
      <c r="E457" s="11">
        <v>9.021649</v>
      </c>
    </row>
    <row r="458" spans="1:5" x14ac:dyDescent="0.25">
      <c r="A458" s="10">
        <v>38385</v>
      </c>
      <c r="B458" s="11">
        <v>22</v>
      </c>
      <c r="C458" s="11">
        <v>9.9449389999999998</v>
      </c>
      <c r="D458" s="11">
        <v>9.9449389999999998</v>
      </c>
      <c r="E458" s="11">
        <v>9.0598659999999995</v>
      </c>
    </row>
    <row r="459" spans="1:5" x14ac:dyDescent="0.25">
      <c r="A459" s="10">
        <v>38386</v>
      </c>
      <c r="B459" s="11">
        <v>28</v>
      </c>
      <c r="C459" s="11">
        <v>9.9296109999999995</v>
      </c>
      <c r="D459" s="11">
        <v>9.9296109999999995</v>
      </c>
      <c r="E459" s="11">
        <v>9.1141679999999994</v>
      </c>
    </row>
    <row r="460" spans="1:5" x14ac:dyDescent="0.25">
      <c r="A460" s="10">
        <v>38387</v>
      </c>
      <c r="B460" s="11">
        <v>27</v>
      </c>
      <c r="C460" s="11">
        <v>9.9318249999999999</v>
      </c>
      <c r="D460" s="11">
        <v>9.9318249999999999</v>
      </c>
      <c r="E460" s="11">
        <v>9.1523959999999995</v>
      </c>
    </row>
    <row r="461" spans="1:5" x14ac:dyDescent="0.25">
      <c r="A461" s="10">
        <v>38390</v>
      </c>
      <c r="B461" s="11">
        <v>24</v>
      </c>
      <c r="C461" s="11">
        <v>9.9393999999999991</v>
      </c>
      <c r="D461" s="11">
        <v>9.9393999999999991</v>
      </c>
      <c r="E461" s="11">
        <v>9.1454210000000007</v>
      </c>
    </row>
    <row r="462" spans="1:5" x14ac:dyDescent="0.25">
      <c r="A462" s="10">
        <v>38391</v>
      </c>
      <c r="B462" s="11">
        <v>23</v>
      </c>
      <c r="C462" s="11">
        <v>9.9419889999999995</v>
      </c>
      <c r="D462" s="11">
        <v>9.9419889999999995</v>
      </c>
      <c r="E462" s="11">
        <v>9.1329639999999994</v>
      </c>
    </row>
    <row r="463" spans="1:5" x14ac:dyDescent="0.25">
      <c r="A463" s="10">
        <v>38392</v>
      </c>
      <c r="B463" s="11">
        <v>22</v>
      </c>
      <c r="C463" s="11">
        <v>9.9445110000000003</v>
      </c>
      <c r="D463" s="11">
        <v>9.9445110000000003</v>
      </c>
      <c r="E463" s="11">
        <v>9.1306829999999994</v>
      </c>
    </row>
    <row r="464" spans="1:5" x14ac:dyDescent="0.25">
      <c r="A464" s="10">
        <v>38393</v>
      </c>
      <c r="B464" s="11">
        <v>28</v>
      </c>
      <c r="C464" s="11">
        <v>9.9293779999999998</v>
      </c>
      <c r="D464" s="11">
        <v>9.9293779999999998</v>
      </c>
      <c r="E464" s="11">
        <v>9.1445519999999991</v>
      </c>
    </row>
    <row r="465" spans="1:5" x14ac:dyDescent="0.25">
      <c r="A465" s="10">
        <v>38394</v>
      </c>
      <c r="B465" s="11">
        <v>27</v>
      </c>
      <c r="C465" s="11">
        <v>9.9319000000000006</v>
      </c>
      <c r="D465" s="11">
        <v>9.9319000000000006</v>
      </c>
      <c r="E465" s="11">
        <v>9.1422589999999992</v>
      </c>
    </row>
    <row r="466" spans="1:5" x14ac:dyDescent="0.25">
      <c r="A466" s="10">
        <v>38397</v>
      </c>
      <c r="B466" s="11">
        <v>24</v>
      </c>
      <c r="C466" s="11">
        <v>9.9391999999999996</v>
      </c>
      <c r="D466" s="11">
        <v>9.9391999999999996</v>
      </c>
      <c r="E466" s="11">
        <v>9.175789</v>
      </c>
    </row>
    <row r="467" spans="1:5" x14ac:dyDescent="0.25">
      <c r="A467" s="10">
        <v>38398</v>
      </c>
      <c r="B467" s="11">
        <v>23</v>
      </c>
      <c r="C467" s="11">
        <v>9.9419249999999995</v>
      </c>
      <c r="D467" s="11">
        <v>9.9419249999999995</v>
      </c>
      <c r="E467" s="11">
        <v>9.1430989999999994</v>
      </c>
    </row>
    <row r="468" spans="1:5" x14ac:dyDescent="0.25">
      <c r="A468" s="10">
        <v>38399</v>
      </c>
      <c r="B468" s="11">
        <v>22</v>
      </c>
      <c r="C468" s="11">
        <v>9.9444499999999998</v>
      </c>
      <c r="D468" s="11">
        <v>9.9444499999999998</v>
      </c>
      <c r="E468" s="11">
        <v>9.1407769999999999</v>
      </c>
    </row>
    <row r="469" spans="1:5" x14ac:dyDescent="0.25">
      <c r="A469" s="10">
        <v>38400</v>
      </c>
      <c r="B469" s="11">
        <v>28</v>
      </c>
      <c r="C469" s="11">
        <v>9.9292999999999996</v>
      </c>
      <c r="D469" s="11">
        <v>9.9292999999999996</v>
      </c>
      <c r="E469" s="11">
        <v>9.1547239999999999</v>
      </c>
    </row>
    <row r="470" spans="1:5" x14ac:dyDescent="0.25">
      <c r="A470" s="10">
        <v>38401</v>
      </c>
      <c r="B470" s="11">
        <v>27</v>
      </c>
      <c r="C470" s="11">
        <v>9.9317499999999992</v>
      </c>
      <c r="D470" s="11">
        <v>9.9317499999999992</v>
      </c>
      <c r="E470" s="11">
        <v>9.1625340000000008</v>
      </c>
    </row>
    <row r="471" spans="1:5" x14ac:dyDescent="0.25">
      <c r="A471" s="10">
        <v>38404</v>
      </c>
      <c r="B471" s="11">
        <v>24</v>
      </c>
      <c r="C471" s="11">
        <v>9.9393329999999995</v>
      </c>
      <c r="D471" s="11">
        <v>9.9393329999999995</v>
      </c>
      <c r="E471" s="11">
        <v>9.1555940000000007</v>
      </c>
    </row>
    <row r="472" spans="1:5" x14ac:dyDescent="0.25">
      <c r="A472" s="10">
        <v>38405</v>
      </c>
      <c r="B472" s="11">
        <v>23</v>
      </c>
      <c r="C472" s="11">
        <v>9.9416689999999992</v>
      </c>
      <c r="D472" s="11">
        <v>9.9416689999999992</v>
      </c>
      <c r="E472" s="11">
        <v>9.1836389999999994</v>
      </c>
    </row>
    <row r="473" spans="1:5" x14ac:dyDescent="0.25">
      <c r="A473" s="10">
        <v>38406</v>
      </c>
      <c r="B473" s="11">
        <v>22</v>
      </c>
      <c r="C473" s="11">
        <v>9.9442059999999994</v>
      </c>
      <c r="D473" s="11">
        <v>9.9442059999999994</v>
      </c>
      <c r="E473" s="11">
        <v>9.1811530000000001</v>
      </c>
    </row>
    <row r="474" spans="1:5" x14ac:dyDescent="0.25">
      <c r="A474" s="10">
        <v>38407</v>
      </c>
      <c r="B474" s="11">
        <v>27</v>
      </c>
      <c r="C474" s="11">
        <v>9.9310749999999999</v>
      </c>
      <c r="D474" s="11">
        <v>9.9310749999999999</v>
      </c>
      <c r="E474" s="11">
        <v>9.2537819999999993</v>
      </c>
    </row>
    <row r="475" spans="1:5" x14ac:dyDescent="0.25">
      <c r="A475" s="10">
        <v>38408</v>
      </c>
      <c r="B475" s="11">
        <v>26</v>
      </c>
      <c r="C475" s="11">
        <v>9.9333390000000001</v>
      </c>
      <c r="D475" s="11">
        <v>9.9333390000000001</v>
      </c>
      <c r="E475" s="11">
        <v>9.2919260000000001</v>
      </c>
    </row>
    <row r="476" spans="1:5" x14ac:dyDescent="0.25">
      <c r="A476" s="10">
        <v>38411</v>
      </c>
      <c r="B476" s="11">
        <v>23</v>
      </c>
      <c r="C476" s="11">
        <v>9.9410310000000006</v>
      </c>
      <c r="D476" s="11">
        <v>9.9410310000000006</v>
      </c>
      <c r="E476" s="11">
        <v>9.2846810000000009</v>
      </c>
    </row>
    <row r="477" spans="1:5" x14ac:dyDescent="0.25">
      <c r="A477" s="10">
        <v>38412</v>
      </c>
      <c r="B477" s="11">
        <v>22</v>
      </c>
      <c r="C477" s="11">
        <v>9.9436560000000007</v>
      </c>
      <c r="D477" s="11">
        <v>9.9436560000000007</v>
      </c>
      <c r="E477" s="11">
        <v>9.2721699999999991</v>
      </c>
    </row>
    <row r="478" spans="1:5" x14ac:dyDescent="0.25">
      <c r="A478" s="10">
        <v>38413</v>
      </c>
      <c r="B478" s="11">
        <v>21</v>
      </c>
      <c r="C478" s="11">
        <v>9.946275</v>
      </c>
      <c r="D478" s="11">
        <v>9.946275</v>
      </c>
      <c r="E478" s="11">
        <v>9.2597480000000001</v>
      </c>
    </row>
    <row r="479" spans="1:5" x14ac:dyDescent="0.25">
      <c r="A479" s="10">
        <v>38414</v>
      </c>
      <c r="B479" s="11">
        <v>28</v>
      </c>
      <c r="C479" s="11">
        <v>9.9279779999999995</v>
      </c>
      <c r="D479" s="11">
        <v>9.9279779999999995</v>
      </c>
      <c r="E479" s="11">
        <v>9.3271470000000001</v>
      </c>
    </row>
    <row r="480" spans="1:5" x14ac:dyDescent="0.25">
      <c r="A480" s="10">
        <v>38415</v>
      </c>
      <c r="B480" s="11">
        <v>27</v>
      </c>
      <c r="C480" s="11">
        <v>9.9305500000000002</v>
      </c>
      <c r="D480" s="11">
        <v>9.9305500000000002</v>
      </c>
      <c r="E480" s="11">
        <v>9.3247599999999995</v>
      </c>
    </row>
    <row r="481" spans="1:5" x14ac:dyDescent="0.25">
      <c r="A481" s="10">
        <v>38418</v>
      </c>
      <c r="B481" s="11">
        <v>24</v>
      </c>
      <c r="C481" s="11">
        <v>9.9383999999999997</v>
      </c>
      <c r="D481" s="11">
        <v>9.9383999999999997</v>
      </c>
      <c r="E481" s="11">
        <v>9.2972710000000003</v>
      </c>
    </row>
    <row r="482" spans="1:5" x14ac:dyDescent="0.25">
      <c r="A482" s="10">
        <v>38419</v>
      </c>
      <c r="B482" s="11">
        <v>23</v>
      </c>
      <c r="C482" s="11">
        <v>9.9409670000000006</v>
      </c>
      <c r="D482" s="11">
        <v>9.9409670000000006</v>
      </c>
      <c r="E482" s="11">
        <v>9.2948179999999994</v>
      </c>
    </row>
    <row r="483" spans="1:5" x14ac:dyDescent="0.25">
      <c r="A483" s="10">
        <v>38420</v>
      </c>
      <c r="B483" s="11">
        <v>22</v>
      </c>
      <c r="C483" s="11">
        <v>9.9434719999999999</v>
      </c>
      <c r="D483" s="11">
        <v>9.9434719999999999</v>
      </c>
      <c r="E483" s="11">
        <v>9.3026219999999995</v>
      </c>
    </row>
    <row r="484" spans="1:5" x14ac:dyDescent="0.25">
      <c r="A484" s="10">
        <v>38421</v>
      </c>
      <c r="B484" s="11">
        <v>28</v>
      </c>
      <c r="C484" s="11">
        <v>9.9280559999999998</v>
      </c>
      <c r="D484" s="11">
        <v>9.9280559999999998</v>
      </c>
      <c r="E484" s="11">
        <v>9.3169730000000008</v>
      </c>
    </row>
    <row r="485" spans="1:5" x14ac:dyDescent="0.25">
      <c r="A485" s="10">
        <v>38422</v>
      </c>
      <c r="B485" s="11">
        <v>27</v>
      </c>
      <c r="C485" s="11">
        <v>9.9305500000000002</v>
      </c>
      <c r="D485" s="11">
        <v>9.9305500000000002</v>
      </c>
      <c r="E485" s="11">
        <v>9.3247599999999995</v>
      </c>
    </row>
    <row r="486" spans="1:5" x14ac:dyDescent="0.25">
      <c r="A486" s="10">
        <v>38425</v>
      </c>
      <c r="B486" s="11">
        <v>24</v>
      </c>
      <c r="C486" s="11">
        <v>9.9382669999999997</v>
      </c>
      <c r="D486" s="11">
        <v>9.9382669999999997</v>
      </c>
      <c r="E486" s="11">
        <v>9.3174700000000001</v>
      </c>
    </row>
    <row r="487" spans="1:5" x14ac:dyDescent="0.25">
      <c r="A487" s="10">
        <v>38426</v>
      </c>
      <c r="B487" s="11">
        <v>23</v>
      </c>
      <c r="C487" s="11">
        <v>9.9407750000000004</v>
      </c>
      <c r="D487" s="11">
        <v>9.9407750000000004</v>
      </c>
      <c r="E487" s="11">
        <v>9.3252290000000002</v>
      </c>
    </row>
    <row r="488" spans="1:5" x14ac:dyDescent="0.25">
      <c r="A488" s="10">
        <v>38427</v>
      </c>
      <c r="B488" s="11">
        <v>22</v>
      </c>
      <c r="C488" s="11">
        <v>9.9433500000000006</v>
      </c>
      <c r="D488" s="11">
        <v>9.9433500000000006</v>
      </c>
      <c r="E488" s="11">
        <v>9.3228139999999993</v>
      </c>
    </row>
    <row r="489" spans="1:5" x14ac:dyDescent="0.25">
      <c r="A489" s="10">
        <v>38428</v>
      </c>
      <c r="B489" s="11">
        <v>28</v>
      </c>
      <c r="C489" s="11">
        <v>9.9275110000000009</v>
      </c>
      <c r="D489" s="11">
        <v>9.9275110000000009</v>
      </c>
      <c r="E489" s="11">
        <v>9.3880669999999995</v>
      </c>
    </row>
    <row r="490" spans="1:5" x14ac:dyDescent="0.25">
      <c r="A490" s="10">
        <v>38429</v>
      </c>
      <c r="B490" s="11">
        <v>27</v>
      </c>
      <c r="C490" s="11">
        <v>9.9298749999999991</v>
      </c>
      <c r="D490" s="11">
        <v>9.9298749999999991</v>
      </c>
      <c r="E490" s="11">
        <v>9.4160299999999992</v>
      </c>
    </row>
    <row r="491" spans="1:5" x14ac:dyDescent="0.25">
      <c r="A491" s="10">
        <v>38433</v>
      </c>
      <c r="B491" s="11">
        <v>23</v>
      </c>
      <c r="C491" s="11">
        <v>9.9403279999999992</v>
      </c>
      <c r="D491" s="11">
        <v>9.9403279999999992</v>
      </c>
      <c r="E491" s="11">
        <v>9.3960329999999992</v>
      </c>
    </row>
    <row r="492" spans="1:5" x14ac:dyDescent="0.25">
      <c r="A492" s="10">
        <v>38434</v>
      </c>
      <c r="B492" s="11">
        <v>29</v>
      </c>
      <c r="C492" s="11">
        <v>9.9233919999999998</v>
      </c>
      <c r="D492" s="11">
        <v>9.9233919999999998</v>
      </c>
      <c r="E492" s="11">
        <v>9.5833750000000002</v>
      </c>
    </row>
    <row r="493" spans="1:5" x14ac:dyDescent="0.25">
      <c r="A493" s="10">
        <v>38439</v>
      </c>
      <c r="B493" s="11">
        <v>24</v>
      </c>
      <c r="C493" s="11">
        <v>9.9366669999999999</v>
      </c>
      <c r="D493" s="11">
        <v>9.9366669999999999</v>
      </c>
      <c r="E493" s="11">
        <v>9.5604999999999993</v>
      </c>
    </row>
    <row r="494" spans="1:5" x14ac:dyDescent="0.25">
      <c r="A494" s="10">
        <v>38440</v>
      </c>
      <c r="B494" s="11">
        <v>23</v>
      </c>
      <c r="C494" s="11">
        <v>9.9393060000000002</v>
      </c>
      <c r="D494" s="11">
        <v>9.9393060000000002</v>
      </c>
      <c r="E494" s="11">
        <v>9.5579409999999996</v>
      </c>
    </row>
    <row r="495" spans="1:5" x14ac:dyDescent="0.25">
      <c r="A495" s="10">
        <v>38441</v>
      </c>
      <c r="B495" s="11">
        <v>22</v>
      </c>
      <c r="C495" s="11">
        <v>9.9421890000000008</v>
      </c>
      <c r="D495" s="11">
        <v>9.9421890000000008</v>
      </c>
      <c r="E495" s="11">
        <v>9.5149889999999999</v>
      </c>
    </row>
    <row r="496" spans="1:5" x14ac:dyDescent="0.25">
      <c r="A496" s="10">
        <v>38442</v>
      </c>
      <c r="B496" s="11">
        <v>28</v>
      </c>
      <c r="C496" s="11">
        <v>9.9258780000000009</v>
      </c>
      <c r="D496" s="11">
        <v>9.9258780000000009</v>
      </c>
      <c r="E496" s="11">
        <v>9.6011369999999996</v>
      </c>
    </row>
    <row r="497" spans="1:5" x14ac:dyDescent="0.25">
      <c r="A497" s="10">
        <v>38443</v>
      </c>
      <c r="B497" s="11">
        <v>27</v>
      </c>
      <c r="C497" s="11">
        <v>9.9285999999999994</v>
      </c>
      <c r="D497" s="11">
        <v>9.9285999999999994</v>
      </c>
      <c r="E497" s="11">
        <v>9.5884619999999998</v>
      </c>
    </row>
    <row r="498" spans="1:5" x14ac:dyDescent="0.25">
      <c r="A498" s="10">
        <v>38446</v>
      </c>
      <c r="B498" s="11">
        <v>24</v>
      </c>
      <c r="C498" s="11">
        <v>9.9366669999999999</v>
      </c>
      <c r="D498" s="11">
        <v>9.9366669999999999</v>
      </c>
      <c r="E498" s="11">
        <v>9.5604999999999993</v>
      </c>
    </row>
    <row r="499" spans="1:5" x14ac:dyDescent="0.25">
      <c r="A499" s="10">
        <v>38447</v>
      </c>
      <c r="B499" s="11">
        <v>23</v>
      </c>
      <c r="C499" s="11">
        <v>9.9389859999999999</v>
      </c>
      <c r="D499" s="11">
        <v>9.9389859999999999</v>
      </c>
      <c r="E499" s="11">
        <v>9.608644</v>
      </c>
    </row>
    <row r="500" spans="1:5" x14ac:dyDescent="0.25">
      <c r="A500" s="10">
        <v>38448</v>
      </c>
      <c r="B500" s="11">
        <v>22</v>
      </c>
      <c r="C500" s="11">
        <v>9.9415779999999998</v>
      </c>
      <c r="D500" s="11">
        <v>9.9415779999999998</v>
      </c>
      <c r="E500" s="11">
        <v>9.6161429999999992</v>
      </c>
    </row>
    <row r="501" spans="1:5" x14ac:dyDescent="0.25">
      <c r="A501" s="10">
        <v>38449</v>
      </c>
      <c r="B501" s="11">
        <v>28</v>
      </c>
      <c r="C501" s="11">
        <v>9.9255669999999991</v>
      </c>
      <c r="D501" s="11">
        <v>9.9255669999999991</v>
      </c>
      <c r="E501" s="11">
        <v>9.6417230000000007</v>
      </c>
    </row>
    <row r="502" spans="1:5" x14ac:dyDescent="0.25">
      <c r="A502" s="10">
        <v>38450</v>
      </c>
      <c r="B502" s="11">
        <v>27</v>
      </c>
      <c r="C502" s="11">
        <v>9.9283000000000001</v>
      </c>
      <c r="D502" s="11">
        <v>9.9283000000000001</v>
      </c>
      <c r="E502" s="11">
        <v>9.6290399999999998</v>
      </c>
    </row>
    <row r="503" spans="1:5" x14ac:dyDescent="0.25">
      <c r="A503" s="10">
        <v>38453</v>
      </c>
      <c r="B503" s="11">
        <v>24</v>
      </c>
      <c r="C503" s="11">
        <v>9.9361999999999995</v>
      </c>
      <c r="D503" s="11">
        <v>9.9361999999999995</v>
      </c>
      <c r="E503" s="11">
        <v>9.6314489999999999</v>
      </c>
    </row>
    <row r="504" spans="1:5" x14ac:dyDescent="0.25">
      <c r="A504" s="10">
        <v>38454</v>
      </c>
      <c r="B504" s="11">
        <v>23</v>
      </c>
      <c r="C504" s="11">
        <v>9.9392420000000001</v>
      </c>
      <c r="D504" s="11">
        <v>9.9392420000000001</v>
      </c>
      <c r="E504" s="11">
        <v>9.5680820000000004</v>
      </c>
    </row>
    <row r="505" spans="1:5" x14ac:dyDescent="0.25">
      <c r="A505" s="10">
        <v>38455</v>
      </c>
      <c r="B505" s="11">
        <v>22</v>
      </c>
      <c r="C505" s="11">
        <v>9.9419439999999994</v>
      </c>
      <c r="D505" s="11">
        <v>9.9419439999999994</v>
      </c>
      <c r="E505" s="11">
        <v>9.5555479999999999</v>
      </c>
    </row>
    <row r="506" spans="1:5" x14ac:dyDescent="0.25">
      <c r="A506" s="10">
        <v>38456</v>
      </c>
      <c r="B506" s="11">
        <v>28</v>
      </c>
      <c r="C506" s="11">
        <v>9.9262669999999993</v>
      </c>
      <c r="D506" s="11">
        <v>9.9262669999999993</v>
      </c>
      <c r="E506" s="11">
        <v>9.5503750000000007</v>
      </c>
    </row>
    <row r="507" spans="1:5" x14ac:dyDescent="0.25">
      <c r="A507" s="10">
        <v>38457</v>
      </c>
      <c r="B507" s="11">
        <v>27</v>
      </c>
      <c r="C507" s="11">
        <v>9.9283750000000008</v>
      </c>
      <c r="D507" s="11">
        <v>9.9283750000000008</v>
      </c>
      <c r="E507" s="11">
        <v>9.6188950000000002</v>
      </c>
    </row>
    <row r="508" spans="1:5" x14ac:dyDescent="0.25">
      <c r="A508" s="10">
        <v>38460</v>
      </c>
      <c r="B508" s="11">
        <v>24</v>
      </c>
      <c r="C508" s="11">
        <v>9.9366000000000003</v>
      </c>
      <c r="D508" s="11">
        <v>9.9366000000000003</v>
      </c>
      <c r="E508" s="11">
        <v>9.5706779999999991</v>
      </c>
    </row>
    <row r="509" spans="1:5" x14ac:dyDescent="0.25">
      <c r="A509" s="10">
        <v>38461</v>
      </c>
      <c r="B509" s="11">
        <v>23</v>
      </c>
      <c r="C509" s="11">
        <v>9.9387939999999997</v>
      </c>
      <c r="D509" s="11">
        <v>9.9387939999999997</v>
      </c>
      <c r="E509" s="11">
        <v>9.6390659999999997</v>
      </c>
    </row>
    <row r="510" spans="1:5" x14ac:dyDescent="0.25">
      <c r="A510" s="10">
        <v>38462</v>
      </c>
      <c r="B510" s="11">
        <v>22</v>
      </c>
      <c r="C510" s="11">
        <v>9.9415169999999993</v>
      </c>
      <c r="D510" s="11">
        <v>9.9415169999999993</v>
      </c>
      <c r="E510" s="11">
        <v>9.6262430000000005</v>
      </c>
    </row>
    <row r="511" spans="1:5" x14ac:dyDescent="0.25">
      <c r="A511" s="10">
        <v>38463</v>
      </c>
      <c r="B511" s="11">
        <v>28</v>
      </c>
      <c r="C511" s="11">
        <v>9.9254110000000004</v>
      </c>
      <c r="D511" s="11">
        <v>9.9254110000000004</v>
      </c>
      <c r="E511" s="11">
        <v>9.6620830000000009</v>
      </c>
    </row>
    <row r="512" spans="1:5" x14ac:dyDescent="0.25">
      <c r="A512" s="10">
        <v>38464</v>
      </c>
      <c r="B512" s="11">
        <v>27</v>
      </c>
      <c r="C512" s="11">
        <v>9.9284499999999998</v>
      </c>
      <c r="D512" s="11">
        <v>9.9284499999999998</v>
      </c>
      <c r="E512" s="11">
        <v>9.6087509999999998</v>
      </c>
    </row>
    <row r="513" spans="1:5" x14ac:dyDescent="0.25">
      <c r="A513" s="10">
        <v>38467</v>
      </c>
      <c r="B513" s="11">
        <v>24</v>
      </c>
      <c r="C513" s="11">
        <v>9.9363329999999994</v>
      </c>
      <c r="D513" s="11">
        <v>9.9363329999999994</v>
      </c>
      <c r="E513" s="11">
        <v>9.6112420000000007</v>
      </c>
    </row>
    <row r="514" spans="1:5" x14ac:dyDescent="0.25">
      <c r="A514" s="10">
        <v>38468</v>
      </c>
      <c r="B514" s="11">
        <v>23</v>
      </c>
      <c r="C514" s="11">
        <v>9.9389859999999999</v>
      </c>
      <c r="D514" s="11">
        <v>9.9389859999999999</v>
      </c>
      <c r="E514" s="11">
        <v>9.608644</v>
      </c>
    </row>
    <row r="515" spans="1:5" x14ac:dyDescent="0.25">
      <c r="A515" s="10">
        <v>38469</v>
      </c>
      <c r="B515" s="11">
        <v>22</v>
      </c>
      <c r="C515" s="11">
        <v>9.9416390000000003</v>
      </c>
      <c r="D515" s="11">
        <v>9.9416390000000003</v>
      </c>
      <c r="E515" s="11">
        <v>9.6060440000000007</v>
      </c>
    </row>
    <row r="516" spans="1:5" x14ac:dyDescent="0.25">
      <c r="A516" s="10">
        <v>38470</v>
      </c>
      <c r="B516" s="11">
        <v>28</v>
      </c>
      <c r="C516" s="11">
        <v>9.9258000000000006</v>
      </c>
      <c r="D516" s="11">
        <v>9.9258000000000006</v>
      </c>
      <c r="E516" s="11">
        <v>9.6113160000000004</v>
      </c>
    </row>
    <row r="517" spans="1:5" x14ac:dyDescent="0.25">
      <c r="A517" s="10">
        <v>38471</v>
      </c>
      <c r="B517" s="11">
        <v>27</v>
      </c>
      <c r="C517" s="11">
        <v>9.9276250000000008</v>
      </c>
      <c r="D517" s="11">
        <v>9.9276250000000008</v>
      </c>
      <c r="E517" s="11">
        <v>9.7203510000000009</v>
      </c>
    </row>
    <row r="518" spans="1:5" x14ac:dyDescent="0.25">
      <c r="A518" s="10">
        <v>38474</v>
      </c>
      <c r="B518" s="11">
        <v>24</v>
      </c>
      <c r="C518" s="11">
        <v>9.9359999999999999</v>
      </c>
      <c r="D518" s="11">
        <v>9.9359999999999999</v>
      </c>
      <c r="E518" s="11">
        <v>9.6618359999999992</v>
      </c>
    </row>
    <row r="519" spans="1:5" x14ac:dyDescent="0.25">
      <c r="A519" s="10">
        <v>38475</v>
      </c>
      <c r="B519" s="11">
        <v>23</v>
      </c>
      <c r="C519" s="11">
        <v>9.9380919999999993</v>
      </c>
      <c r="D519" s="11">
        <v>9.9380919999999993</v>
      </c>
      <c r="E519" s="11">
        <v>9.7503100000000007</v>
      </c>
    </row>
    <row r="520" spans="1:5" x14ac:dyDescent="0.25">
      <c r="A520" s="10">
        <v>38476</v>
      </c>
      <c r="B520" s="11">
        <v>22</v>
      </c>
      <c r="C520" s="11">
        <v>9.9406610000000004</v>
      </c>
      <c r="D520" s="11">
        <v>9.9406610000000004</v>
      </c>
      <c r="E520" s="11">
        <v>9.7679799999999997</v>
      </c>
    </row>
    <row r="521" spans="1:5" x14ac:dyDescent="0.25">
      <c r="A521" s="10">
        <v>38477</v>
      </c>
      <c r="B521" s="11">
        <v>28</v>
      </c>
      <c r="C521" s="11">
        <v>9.9245560000000008</v>
      </c>
      <c r="D521" s="11">
        <v>9.9245560000000008</v>
      </c>
      <c r="E521" s="11">
        <v>9.7736789999999996</v>
      </c>
    </row>
    <row r="522" spans="1:5" x14ac:dyDescent="0.25">
      <c r="A522" s="10">
        <v>38478</v>
      </c>
      <c r="B522" s="11">
        <v>27</v>
      </c>
      <c r="C522" s="11">
        <v>9.9270250000000004</v>
      </c>
      <c r="D522" s="11">
        <v>9.9270250000000004</v>
      </c>
      <c r="E522" s="11">
        <v>9.8015270000000001</v>
      </c>
    </row>
    <row r="523" spans="1:5" x14ac:dyDescent="0.25">
      <c r="A523" s="10">
        <v>38481</v>
      </c>
      <c r="B523" s="11">
        <v>24</v>
      </c>
      <c r="C523" s="11">
        <v>9.9352</v>
      </c>
      <c r="D523" s="11">
        <v>9.9352</v>
      </c>
      <c r="E523" s="11">
        <v>9.7833959999999998</v>
      </c>
    </row>
    <row r="524" spans="1:5" x14ac:dyDescent="0.25">
      <c r="A524" s="10">
        <v>38482</v>
      </c>
      <c r="B524" s="11">
        <v>23</v>
      </c>
      <c r="C524" s="11">
        <v>9.9377080000000007</v>
      </c>
      <c r="D524" s="11">
        <v>9.9377080000000007</v>
      </c>
      <c r="E524" s="11">
        <v>9.8111680000000003</v>
      </c>
    </row>
    <row r="525" spans="1:5" x14ac:dyDescent="0.25">
      <c r="A525" s="10">
        <v>38483</v>
      </c>
      <c r="B525" s="11">
        <v>22</v>
      </c>
      <c r="C525" s="11">
        <v>9.9404170000000001</v>
      </c>
      <c r="D525" s="11">
        <v>9.9404170000000001</v>
      </c>
      <c r="E525" s="11">
        <v>9.8083869999999997</v>
      </c>
    </row>
    <row r="526" spans="1:5" x14ac:dyDescent="0.25">
      <c r="A526" s="10">
        <v>38484</v>
      </c>
      <c r="B526" s="11">
        <v>28</v>
      </c>
      <c r="C526" s="11">
        <v>9.9242439999999998</v>
      </c>
      <c r="D526" s="11">
        <v>9.9242439999999998</v>
      </c>
      <c r="E526" s="11">
        <v>9.8144069999999992</v>
      </c>
    </row>
    <row r="527" spans="1:5" x14ac:dyDescent="0.25">
      <c r="A527" s="10">
        <v>38485</v>
      </c>
      <c r="B527" s="11">
        <v>27</v>
      </c>
      <c r="C527" s="11">
        <v>9.9271750000000001</v>
      </c>
      <c r="D527" s="11">
        <v>9.9271750000000001</v>
      </c>
      <c r="E527" s="11">
        <v>9.7812319999999993</v>
      </c>
    </row>
    <row r="528" spans="1:5" x14ac:dyDescent="0.25">
      <c r="A528" s="10">
        <v>38488</v>
      </c>
      <c r="B528" s="11">
        <v>24</v>
      </c>
      <c r="C528" s="11">
        <v>9.9352669999999996</v>
      </c>
      <c r="D528" s="11">
        <v>9.9352669999999996</v>
      </c>
      <c r="E528" s="11">
        <v>9.7732150000000004</v>
      </c>
    </row>
    <row r="529" spans="1:5" x14ac:dyDescent="0.25">
      <c r="A529" s="10">
        <v>38489</v>
      </c>
      <c r="B529" s="11">
        <v>23</v>
      </c>
      <c r="C529" s="11">
        <v>9.9382830000000002</v>
      </c>
      <c r="D529" s="11">
        <v>9.9382830000000002</v>
      </c>
      <c r="E529" s="11">
        <v>9.7200410000000002</v>
      </c>
    </row>
    <row r="530" spans="1:5" x14ac:dyDescent="0.25">
      <c r="A530" s="10">
        <v>38490</v>
      </c>
      <c r="B530" s="11">
        <v>22</v>
      </c>
      <c r="C530" s="11">
        <v>9.9410279999999993</v>
      </c>
      <c r="D530" s="11">
        <v>9.9410279999999993</v>
      </c>
      <c r="E530" s="11">
        <v>9.7072090000000006</v>
      </c>
    </row>
    <row r="531" spans="1:5" x14ac:dyDescent="0.25">
      <c r="A531" s="10">
        <v>38491</v>
      </c>
      <c r="B531" s="11">
        <v>28</v>
      </c>
      <c r="C531" s="11">
        <v>9.9251000000000005</v>
      </c>
      <c r="D531" s="11">
        <v>9.9251000000000005</v>
      </c>
      <c r="E531" s="11">
        <v>9.7026730000000008</v>
      </c>
    </row>
    <row r="532" spans="1:5" x14ac:dyDescent="0.25">
      <c r="A532" s="10">
        <v>38492</v>
      </c>
      <c r="B532" s="11">
        <v>27</v>
      </c>
      <c r="C532" s="11">
        <v>9.9277750000000005</v>
      </c>
      <c r="D532" s="11">
        <v>9.9277750000000005</v>
      </c>
      <c r="E532" s="11">
        <v>9.7000589999999995</v>
      </c>
    </row>
    <row r="533" spans="1:5" x14ac:dyDescent="0.25">
      <c r="A533" s="10">
        <v>38495</v>
      </c>
      <c r="B533" s="11">
        <v>24</v>
      </c>
      <c r="C533" s="11">
        <v>9.9357330000000008</v>
      </c>
      <c r="D533" s="11">
        <v>9.9357330000000008</v>
      </c>
      <c r="E533" s="11">
        <v>9.7024039999999996</v>
      </c>
    </row>
    <row r="534" spans="1:5" x14ac:dyDescent="0.25">
      <c r="A534" s="10">
        <v>38496</v>
      </c>
      <c r="B534" s="11">
        <v>23</v>
      </c>
      <c r="C534" s="11">
        <v>9.9384750000000004</v>
      </c>
      <c r="D534" s="11">
        <v>9.9384750000000004</v>
      </c>
      <c r="E534" s="11">
        <v>9.6896149999999999</v>
      </c>
    </row>
    <row r="535" spans="1:5" x14ac:dyDescent="0.25">
      <c r="A535" s="10">
        <v>38497</v>
      </c>
      <c r="B535" s="11">
        <v>22</v>
      </c>
      <c r="C535" s="11">
        <v>9.9410889999999998</v>
      </c>
      <c r="D535" s="11">
        <v>9.9410889999999998</v>
      </c>
      <c r="E535" s="11">
        <v>9.6971080000000001</v>
      </c>
    </row>
    <row r="536" spans="1:5" x14ac:dyDescent="0.25">
      <c r="A536" s="10">
        <v>38498</v>
      </c>
      <c r="B536" s="11">
        <v>28</v>
      </c>
      <c r="C536" s="11">
        <v>9.9251780000000007</v>
      </c>
      <c r="D536" s="11">
        <v>9.9251780000000007</v>
      </c>
      <c r="E536" s="11">
        <v>9.6924930000000007</v>
      </c>
    </row>
    <row r="537" spans="1:5" x14ac:dyDescent="0.25">
      <c r="A537" s="10">
        <v>38499</v>
      </c>
      <c r="B537" s="11">
        <v>27</v>
      </c>
      <c r="C537" s="11">
        <v>9.9278499999999994</v>
      </c>
      <c r="D537" s="11">
        <v>9.9278499999999994</v>
      </c>
      <c r="E537" s="11">
        <v>9.6899130000000007</v>
      </c>
    </row>
    <row r="538" spans="1:5" x14ac:dyDescent="0.25">
      <c r="A538" s="10">
        <v>38502</v>
      </c>
      <c r="B538" s="11">
        <v>24</v>
      </c>
      <c r="C538" s="11">
        <v>9.9358000000000004</v>
      </c>
      <c r="D538" s="11">
        <v>9.9358000000000004</v>
      </c>
      <c r="E538" s="11">
        <v>9.6922239999999995</v>
      </c>
    </row>
    <row r="539" spans="1:5" x14ac:dyDescent="0.25">
      <c r="A539" s="10">
        <v>38503</v>
      </c>
      <c r="B539" s="11">
        <v>23</v>
      </c>
      <c r="C539" s="11">
        <v>9.9386030000000005</v>
      </c>
      <c r="D539" s="11">
        <v>9.9386030000000005</v>
      </c>
      <c r="E539" s="11">
        <v>9.6693320000000007</v>
      </c>
    </row>
    <row r="540" spans="1:5" x14ac:dyDescent="0.25">
      <c r="A540" s="10">
        <v>38504</v>
      </c>
      <c r="B540" s="11">
        <v>22</v>
      </c>
      <c r="C540" s="11">
        <v>9.9413940000000007</v>
      </c>
      <c r="D540" s="11">
        <v>9.9413940000000007</v>
      </c>
      <c r="E540" s="11">
        <v>9.6466080000000005</v>
      </c>
    </row>
    <row r="541" spans="1:5" x14ac:dyDescent="0.25">
      <c r="A541" s="10">
        <v>38505</v>
      </c>
      <c r="B541" s="11">
        <v>28</v>
      </c>
      <c r="C541" s="11">
        <v>9.9255669999999991</v>
      </c>
      <c r="D541" s="11">
        <v>9.9255669999999991</v>
      </c>
      <c r="E541" s="11">
        <v>9.6417230000000007</v>
      </c>
    </row>
    <row r="542" spans="1:5" x14ac:dyDescent="0.25">
      <c r="A542" s="10">
        <v>38506</v>
      </c>
      <c r="B542" s="11">
        <v>27</v>
      </c>
      <c r="C542" s="11">
        <v>9.9283000000000001</v>
      </c>
      <c r="D542" s="11">
        <v>9.9283000000000001</v>
      </c>
      <c r="E542" s="11">
        <v>9.6290399999999998</v>
      </c>
    </row>
    <row r="543" spans="1:5" x14ac:dyDescent="0.25">
      <c r="A543" s="10">
        <v>38509</v>
      </c>
      <c r="B543" s="11">
        <v>24</v>
      </c>
      <c r="C543" s="11">
        <v>9.9361329999999999</v>
      </c>
      <c r="D543" s="11">
        <v>9.9361329999999999</v>
      </c>
      <c r="E543" s="11">
        <v>9.6416280000000008</v>
      </c>
    </row>
    <row r="544" spans="1:5" x14ac:dyDescent="0.25">
      <c r="A544" s="10">
        <v>38510</v>
      </c>
      <c r="B544" s="11">
        <v>23</v>
      </c>
      <c r="C544" s="11">
        <v>9.9387939999999997</v>
      </c>
      <c r="D544" s="11">
        <v>9.9387939999999997</v>
      </c>
      <c r="E544" s="11">
        <v>9.6390659999999997</v>
      </c>
    </row>
    <row r="545" spans="1:5" x14ac:dyDescent="0.25">
      <c r="A545" s="10">
        <v>38511</v>
      </c>
      <c r="B545" s="11">
        <v>22</v>
      </c>
      <c r="C545" s="11">
        <v>9.9414560000000005</v>
      </c>
      <c r="D545" s="11">
        <v>9.9414560000000005</v>
      </c>
      <c r="E545" s="11">
        <v>9.6363420000000009</v>
      </c>
    </row>
    <row r="546" spans="1:5" x14ac:dyDescent="0.25">
      <c r="A546" s="10">
        <v>38512</v>
      </c>
      <c r="B546" s="11">
        <v>28</v>
      </c>
      <c r="C546" s="11">
        <v>9.9255669999999991</v>
      </c>
      <c r="D546" s="11">
        <v>9.9255669999999991</v>
      </c>
      <c r="E546" s="11">
        <v>9.6417230000000007</v>
      </c>
    </row>
    <row r="547" spans="1:5" x14ac:dyDescent="0.25">
      <c r="A547" s="10">
        <v>38513</v>
      </c>
      <c r="B547" s="11">
        <v>27</v>
      </c>
      <c r="C547" s="11">
        <v>9.9282249999999994</v>
      </c>
      <c r="D547" s="11">
        <v>9.9282249999999994</v>
      </c>
      <c r="E547" s="11">
        <v>9.6391849999999994</v>
      </c>
    </row>
    <row r="548" spans="1:5" x14ac:dyDescent="0.25">
      <c r="A548" s="10">
        <v>38516</v>
      </c>
      <c r="B548" s="11">
        <v>24</v>
      </c>
      <c r="C548" s="11">
        <v>9.9359999999999999</v>
      </c>
      <c r="D548" s="11">
        <v>9.9359999999999999</v>
      </c>
      <c r="E548" s="11">
        <v>9.6618359999999992</v>
      </c>
    </row>
    <row r="549" spans="1:5" x14ac:dyDescent="0.25">
      <c r="A549" s="10">
        <v>38517</v>
      </c>
      <c r="B549" s="11">
        <v>23</v>
      </c>
      <c r="C549" s="11">
        <v>9.9387939999999997</v>
      </c>
      <c r="D549" s="11">
        <v>9.9387939999999997</v>
      </c>
      <c r="E549" s="11">
        <v>9.6390659999999997</v>
      </c>
    </row>
    <row r="550" spans="1:5" x14ac:dyDescent="0.25">
      <c r="A550" s="10">
        <v>38518</v>
      </c>
      <c r="B550" s="11">
        <v>22</v>
      </c>
      <c r="C550" s="11">
        <v>9.9414560000000005</v>
      </c>
      <c r="D550" s="11">
        <v>9.9414560000000005</v>
      </c>
      <c r="E550" s="11">
        <v>9.6363420000000009</v>
      </c>
    </row>
    <row r="551" spans="1:5" x14ac:dyDescent="0.25">
      <c r="A551" s="10">
        <v>38519</v>
      </c>
      <c r="B551" s="11">
        <v>28</v>
      </c>
      <c r="C551" s="11">
        <v>9.9257220000000004</v>
      </c>
      <c r="D551" s="11">
        <v>9.9257220000000004</v>
      </c>
      <c r="E551" s="11">
        <v>9.6214949999999995</v>
      </c>
    </row>
    <row r="552" spans="1:5" x14ac:dyDescent="0.25">
      <c r="A552" s="10">
        <v>38520</v>
      </c>
      <c r="B552" s="11">
        <v>27</v>
      </c>
      <c r="C552" s="11">
        <v>9.9283000000000001</v>
      </c>
      <c r="D552" s="11">
        <v>9.9283000000000001</v>
      </c>
      <c r="E552" s="11">
        <v>9.6290399999999998</v>
      </c>
    </row>
    <row r="553" spans="1:5" x14ac:dyDescent="0.25">
      <c r="A553" s="10">
        <v>38523</v>
      </c>
      <c r="B553" s="11">
        <v>24</v>
      </c>
      <c r="C553" s="11">
        <v>9.9361999999999995</v>
      </c>
      <c r="D553" s="11">
        <v>9.9361999999999995</v>
      </c>
      <c r="E553" s="11">
        <v>9.6314489999999999</v>
      </c>
    </row>
    <row r="554" spans="1:5" x14ac:dyDescent="0.25">
      <c r="A554" s="10">
        <v>38524</v>
      </c>
      <c r="B554" s="11">
        <v>23</v>
      </c>
      <c r="C554" s="11">
        <v>9.9388579999999997</v>
      </c>
      <c r="D554" s="11">
        <v>9.9388579999999997</v>
      </c>
      <c r="E554" s="11">
        <v>9.6289250000000006</v>
      </c>
    </row>
    <row r="555" spans="1:5" x14ac:dyDescent="0.25">
      <c r="A555" s="10">
        <v>38525</v>
      </c>
      <c r="B555" s="11">
        <v>22</v>
      </c>
      <c r="C555" s="11">
        <v>9.9415169999999993</v>
      </c>
      <c r="D555" s="11">
        <v>9.9415169999999993</v>
      </c>
      <c r="E555" s="11">
        <v>9.6262430000000005</v>
      </c>
    </row>
    <row r="556" spans="1:5" x14ac:dyDescent="0.25">
      <c r="A556" s="10">
        <v>38526</v>
      </c>
      <c r="B556" s="11">
        <v>28</v>
      </c>
      <c r="C556" s="11">
        <v>9.9258780000000009</v>
      </c>
      <c r="D556" s="11">
        <v>9.9258780000000009</v>
      </c>
      <c r="E556" s="11">
        <v>9.6011369999999996</v>
      </c>
    </row>
    <row r="557" spans="1:5" x14ac:dyDescent="0.25">
      <c r="A557" s="10">
        <v>38527</v>
      </c>
      <c r="B557" s="11">
        <v>27</v>
      </c>
      <c r="C557" s="11">
        <v>9.9284499999999998</v>
      </c>
      <c r="D557" s="11">
        <v>9.9284499999999998</v>
      </c>
      <c r="E557" s="11">
        <v>9.6087509999999998</v>
      </c>
    </row>
    <row r="558" spans="1:5" x14ac:dyDescent="0.25">
      <c r="A558" s="10">
        <v>38530</v>
      </c>
      <c r="B558" s="11">
        <v>24</v>
      </c>
      <c r="C558" s="11">
        <v>9.9364000000000008</v>
      </c>
      <c r="D558" s="11">
        <v>9.9364000000000008</v>
      </c>
      <c r="E558" s="11">
        <v>9.6010629999999999</v>
      </c>
    </row>
    <row r="559" spans="1:5" x14ac:dyDescent="0.25">
      <c r="A559" s="10">
        <v>38531</v>
      </c>
      <c r="B559" s="11">
        <v>23</v>
      </c>
      <c r="C559" s="11">
        <v>9.9389219999999998</v>
      </c>
      <c r="D559" s="11">
        <v>9.9389219999999998</v>
      </c>
      <c r="E559" s="11">
        <v>9.6187839999999998</v>
      </c>
    </row>
    <row r="560" spans="1:5" x14ac:dyDescent="0.25">
      <c r="A560" s="10">
        <v>38532</v>
      </c>
      <c r="B560" s="11">
        <v>22</v>
      </c>
      <c r="C560" s="11">
        <v>9.9416390000000003</v>
      </c>
      <c r="D560" s="11">
        <v>9.9416390000000003</v>
      </c>
      <c r="E560" s="11">
        <v>9.6060440000000007</v>
      </c>
    </row>
    <row r="561" spans="1:5" x14ac:dyDescent="0.25">
      <c r="A561" s="10">
        <v>38533</v>
      </c>
      <c r="B561" s="11">
        <v>28</v>
      </c>
      <c r="C561" s="11">
        <v>9.9258000000000006</v>
      </c>
      <c r="D561" s="11">
        <v>9.9258000000000006</v>
      </c>
      <c r="E561" s="11">
        <v>9.6113160000000004</v>
      </c>
    </row>
    <row r="562" spans="1:5" x14ac:dyDescent="0.25">
      <c r="A562" s="10">
        <v>38534</v>
      </c>
      <c r="B562" s="11">
        <v>27</v>
      </c>
      <c r="C562" s="11">
        <v>9.9284499999999998</v>
      </c>
      <c r="D562" s="11">
        <v>9.9284499999999998</v>
      </c>
      <c r="E562" s="11">
        <v>9.6087509999999998</v>
      </c>
    </row>
    <row r="563" spans="1:5" x14ac:dyDescent="0.25">
      <c r="A563" s="10">
        <v>38537</v>
      </c>
      <c r="B563" s="11">
        <v>24</v>
      </c>
      <c r="C563" s="11">
        <v>9.9361999999999995</v>
      </c>
      <c r="D563" s="11">
        <v>9.9361999999999995</v>
      </c>
      <c r="E563" s="11">
        <v>9.6314489999999999</v>
      </c>
    </row>
    <row r="564" spans="1:5" x14ac:dyDescent="0.25">
      <c r="A564" s="10">
        <v>38538</v>
      </c>
      <c r="B564" s="11">
        <v>23</v>
      </c>
      <c r="C564" s="11">
        <v>9.9389219999999998</v>
      </c>
      <c r="D564" s="11">
        <v>9.9389219999999998</v>
      </c>
      <c r="E564" s="11">
        <v>9.6187839999999998</v>
      </c>
    </row>
    <row r="565" spans="1:5" x14ac:dyDescent="0.25">
      <c r="A565" s="10">
        <v>38539</v>
      </c>
      <c r="B565" s="11">
        <v>22</v>
      </c>
      <c r="C565" s="11">
        <v>9.9415169999999993</v>
      </c>
      <c r="D565" s="11">
        <v>9.9415169999999993</v>
      </c>
      <c r="E565" s="11">
        <v>9.6262430000000005</v>
      </c>
    </row>
    <row r="566" spans="1:5" x14ac:dyDescent="0.25">
      <c r="A566" s="10">
        <v>38540</v>
      </c>
      <c r="B566" s="11">
        <v>28</v>
      </c>
      <c r="C566" s="11">
        <v>9.9258000000000006</v>
      </c>
      <c r="D566" s="11">
        <v>9.9258000000000006</v>
      </c>
      <c r="E566" s="11">
        <v>9.6113160000000004</v>
      </c>
    </row>
    <row r="567" spans="1:5" x14ac:dyDescent="0.25">
      <c r="A567" s="10">
        <v>38541</v>
      </c>
      <c r="B567" s="11">
        <v>27</v>
      </c>
      <c r="C567" s="11">
        <v>9.9283000000000001</v>
      </c>
      <c r="D567" s="11">
        <v>9.9283000000000001</v>
      </c>
      <c r="E567" s="11">
        <v>9.6290399999999998</v>
      </c>
    </row>
    <row r="568" spans="1:5" x14ac:dyDescent="0.25">
      <c r="A568" s="10">
        <v>38544</v>
      </c>
      <c r="B568" s="11">
        <v>24</v>
      </c>
      <c r="C568" s="11">
        <v>9.9362670000000008</v>
      </c>
      <c r="D568" s="11">
        <v>9.9362670000000008</v>
      </c>
      <c r="E568" s="11">
        <v>9.6212689999999998</v>
      </c>
    </row>
    <row r="569" spans="1:5" x14ac:dyDescent="0.25">
      <c r="A569" s="10">
        <v>38545</v>
      </c>
      <c r="B569" s="11">
        <v>23</v>
      </c>
      <c r="C569" s="11">
        <v>9.9389219999999998</v>
      </c>
      <c r="D569" s="11">
        <v>9.9389219999999998</v>
      </c>
      <c r="E569" s="11">
        <v>9.6187839999999998</v>
      </c>
    </row>
    <row r="570" spans="1:5" x14ac:dyDescent="0.25">
      <c r="A570" s="10">
        <v>38546</v>
      </c>
      <c r="B570" s="11">
        <v>22</v>
      </c>
      <c r="C570" s="11">
        <v>9.9415169999999993</v>
      </c>
      <c r="D570" s="11">
        <v>9.9415169999999993</v>
      </c>
      <c r="E570" s="11">
        <v>9.6262430000000005</v>
      </c>
    </row>
    <row r="571" spans="1:5" x14ac:dyDescent="0.25">
      <c r="A571" s="10">
        <v>38547</v>
      </c>
      <c r="B571" s="11">
        <v>28</v>
      </c>
      <c r="C571" s="11">
        <v>9.9258000000000006</v>
      </c>
      <c r="D571" s="11">
        <v>9.9258000000000006</v>
      </c>
      <c r="E571" s="11">
        <v>9.6113160000000004</v>
      </c>
    </row>
    <row r="572" spans="1:5" x14ac:dyDescent="0.25">
      <c r="A572" s="10">
        <v>38548</v>
      </c>
      <c r="B572" s="11">
        <v>27</v>
      </c>
      <c r="C572" s="11">
        <v>9.9284499999999998</v>
      </c>
      <c r="D572" s="11">
        <v>9.9284499999999998</v>
      </c>
      <c r="E572" s="11">
        <v>9.6087509999999998</v>
      </c>
    </row>
    <row r="573" spans="1:5" x14ac:dyDescent="0.25">
      <c r="A573" s="10">
        <v>38551</v>
      </c>
      <c r="B573" s="11">
        <v>24</v>
      </c>
      <c r="C573" s="11">
        <v>9.9363329999999994</v>
      </c>
      <c r="D573" s="11">
        <v>9.9363329999999994</v>
      </c>
      <c r="E573" s="11">
        <v>9.6112420000000007</v>
      </c>
    </row>
    <row r="574" spans="1:5" x14ac:dyDescent="0.25">
      <c r="A574" s="10">
        <v>38552</v>
      </c>
      <c r="B574" s="11">
        <v>23</v>
      </c>
      <c r="C574" s="11">
        <v>9.9386670000000006</v>
      </c>
      <c r="D574" s="11">
        <v>9.9386670000000006</v>
      </c>
      <c r="E574" s="11">
        <v>9.6591909999999999</v>
      </c>
    </row>
    <row r="575" spans="1:5" x14ac:dyDescent="0.25">
      <c r="A575" s="10">
        <v>38553</v>
      </c>
      <c r="B575" s="11">
        <v>22</v>
      </c>
      <c r="C575" s="11">
        <v>9.9413330000000002</v>
      </c>
      <c r="D575" s="11">
        <v>9.9413330000000002</v>
      </c>
      <c r="E575" s="11">
        <v>9.6567080000000001</v>
      </c>
    </row>
    <row r="576" spans="1:5" x14ac:dyDescent="0.25">
      <c r="A576" s="10">
        <v>38554</v>
      </c>
      <c r="B576" s="11">
        <v>28</v>
      </c>
      <c r="C576" s="11">
        <v>9.9258780000000009</v>
      </c>
      <c r="D576" s="11">
        <v>9.9258780000000009</v>
      </c>
      <c r="E576" s="11">
        <v>9.6011369999999996</v>
      </c>
    </row>
    <row r="577" spans="1:5" x14ac:dyDescent="0.25">
      <c r="A577" s="10">
        <v>38555</v>
      </c>
      <c r="B577" s="11">
        <v>27</v>
      </c>
      <c r="C577" s="11">
        <v>9.9285250000000005</v>
      </c>
      <c r="D577" s="11">
        <v>9.9285250000000005</v>
      </c>
      <c r="E577" s="11">
        <v>9.5986060000000002</v>
      </c>
    </row>
    <row r="578" spans="1:5" x14ac:dyDescent="0.25">
      <c r="A578" s="10">
        <v>38558</v>
      </c>
      <c r="B578" s="11">
        <v>24</v>
      </c>
      <c r="C578" s="11">
        <v>9.9361329999999999</v>
      </c>
      <c r="D578" s="11">
        <v>9.9361329999999999</v>
      </c>
      <c r="E578" s="11">
        <v>9.6416280000000008</v>
      </c>
    </row>
    <row r="579" spans="1:5" x14ac:dyDescent="0.25">
      <c r="A579" s="10">
        <v>38559</v>
      </c>
      <c r="B579" s="11">
        <v>23</v>
      </c>
      <c r="C579" s="11">
        <v>9.9387310000000006</v>
      </c>
      <c r="D579" s="11">
        <v>9.9387310000000006</v>
      </c>
      <c r="E579" s="11">
        <v>9.6490489999999998</v>
      </c>
    </row>
    <row r="580" spans="1:5" x14ac:dyDescent="0.25">
      <c r="A580" s="10">
        <v>38560</v>
      </c>
      <c r="B580" s="11">
        <v>22</v>
      </c>
      <c r="C580" s="11">
        <v>9.9414560000000005</v>
      </c>
      <c r="D580" s="11">
        <v>9.9414560000000005</v>
      </c>
      <c r="E580" s="11">
        <v>9.6363420000000009</v>
      </c>
    </row>
    <row r="581" spans="1:5" x14ac:dyDescent="0.25">
      <c r="A581" s="10">
        <v>38561</v>
      </c>
      <c r="B581" s="11">
        <v>28</v>
      </c>
      <c r="C581" s="11">
        <v>9.9256440000000001</v>
      </c>
      <c r="D581" s="11">
        <v>9.9256440000000001</v>
      </c>
      <c r="E581" s="11">
        <v>9.6316740000000003</v>
      </c>
    </row>
    <row r="582" spans="1:5" x14ac:dyDescent="0.25">
      <c r="A582" s="10">
        <v>38562</v>
      </c>
      <c r="B582" s="11">
        <v>27</v>
      </c>
      <c r="C582" s="11">
        <v>9.9283000000000001</v>
      </c>
      <c r="D582" s="11">
        <v>9.9283000000000001</v>
      </c>
      <c r="E582" s="11">
        <v>9.6290399999999998</v>
      </c>
    </row>
    <row r="583" spans="1:5" x14ac:dyDescent="0.25">
      <c r="A583" s="10">
        <v>38565</v>
      </c>
      <c r="B583" s="11">
        <v>24</v>
      </c>
      <c r="C583" s="11">
        <v>9.9361329999999999</v>
      </c>
      <c r="D583" s="11">
        <v>9.9361329999999999</v>
      </c>
      <c r="E583" s="11">
        <v>9.6416280000000008</v>
      </c>
    </row>
    <row r="584" spans="1:5" x14ac:dyDescent="0.25">
      <c r="A584" s="10">
        <v>38566</v>
      </c>
      <c r="B584" s="11">
        <v>23</v>
      </c>
      <c r="C584" s="11">
        <v>9.9387310000000006</v>
      </c>
      <c r="D584" s="11">
        <v>9.9387310000000006</v>
      </c>
      <c r="E584" s="11">
        <v>9.6490489999999998</v>
      </c>
    </row>
    <row r="585" spans="1:5" x14ac:dyDescent="0.25">
      <c r="A585" s="10">
        <v>38567</v>
      </c>
      <c r="B585" s="11">
        <v>22</v>
      </c>
      <c r="C585" s="11">
        <v>9.9415779999999998</v>
      </c>
      <c r="D585" s="11">
        <v>9.9415779999999998</v>
      </c>
      <c r="E585" s="11">
        <v>9.6161429999999992</v>
      </c>
    </row>
    <row r="586" spans="1:5" x14ac:dyDescent="0.25">
      <c r="A586" s="10">
        <v>38568</v>
      </c>
      <c r="B586" s="11">
        <v>28</v>
      </c>
      <c r="C586" s="11">
        <v>9.9258780000000009</v>
      </c>
      <c r="D586" s="11">
        <v>9.9258780000000009</v>
      </c>
      <c r="E586" s="11">
        <v>9.6011369999999996</v>
      </c>
    </row>
    <row r="587" spans="1:5" x14ac:dyDescent="0.25">
      <c r="A587" s="10">
        <v>38569</v>
      </c>
      <c r="B587" s="11">
        <v>27</v>
      </c>
      <c r="C587" s="11">
        <v>9.9285999999999994</v>
      </c>
      <c r="D587" s="11">
        <v>9.9285999999999994</v>
      </c>
      <c r="E587" s="11">
        <v>9.5884619999999998</v>
      </c>
    </row>
    <row r="588" spans="1:5" x14ac:dyDescent="0.25">
      <c r="A588" s="10">
        <v>38572</v>
      </c>
      <c r="B588" s="11">
        <v>24</v>
      </c>
      <c r="C588" s="11">
        <v>9.9362670000000008</v>
      </c>
      <c r="D588" s="11">
        <v>9.9362670000000008</v>
      </c>
      <c r="E588" s="11">
        <v>9.6212689999999998</v>
      </c>
    </row>
    <row r="589" spans="1:5" x14ac:dyDescent="0.25">
      <c r="A589" s="10">
        <v>38573</v>
      </c>
      <c r="B589" s="11">
        <v>23</v>
      </c>
      <c r="C589" s="11">
        <v>9.9388579999999997</v>
      </c>
      <c r="D589" s="11">
        <v>9.9388579999999997</v>
      </c>
      <c r="E589" s="11">
        <v>9.6289250000000006</v>
      </c>
    </row>
    <row r="590" spans="1:5" x14ac:dyDescent="0.25">
      <c r="A590" s="10">
        <v>38574</v>
      </c>
      <c r="B590" s="11">
        <v>22</v>
      </c>
      <c r="C590" s="11">
        <v>9.9415169999999993</v>
      </c>
      <c r="D590" s="11">
        <v>9.9415169999999993</v>
      </c>
      <c r="E590" s="11">
        <v>9.6262430000000005</v>
      </c>
    </row>
    <row r="591" spans="1:5" x14ac:dyDescent="0.25">
      <c r="A591" s="10">
        <v>38575</v>
      </c>
      <c r="B591" s="11">
        <v>28</v>
      </c>
      <c r="C591" s="11">
        <v>9.9258000000000006</v>
      </c>
      <c r="D591" s="11">
        <v>9.9258000000000006</v>
      </c>
      <c r="E591" s="11">
        <v>9.6113160000000004</v>
      </c>
    </row>
    <row r="592" spans="1:5" x14ac:dyDescent="0.25">
      <c r="A592" s="10">
        <v>38576</v>
      </c>
      <c r="B592" s="11">
        <v>27</v>
      </c>
      <c r="C592" s="11">
        <v>9.9283750000000008</v>
      </c>
      <c r="D592" s="11">
        <v>9.9283750000000008</v>
      </c>
      <c r="E592" s="11">
        <v>9.6188950000000002</v>
      </c>
    </row>
    <row r="593" spans="1:5" x14ac:dyDescent="0.25">
      <c r="A593" s="10">
        <v>38579</v>
      </c>
      <c r="B593" s="11">
        <v>24</v>
      </c>
      <c r="C593" s="11">
        <v>9.9362670000000008</v>
      </c>
      <c r="D593" s="11">
        <v>9.9362670000000008</v>
      </c>
      <c r="E593" s="11">
        <v>9.6212689999999998</v>
      </c>
    </row>
    <row r="594" spans="1:5" x14ac:dyDescent="0.25">
      <c r="A594" s="10">
        <v>38580</v>
      </c>
      <c r="B594" s="11">
        <v>23</v>
      </c>
      <c r="C594" s="11">
        <v>9.9387939999999997</v>
      </c>
      <c r="D594" s="11">
        <v>9.9387939999999997</v>
      </c>
      <c r="E594" s="11">
        <v>9.6390659999999997</v>
      </c>
    </row>
    <row r="595" spans="1:5" x14ac:dyDescent="0.25">
      <c r="A595" s="10">
        <v>38581</v>
      </c>
      <c r="B595" s="11">
        <v>22</v>
      </c>
      <c r="C595" s="11">
        <v>9.9415779999999998</v>
      </c>
      <c r="D595" s="11">
        <v>9.9415779999999998</v>
      </c>
      <c r="E595" s="11">
        <v>9.6161429999999992</v>
      </c>
    </row>
    <row r="596" spans="1:5" x14ac:dyDescent="0.25">
      <c r="A596" s="10">
        <v>38582</v>
      </c>
      <c r="B596" s="11">
        <v>28</v>
      </c>
      <c r="C596" s="11">
        <v>9.9259559999999993</v>
      </c>
      <c r="D596" s="11">
        <v>9.9259559999999993</v>
      </c>
      <c r="E596" s="11">
        <v>9.5909580000000005</v>
      </c>
    </row>
    <row r="597" spans="1:5" x14ac:dyDescent="0.25">
      <c r="A597" s="10">
        <v>38583</v>
      </c>
      <c r="B597" s="11">
        <v>27</v>
      </c>
      <c r="C597" s="11">
        <v>9.9285250000000005</v>
      </c>
      <c r="D597" s="11">
        <v>9.9285250000000005</v>
      </c>
      <c r="E597" s="11">
        <v>9.5986060000000002</v>
      </c>
    </row>
    <row r="598" spans="1:5" x14ac:dyDescent="0.25">
      <c r="A598" s="10">
        <v>38586</v>
      </c>
      <c r="B598" s="11">
        <v>24</v>
      </c>
      <c r="C598" s="11">
        <v>9.9364000000000008</v>
      </c>
      <c r="D598" s="11">
        <v>9.9364000000000008</v>
      </c>
      <c r="E598" s="11">
        <v>9.6010629999999999</v>
      </c>
    </row>
    <row r="599" spans="1:5" x14ac:dyDescent="0.25">
      <c r="A599" s="10">
        <v>38587</v>
      </c>
      <c r="B599" s="11">
        <v>23</v>
      </c>
      <c r="C599" s="11">
        <v>9.9393060000000002</v>
      </c>
      <c r="D599" s="11">
        <v>9.9393060000000002</v>
      </c>
      <c r="E599" s="11">
        <v>9.5579409999999996</v>
      </c>
    </row>
    <row r="600" spans="1:5" x14ac:dyDescent="0.25">
      <c r="A600" s="10">
        <v>38588</v>
      </c>
      <c r="B600" s="11">
        <v>22</v>
      </c>
      <c r="C600" s="11">
        <v>9.9416390000000003</v>
      </c>
      <c r="D600" s="11">
        <v>9.9416390000000003</v>
      </c>
      <c r="E600" s="11">
        <v>9.6060440000000007</v>
      </c>
    </row>
    <row r="601" spans="1:5" x14ac:dyDescent="0.25">
      <c r="A601" s="10">
        <v>38589</v>
      </c>
      <c r="B601" s="11">
        <v>28</v>
      </c>
      <c r="C601" s="11">
        <v>9.9261110000000006</v>
      </c>
      <c r="D601" s="11">
        <v>9.9261110000000006</v>
      </c>
      <c r="E601" s="11">
        <v>9.5707310000000003</v>
      </c>
    </row>
    <row r="602" spans="1:5" x14ac:dyDescent="0.25">
      <c r="A602" s="10">
        <v>38590</v>
      </c>
      <c r="B602" s="11">
        <v>27</v>
      </c>
      <c r="C602" s="11">
        <v>9.9293499999999995</v>
      </c>
      <c r="D602" s="11">
        <v>9.9293499999999995</v>
      </c>
      <c r="E602" s="11">
        <v>9.4870260000000002</v>
      </c>
    </row>
    <row r="603" spans="1:5" x14ac:dyDescent="0.25">
      <c r="A603" s="10">
        <v>38593</v>
      </c>
      <c r="B603" s="11">
        <v>24</v>
      </c>
      <c r="C603" s="11">
        <v>9.9372000000000007</v>
      </c>
      <c r="D603" s="11">
        <v>9.9372000000000007</v>
      </c>
      <c r="E603" s="11">
        <v>9.4795309999999997</v>
      </c>
    </row>
    <row r="604" spans="1:5" x14ac:dyDescent="0.25">
      <c r="A604" s="10">
        <v>38594</v>
      </c>
      <c r="B604" s="11">
        <v>23</v>
      </c>
      <c r="C604" s="11">
        <v>9.9400720000000007</v>
      </c>
      <c r="D604" s="11">
        <v>9.9400720000000007</v>
      </c>
      <c r="E604" s="11">
        <v>9.4365860000000001</v>
      </c>
    </row>
    <row r="605" spans="1:5" x14ac:dyDescent="0.25">
      <c r="A605" s="10">
        <v>38595</v>
      </c>
      <c r="B605" s="11">
        <v>22</v>
      </c>
      <c r="C605" s="11">
        <v>9.9428000000000001</v>
      </c>
      <c r="D605" s="11">
        <v>9.9428000000000001</v>
      </c>
      <c r="E605" s="11">
        <v>9.4138470000000005</v>
      </c>
    </row>
    <row r="606" spans="1:5" x14ac:dyDescent="0.25">
      <c r="A606" s="10">
        <v>38596</v>
      </c>
      <c r="B606" s="11">
        <v>28</v>
      </c>
      <c r="C606" s="11">
        <v>9.9274330000000006</v>
      </c>
      <c r="D606" s="11">
        <v>9.9274330000000006</v>
      </c>
      <c r="E606" s="11">
        <v>9.3982430000000008</v>
      </c>
    </row>
    <row r="607" spans="1:5" x14ac:dyDescent="0.25">
      <c r="A607" s="10">
        <v>38597</v>
      </c>
      <c r="B607" s="11">
        <v>27</v>
      </c>
      <c r="C607" s="11">
        <v>9.9300250000000005</v>
      </c>
      <c r="D607" s="11">
        <v>9.9300250000000005</v>
      </c>
      <c r="E607" s="11">
        <v>9.3957470000000001</v>
      </c>
    </row>
    <row r="608" spans="1:5" x14ac:dyDescent="0.25">
      <c r="A608" s="10">
        <v>38600</v>
      </c>
      <c r="B608" s="11">
        <v>24</v>
      </c>
      <c r="C608" s="11">
        <v>9.9377329999999997</v>
      </c>
      <c r="D608" s="11">
        <v>9.9377329999999997</v>
      </c>
      <c r="E608" s="11">
        <v>9.3985719999999997</v>
      </c>
    </row>
    <row r="609" spans="1:5" x14ac:dyDescent="0.25">
      <c r="A609" s="10">
        <v>38601</v>
      </c>
      <c r="B609" s="11">
        <v>23</v>
      </c>
      <c r="C609" s="11">
        <v>9.9403919999999992</v>
      </c>
      <c r="D609" s="11">
        <v>9.9403919999999992</v>
      </c>
      <c r="E609" s="11">
        <v>9.3858949999999997</v>
      </c>
    </row>
    <row r="610" spans="1:5" x14ac:dyDescent="0.25">
      <c r="A610" s="10">
        <v>38602</v>
      </c>
      <c r="B610" s="11">
        <v>22</v>
      </c>
      <c r="C610" s="11">
        <v>9.9429829999999999</v>
      </c>
      <c r="D610" s="11">
        <v>9.9429829999999999</v>
      </c>
      <c r="E610" s="11">
        <v>9.3835569999999997</v>
      </c>
    </row>
    <row r="611" spans="1:5" x14ac:dyDescent="0.25">
      <c r="A611" s="10">
        <v>38603</v>
      </c>
      <c r="B611" s="11">
        <v>28</v>
      </c>
      <c r="C611" s="11">
        <v>9.9277440000000006</v>
      </c>
      <c r="D611" s="11">
        <v>9.9277440000000006</v>
      </c>
      <c r="E611" s="11">
        <v>9.3576720000000009</v>
      </c>
    </row>
    <row r="612" spans="1:5" x14ac:dyDescent="0.25">
      <c r="A612" s="10">
        <v>38604</v>
      </c>
      <c r="B612" s="11">
        <v>27</v>
      </c>
      <c r="C612" s="11">
        <v>9.9303249999999998</v>
      </c>
      <c r="D612" s="11">
        <v>9.9303249999999998</v>
      </c>
      <c r="E612" s="11">
        <v>9.3551819999999992</v>
      </c>
    </row>
    <row r="613" spans="1:5" x14ac:dyDescent="0.25">
      <c r="A613" s="10">
        <v>38607</v>
      </c>
      <c r="B613" s="11">
        <v>24</v>
      </c>
      <c r="C613" s="11">
        <v>9.9379329999999992</v>
      </c>
      <c r="D613" s="11">
        <v>9.9379329999999992</v>
      </c>
      <c r="E613" s="11">
        <v>9.3681959999999993</v>
      </c>
    </row>
    <row r="614" spans="1:5" x14ac:dyDescent="0.25">
      <c r="A614" s="10">
        <v>38608</v>
      </c>
      <c r="B614" s="11">
        <v>23</v>
      </c>
      <c r="C614" s="11">
        <v>9.9407750000000004</v>
      </c>
      <c r="D614" s="11">
        <v>9.9407750000000004</v>
      </c>
      <c r="E614" s="11">
        <v>9.3252290000000002</v>
      </c>
    </row>
    <row r="615" spans="1:5" x14ac:dyDescent="0.25">
      <c r="A615" s="10">
        <v>38609</v>
      </c>
      <c r="B615" s="11">
        <v>22</v>
      </c>
      <c r="C615" s="11">
        <v>9.9439609999999998</v>
      </c>
      <c r="D615" s="11">
        <v>9.9439609999999998</v>
      </c>
      <c r="E615" s="11">
        <v>9.2216959999999997</v>
      </c>
    </row>
    <row r="616" spans="1:5" x14ac:dyDescent="0.25">
      <c r="A616" s="10">
        <v>38610</v>
      </c>
      <c r="B616" s="11">
        <v>28</v>
      </c>
      <c r="C616" s="11">
        <v>9.9296889999999998</v>
      </c>
      <c r="D616" s="11">
        <v>9.9296889999999998</v>
      </c>
      <c r="E616" s="11">
        <v>9.1039969999999997</v>
      </c>
    </row>
    <row r="617" spans="1:5" x14ac:dyDescent="0.25">
      <c r="A617" s="10">
        <v>38614</v>
      </c>
      <c r="B617" s="11">
        <v>24</v>
      </c>
      <c r="C617" s="11">
        <v>9.9391999999999996</v>
      </c>
      <c r="D617" s="11">
        <v>9.9391999999999996</v>
      </c>
      <c r="E617" s="11">
        <v>9.175789</v>
      </c>
    </row>
    <row r="618" spans="1:5" x14ac:dyDescent="0.25">
      <c r="A618" s="10">
        <v>38615</v>
      </c>
      <c r="B618" s="11">
        <v>23</v>
      </c>
      <c r="C618" s="11">
        <v>9.9417969999999993</v>
      </c>
      <c r="D618" s="11">
        <v>9.9417969999999993</v>
      </c>
      <c r="E618" s="11">
        <v>9.1633680000000002</v>
      </c>
    </row>
    <row r="619" spans="1:5" x14ac:dyDescent="0.25">
      <c r="A619" s="10">
        <v>38616</v>
      </c>
      <c r="B619" s="11">
        <v>22</v>
      </c>
      <c r="C619" s="11">
        <v>9.9450000000000003</v>
      </c>
      <c r="D619" s="11">
        <v>9.9450000000000003</v>
      </c>
      <c r="E619" s="11">
        <v>9.0497739999999993</v>
      </c>
    </row>
    <row r="620" spans="1:5" x14ac:dyDescent="0.25">
      <c r="A620" s="10">
        <v>38617</v>
      </c>
      <c r="B620" s="11">
        <v>28</v>
      </c>
      <c r="C620" s="11">
        <v>9.9302329999999994</v>
      </c>
      <c r="D620" s="11">
        <v>9.9302329999999994</v>
      </c>
      <c r="E620" s="11">
        <v>9.0330639999999995</v>
      </c>
    </row>
    <row r="621" spans="1:5" x14ac:dyDescent="0.25">
      <c r="A621" s="10">
        <v>38618</v>
      </c>
      <c r="B621" s="11">
        <v>27</v>
      </c>
      <c r="C621" s="11">
        <v>9.9327249999999996</v>
      </c>
      <c r="D621" s="11">
        <v>9.9327249999999996</v>
      </c>
      <c r="E621" s="11">
        <v>9.0307539999999999</v>
      </c>
    </row>
    <row r="622" spans="1:5" x14ac:dyDescent="0.25">
      <c r="A622" s="10">
        <v>38621</v>
      </c>
      <c r="B622" s="11">
        <v>24</v>
      </c>
      <c r="C622" s="11">
        <v>9.939667</v>
      </c>
      <c r="D622" s="11">
        <v>9.939667</v>
      </c>
      <c r="E622" s="11">
        <v>9.1048819999999999</v>
      </c>
    </row>
    <row r="623" spans="1:5" x14ac:dyDescent="0.25">
      <c r="A623" s="10">
        <v>38622</v>
      </c>
      <c r="B623" s="11">
        <v>23</v>
      </c>
      <c r="C623" s="11">
        <v>9.9422440000000005</v>
      </c>
      <c r="D623" s="11">
        <v>9.9422440000000005</v>
      </c>
      <c r="E623" s="11">
        <v>9.0925849999999997</v>
      </c>
    </row>
    <row r="624" spans="1:5" x14ac:dyDescent="0.25">
      <c r="A624" s="10">
        <v>38623</v>
      </c>
      <c r="B624" s="11">
        <v>22</v>
      </c>
      <c r="C624" s="11">
        <v>9.9446329999999996</v>
      </c>
      <c r="D624" s="11">
        <v>9.9446329999999996</v>
      </c>
      <c r="E624" s="11">
        <v>9.1104970000000005</v>
      </c>
    </row>
    <row r="625" spans="1:5" x14ac:dyDescent="0.25">
      <c r="A625" s="10">
        <v>38624</v>
      </c>
      <c r="B625" s="11">
        <v>28</v>
      </c>
      <c r="C625" s="11">
        <v>9.9303109999999997</v>
      </c>
      <c r="D625" s="11">
        <v>9.9303109999999997</v>
      </c>
      <c r="E625" s="11">
        <v>9.0228940000000009</v>
      </c>
    </row>
    <row r="626" spans="1:5" x14ac:dyDescent="0.25">
      <c r="A626" s="10">
        <v>38625</v>
      </c>
      <c r="B626" s="11">
        <v>27</v>
      </c>
      <c r="C626" s="11">
        <v>9.9328000000000003</v>
      </c>
      <c r="D626" s="11">
        <v>9.9328000000000003</v>
      </c>
      <c r="E626" s="11">
        <v>9.0206189999999999</v>
      </c>
    </row>
    <row r="627" spans="1:5" x14ac:dyDescent="0.25">
      <c r="A627" s="10">
        <v>38628</v>
      </c>
      <c r="B627" s="11">
        <v>24</v>
      </c>
      <c r="C627" s="11">
        <v>9.94</v>
      </c>
      <c r="D627" s="11">
        <v>9.94</v>
      </c>
      <c r="E627" s="11">
        <v>9.0543259999999997</v>
      </c>
    </row>
    <row r="628" spans="1:5" x14ac:dyDescent="0.25">
      <c r="A628" s="10">
        <v>38629</v>
      </c>
      <c r="B628" s="11">
        <v>23</v>
      </c>
      <c r="C628" s="11">
        <v>9.9425640000000008</v>
      </c>
      <c r="D628" s="11">
        <v>9.9425640000000008</v>
      </c>
      <c r="E628" s="11">
        <v>9.0419160000000005</v>
      </c>
    </row>
    <row r="629" spans="1:5" x14ac:dyDescent="0.25">
      <c r="A629" s="10">
        <v>38630</v>
      </c>
      <c r="B629" s="11">
        <v>22</v>
      </c>
      <c r="C629" s="11">
        <v>9.9451830000000001</v>
      </c>
      <c r="D629" s="11">
        <v>9.9451830000000001</v>
      </c>
      <c r="E629" s="11">
        <v>9.0194969999999994</v>
      </c>
    </row>
    <row r="630" spans="1:5" x14ac:dyDescent="0.25">
      <c r="A630" s="10">
        <v>38631</v>
      </c>
      <c r="B630" s="11">
        <v>28</v>
      </c>
      <c r="C630" s="11">
        <v>9.9305439999999994</v>
      </c>
      <c r="D630" s="11">
        <v>9.9305439999999994</v>
      </c>
      <c r="E630" s="11">
        <v>8.9925160000000002</v>
      </c>
    </row>
    <row r="631" spans="1:5" x14ac:dyDescent="0.25">
      <c r="A631" s="10">
        <v>38632</v>
      </c>
      <c r="B631" s="11">
        <v>27</v>
      </c>
      <c r="C631" s="11">
        <v>9.9330250000000007</v>
      </c>
      <c r="D631" s="11">
        <v>9.9330250000000007</v>
      </c>
      <c r="E631" s="11">
        <v>8.9902119999999996</v>
      </c>
    </row>
    <row r="632" spans="1:5" x14ac:dyDescent="0.25">
      <c r="A632" s="10">
        <v>38635</v>
      </c>
      <c r="B632" s="11">
        <v>24</v>
      </c>
      <c r="C632" s="11">
        <v>9.9403330000000008</v>
      </c>
      <c r="D632" s="11">
        <v>9.9403330000000008</v>
      </c>
      <c r="E632" s="11">
        <v>9.0037730000000007</v>
      </c>
    </row>
    <row r="633" spans="1:5" x14ac:dyDescent="0.25">
      <c r="A633" s="10">
        <v>38636</v>
      </c>
      <c r="B633" s="11">
        <v>23</v>
      </c>
      <c r="C633" s="11">
        <v>9.9430110000000003</v>
      </c>
      <c r="D633" s="11">
        <v>9.9430110000000003</v>
      </c>
      <c r="E633" s="11">
        <v>8.9711429999999996</v>
      </c>
    </row>
    <row r="634" spans="1:5" x14ac:dyDescent="0.25">
      <c r="A634" s="10">
        <v>38637</v>
      </c>
      <c r="B634" s="11">
        <v>22</v>
      </c>
      <c r="C634" s="11">
        <v>9.9454279999999997</v>
      </c>
      <c r="D634" s="11">
        <v>9.9454279999999997</v>
      </c>
      <c r="E634" s="11">
        <v>8.9789639999999995</v>
      </c>
    </row>
    <row r="635" spans="1:5" x14ac:dyDescent="0.25">
      <c r="A635" s="10">
        <v>38638</v>
      </c>
      <c r="B635" s="11">
        <v>28</v>
      </c>
      <c r="C635" s="11">
        <v>9.9309329999999996</v>
      </c>
      <c r="D635" s="11">
        <v>9.9309329999999996</v>
      </c>
      <c r="E635" s="11">
        <v>8.9418009999999999</v>
      </c>
    </row>
    <row r="636" spans="1:5" x14ac:dyDescent="0.25">
      <c r="A636" s="10">
        <v>38639</v>
      </c>
      <c r="B636" s="11">
        <v>27</v>
      </c>
      <c r="C636" s="11">
        <v>9.9334000000000007</v>
      </c>
      <c r="D636" s="11">
        <v>9.9334000000000007</v>
      </c>
      <c r="E636" s="11">
        <v>8.9395369999999996</v>
      </c>
    </row>
    <row r="637" spans="1:5" x14ac:dyDescent="0.25">
      <c r="A637" s="10">
        <v>38642</v>
      </c>
      <c r="B637" s="11">
        <v>24</v>
      </c>
      <c r="C637" s="11">
        <v>9.9407329999999998</v>
      </c>
      <c r="D637" s="11">
        <v>9.9407329999999998</v>
      </c>
      <c r="E637" s="11">
        <v>8.9430530000000008</v>
      </c>
    </row>
    <row r="638" spans="1:5" x14ac:dyDescent="0.25">
      <c r="A638" s="10">
        <v>38643</v>
      </c>
      <c r="B638" s="11">
        <v>23</v>
      </c>
      <c r="C638" s="11">
        <v>9.9432670000000005</v>
      </c>
      <c r="D638" s="11">
        <v>9.9432670000000005</v>
      </c>
      <c r="E638" s="11">
        <v>8.9306140000000003</v>
      </c>
    </row>
    <row r="639" spans="1:5" x14ac:dyDescent="0.25">
      <c r="A639" s="10">
        <v>38644</v>
      </c>
      <c r="B639" s="11">
        <v>22</v>
      </c>
      <c r="C639" s="11">
        <v>9.9458559999999991</v>
      </c>
      <c r="D639" s="11">
        <v>9.9458559999999991</v>
      </c>
      <c r="E639" s="11">
        <v>8.9081600000000005</v>
      </c>
    </row>
    <row r="640" spans="1:5" x14ac:dyDescent="0.25">
      <c r="A640" s="10">
        <v>38645</v>
      </c>
      <c r="B640" s="11">
        <v>28</v>
      </c>
      <c r="C640" s="11">
        <v>9.9314</v>
      </c>
      <c r="D640" s="11">
        <v>9.9314</v>
      </c>
      <c r="E640" s="11">
        <v>8.8809229999999992</v>
      </c>
    </row>
    <row r="641" spans="1:5" x14ac:dyDescent="0.25">
      <c r="A641" s="10">
        <v>38646</v>
      </c>
      <c r="B641" s="11">
        <v>27</v>
      </c>
      <c r="C641" s="11">
        <v>9.9338499999999996</v>
      </c>
      <c r="D641" s="11">
        <v>9.9338499999999996</v>
      </c>
      <c r="E641" s="11">
        <v>8.8787330000000004</v>
      </c>
    </row>
    <row r="642" spans="1:5" x14ac:dyDescent="0.25">
      <c r="A642" s="10">
        <v>38649</v>
      </c>
      <c r="B642" s="11">
        <v>24</v>
      </c>
      <c r="C642" s="11">
        <v>9.9410670000000003</v>
      </c>
      <c r="D642" s="11">
        <v>9.9410670000000003</v>
      </c>
      <c r="E642" s="11">
        <v>8.8923550000000002</v>
      </c>
    </row>
    <row r="643" spans="1:5" x14ac:dyDescent="0.25">
      <c r="A643" s="10">
        <v>38650</v>
      </c>
      <c r="B643" s="11">
        <v>23</v>
      </c>
      <c r="C643" s="11">
        <v>9.9437139999999999</v>
      </c>
      <c r="D643" s="11">
        <v>9.9437139999999999</v>
      </c>
      <c r="E643" s="11">
        <v>8.8598510000000008</v>
      </c>
    </row>
    <row r="644" spans="1:5" x14ac:dyDescent="0.25">
      <c r="A644" s="10">
        <v>38651</v>
      </c>
      <c r="B644" s="11">
        <v>22</v>
      </c>
      <c r="C644" s="11">
        <v>9.946161</v>
      </c>
      <c r="D644" s="11">
        <v>9.946161</v>
      </c>
      <c r="E644" s="11">
        <v>8.8577069999999996</v>
      </c>
    </row>
    <row r="645" spans="1:5" x14ac:dyDescent="0.25">
      <c r="A645" s="10">
        <v>38652</v>
      </c>
      <c r="B645" s="11">
        <v>28</v>
      </c>
      <c r="C645" s="11">
        <v>9.9318670000000004</v>
      </c>
      <c r="D645" s="11">
        <v>9.9318670000000004</v>
      </c>
      <c r="E645" s="11">
        <v>8.8200509999999994</v>
      </c>
    </row>
    <row r="646" spans="1:5" x14ac:dyDescent="0.25">
      <c r="A646" s="10">
        <v>38653</v>
      </c>
      <c r="B646" s="11">
        <v>27</v>
      </c>
      <c r="C646" s="11">
        <v>9.9343000000000004</v>
      </c>
      <c r="D646" s="11">
        <v>9.9343000000000004</v>
      </c>
      <c r="E646" s="11">
        <v>8.8179339999999993</v>
      </c>
    </row>
    <row r="647" spans="1:5" x14ac:dyDescent="0.25">
      <c r="A647" s="10">
        <v>38656</v>
      </c>
      <c r="B647" s="11">
        <v>24</v>
      </c>
      <c r="C647" s="11">
        <v>9.9414669999999994</v>
      </c>
      <c r="D647" s="11">
        <v>9.9414669999999994</v>
      </c>
      <c r="E647" s="11">
        <v>8.8316440000000007</v>
      </c>
    </row>
    <row r="648" spans="1:5" x14ac:dyDescent="0.25">
      <c r="A648" s="10">
        <v>38657</v>
      </c>
      <c r="B648" s="11">
        <v>23</v>
      </c>
      <c r="C648" s="11">
        <v>9.9439689999999992</v>
      </c>
      <c r="D648" s="11">
        <v>9.9439689999999992</v>
      </c>
      <c r="E648" s="11">
        <v>8.8194859999999995</v>
      </c>
    </row>
    <row r="649" spans="1:5" x14ac:dyDescent="0.25">
      <c r="A649" s="10">
        <v>38658</v>
      </c>
      <c r="B649" s="11">
        <v>22</v>
      </c>
      <c r="C649" s="11">
        <v>9.9463439999999999</v>
      </c>
      <c r="D649" s="11">
        <v>9.9463439999999999</v>
      </c>
      <c r="E649" s="11">
        <v>8.8274369999999998</v>
      </c>
    </row>
    <row r="650" spans="1:5" x14ac:dyDescent="0.25">
      <c r="A650" s="10">
        <v>38659</v>
      </c>
      <c r="B650" s="11">
        <v>28</v>
      </c>
      <c r="C650" s="11">
        <v>9.9320219999999999</v>
      </c>
      <c r="D650" s="11">
        <v>9.9320219999999999</v>
      </c>
      <c r="E650" s="11">
        <v>8.7998480000000008</v>
      </c>
    </row>
    <row r="651" spans="1:5" x14ac:dyDescent="0.25">
      <c r="A651" s="10">
        <v>38660</v>
      </c>
      <c r="B651" s="11">
        <v>27</v>
      </c>
      <c r="C651" s="11">
        <v>9.93445</v>
      </c>
      <c r="D651" s="11">
        <v>9.93445</v>
      </c>
      <c r="E651" s="11">
        <v>8.7976690000000008</v>
      </c>
    </row>
    <row r="652" spans="1:5" x14ac:dyDescent="0.25">
      <c r="A652" s="10">
        <v>38663</v>
      </c>
      <c r="B652" s="11">
        <v>24</v>
      </c>
      <c r="C652" s="11">
        <v>9.9416670000000007</v>
      </c>
      <c r="D652" s="11">
        <v>9.9416670000000007</v>
      </c>
      <c r="E652" s="11">
        <v>8.8012910000000009</v>
      </c>
    </row>
    <row r="653" spans="1:5" x14ac:dyDescent="0.25">
      <c r="A653" s="10">
        <v>38664</v>
      </c>
      <c r="B653" s="11">
        <v>23</v>
      </c>
      <c r="C653" s="11">
        <v>9.9440969999999993</v>
      </c>
      <c r="D653" s="11">
        <v>9.9440969999999993</v>
      </c>
      <c r="E653" s="11">
        <v>8.7992249999999999</v>
      </c>
    </row>
    <row r="654" spans="1:5" x14ac:dyDescent="0.25">
      <c r="A654" s="10">
        <v>38665</v>
      </c>
      <c r="B654" s="11">
        <v>22</v>
      </c>
      <c r="C654" s="11">
        <v>9.9465889999999995</v>
      </c>
      <c r="D654" s="11">
        <v>9.9465889999999995</v>
      </c>
      <c r="E654" s="11">
        <v>8.7869139999999994</v>
      </c>
    </row>
    <row r="655" spans="1:5" x14ac:dyDescent="0.25">
      <c r="A655" s="10">
        <v>38666</v>
      </c>
      <c r="B655" s="11">
        <v>28</v>
      </c>
      <c r="C655" s="11">
        <v>9.9325670000000006</v>
      </c>
      <c r="D655" s="11">
        <v>9.9325670000000006</v>
      </c>
      <c r="E655" s="11">
        <v>8.7288180000000004</v>
      </c>
    </row>
    <row r="656" spans="1:5" x14ac:dyDescent="0.25">
      <c r="A656" s="10">
        <v>38667</v>
      </c>
      <c r="B656" s="11">
        <v>27</v>
      </c>
      <c r="C656" s="11">
        <v>9.9349749999999997</v>
      </c>
      <c r="D656" s="11">
        <v>9.9349749999999997</v>
      </c>
      <c r="E656" s="11">
        <v>8.7267460000000003</v>
      </c>
    </row>
    <row r="657" spans="1:5" x14ac:dyDescent="0.25">
      <c r="A657" s="10">
        <v>38670</v>
      </c>
      <c r="B657" s="11">
        <v>24</v>
      </c>
      <c r="C657" s="11">
        <v>9.9420669999999998</v>
      </c>
      <c r="D657" s="11">
        <v>9.9420669999999998</v>
      </c>
      <c r="E657" s="11">
        <v>8.7405869999999997</v>
      </c>
    </row>
    <row r="658" spans="1:5" x14ac:dyDescent="0.25">
      <c r="A658" s="10">
        <v>38671</v>
      </c>
      <c r="B658" s="11">
        <v>23</v>
      </c>
      <c r="C658" s="11">
        <v>9.9445440000000005</v>
      </c>
      <c r="D658" s="11">
        <v>9.9445440000000005</v>
      </c>
      <c r="E658" s="11">
        <v>8.7284740000000003</v>
      </c>
    </row>
    <row r="659" spans="1:5" x14ac:dyDescent="0.25">
      <c r="A659" s="10">
        <v>38672</v>
      </c>
      <c r="B659" s="11">
        <v>22</v>
      </c>
      <c r="C659" s="11">
        <v>9.9470779999999994</v>
      </c>
      <c r="D659" s="11">
        <v>9.9470779999999994</v>
      </c>
      <c r="E659" s="11">
        <v>8.7060379999999995</v>
      </c>
    </row>
    <row r="660" spans="1:5" x14ac:dyDescent="0.25">
      <c r="A660" s="10">
        <v>38673</v>
      </c>
      <c r="B660" s="11">
        <v>28</v>
      </c>
      <c r="C660" s="11">
        <v>9.933033</v>
      </c>
      <c r="D660" s="11">
        <v>9.933033</v>
      </c>
      <c r="E660" s="11">
        <v>8.6680899999999994</v>
      </c>
    </row>
    <row r="661" spans="1:5" x14ac:dyDescent="0.25">
      <c r="A661" s="10">
        <v>38674</v>
      </c>
      <c r="B661" s="11">
        <v>27</v>
      </c>
      <c r="C661" s="11">
        <v>9.9352750000000007</v>
      </c>
      <c r="D661" s="11">
        <v>9.9352750000000007</v>
      </c>
      <c r="E661" s="11">
        <v>8.6862220000000008</v>
      </c>
    </row>
    <row r="662" spans="1:5" x14ac:dyDescent="0.25">
      <c r="A662" s="10">
        <v>38677</v>
      </c>
      <c r="B662" s="11">
        <v>24</v>
      </c>
      <c r="C662" s="11">
        <v>9.9422669999999993</v>
      </c>
      <c r="D662" s="11">
        <v>9.9422669999999993</v>
      </c>
      <c r="E662" s="11">
        <v>8.7102369999999993</v>
      </c>
    </row>
    <row r="663" spans="1:5" x14ac:dyDescent="0.25">
      <c r="A663" s="10">
        <v>38678</v>
      </c>
      <c r="B663" s="11">
        <v>23</v>
      </c>
      <c r="C663" s="11">
        <v>9.9449280000000009</v>
      </c>
      <c r="D663" s="11">
        <v>9.9449280000000009</v>
      </c>
      <c r="E663" s="11">
        <v>8.6677</v>
      </c>
    </row>
    <row r="664" spans="1:5" x14ac:dyDescent="0.25">
      <c r="A664" s="10">
        <v>38679</v>
      </c>
      <c r="B664" s="11">
        <v>22</v>
      </c>
      <c r="C664" s="11">
        <v>9.9475060000000006</v>
      </c>
      <c r="D664" s="11">
        <v>9.9475060000000006</v>
      </c>
      <c r="E664" s="11">
        <v>8.6352569999999993</v>
      </c>
    </row>
    <row r="665" spans="1:5" x14ac:dyDescent="0.25">
      <c r="A665" s="10">
        <v>38680</v>
      </c>
      <c r="B665" s="11">
        <v>28</v>
      </c>
      <c r="C665" s="11">
        <v>9.9335000000000004</v>
      </c>
      <c r="D665" s="11">
        <v>9.9335000000000004</v>
      </c>
      <c r="E665" s="11">
        <v>8.6072380000000006</v>
      </c>
    </row>
    <row r="666" spans="1:5" x14ac:dyDescent="0.25">
      <c r="A666" s="10">
        <v>38681</v>
      </c>
      <c r="B666" s="11">
        <v>27</v>
      </c>
      <c r="C666" s="11">
        <v>9.9358749999999993</v>
      </c>
      <c r="D666" s="11">
        <v>9.9358749999999993</v>
      </c>
      <c r="E666" s="11">
        <v>8.605181</v>
      </c>
    </row>
    <row r="667" spans="1:5" x14ac:dyDescent="0.25">
      <c r="A667" s="10">
        <v>38684</v>
      </c>
      <c r="B667" s="11">
        <v>24</v>
      </c>
      <c r="C667" s="11">
        <v>9.9428669999999997</v>
      </c>
      <c r="D667" s="11">
        <v>9.9428669999999997</v>
      </c>
      <c r="E667" s="11">
        <v>8.6191940000000002</v>
      </c>
    </row>
    <row r="668" spans="1:5" x14ac:dyDescent="0.25">
      <c r="A668" s="10">
        <v>38685</v>
      </c>
      <c r="B668" s="11">
        <v>23</v>
      </c>
      <c r="C668" s="11">
        <v>9.9456939999999996</v>
      </c>
      <c r="D668" s="11">
        <v>9.9456939999999996</v>
      </c>
      <c r="E668" s="11">
        <v>8.5464819999999992</v>
      </c>
    </row>
    <row r="669" spans="1:5" x14ac:dyDescent="0.25">
      <c r="A669" s="10">
        <v>38686</v>
      </c>
      <c r="B669" s="11">
        <v>22</v>
      </c>
      <c r="C669" s="11">
        <v>9.9481169999999999</v>
      </c>
      <c r="D669" s="11">
        <v>9.9481169999999999</v>
      </c>
      <c r="E669" s="11">
        <v>8.534224</v>
      </c>
    </row>
    <row r="670" spans="1:5" x14ac:dyDescent="0.25">
      <c r="A670" s="10">
        <v>38687</v>
      </c>
      <c r="B670" s="11">
        <v>28</v>
      </c>
      <c r="C670" s="11">
        <v>9.9344330000000003</v>
      </c>
      <c r="D670" s="11">
        <v>9.9344330000000003</v>
      </c>
      <c r="E670" s="11">
        <v>8.4856809999999996</v>
      </c>
    </row>
    <row r="671" spans="1:5" x14ac:dyDescent="0.25">
      <c r="A671" s="10">
        <v>38688</v>
      </c>
      <c r="B671" s="11">
        <v>27</v>
      </c>
      <c r="C671" s="11">
        <v>9.9369250000000005</v>
      </c>
      <c r="D671" s="11">
        <v>9.9369250000000005</v>
      </c>
      <c r="E671" s="11">
        <v>8.4633830000000003</v>
      </c>
    </row>
    <row r="672" spans="1:5" x14ac:dyDescent="0.25">
      <c r="A672" s="10">
        <v>38691</v>
      </c>
      <c r="B672" s="11">
        <v>24</v>
      </c>
      <c r="C672" s="11">
        <v>9.9437999999999995</v>
      </c>
      <c r="D672" s="11">
        <v>9.9437999999999995</v>
      </c>
      <c r="E672" s="11">
        <v>8.4776439999999997</v>
      </c>
    </row>
    <row r="673" spans="1:5" x14ac:dyDescent="0.25">
      <c r="A673" s="10">
        <v>38692</v>
      </c>
      <c r="B673" s="11">
        <v>23</v>
      </c>
      <c r="C673" s="11">
        <v>9.9462689999999991</v>
      </c>
      <c r="D673" s="11">
        <v>9.9462689999999991</v>
      </c>
      <c r="E673" s="11">
        <v>8.4555019999999992</v>
      </c>
    </row>
    <row r="674" spans="1:5" x14ac:dyDescent="0.25">
      <c r="A674" s="10">
        <v>38693</v>
      </c>
      <c r="B674" s="11">
        <v>22</v>
      </c>
      <c r="C674" s="11">
        <v>9.9485440000000001</v>
      </c>
      <c r="D674" s="11">
        <v>9.9485440000000001</v>
      </c>
      <c r="E674" s="11">
        <v>8.4636230000000001</v>
      </c>
    </row>
    <row r="675" spans="1:5" x14ac:dyDescent="0.25">
      <c r="A675" s="10">
        <v>38694</v>
      </c>
      <c r="B675" s="11">
        <v>28</v>
      </c>
      <c r="C675" s="11">
        <v>9.9349000000000007</v>
      </c>
      <c r="D675" s="11">
        <v>9.9349000000000007</v>
      </c>
      <c r="E675" s="11">
        <v>8.4248460000000005</v>
      </c>
    </row>
    <row r="676" spans="1:5" x14ac:dyDescent="0.25">
      <c r="A676" s="10">
        <v>38695</v>
      </c>
      <c r="B676" s="11">
        <v>27</v>
      </c>
      <c r="C676" s="11">
        <v>9.9384999999999994</v>
      </c>
      <c r="D676" s="11">
        <v>9.9384999999999994</v>
      </c>
      <c r="E676" s="11">
        <v>8.2507420000000007</v>
      </c>
    </row>
    <row r="677" spans="1:5" x14ac:dyDescent="0.25">
      <c r="A677" s="10">
        <v>38699</v>
      </c>
      <c r="B677" s="11">
        <v>23</v>
      </c>
      <c r="C677" s="11">
        <v>9.9481219999999997</v>
      </c>
      <c r="D677" s="11">
        <v>9.9481219999999997</v>
      </c>
      <c r="E677" s="11">
        <v>8.1623800000000006</v>
      </c>
    </row>
    <row r="678" spans="1:5" x14ac:dyDescent="0.25">
      <c r="A678" s="10">
        <v>38700</v>
      </c>
      <c r="B678" s="11">
        <v>22</v>
      </c>
      <c r="C678" s="11">
        <v>9.9504999999999999</v>
      </c>
      <c r="D678" s="11">
        <v>9.9504999999999999</v>
      </c>
      <c r="E678" s="11">
        <v>8.1402940000000008</v>
      </c>
    </row>
    <row r="679" spans="1:5" x14ac:dyDescent="0.25">
      <c r="A679" s="10">
        <v>38701</v>
      </c>
      <c r="B679" s="11">
        <v>28</v>
      </c>
      <c r="C679" s="11">
        <v>9.9371559999999999</v>
      </c>
      <c r="D679" s="11">
        <v>9.9371559999999999</v>
      </c>
      <c r="E679" s="11">
        <v>8.1310420000000008</v>
      </c>
    </row>
    <row r="680" spans="1:5" x14ac:dyDescent="0.25">
      <c r="A680" s="10">
        <v>38702</v>
      </c>
      <c r="B680" s="11">
        <v>27</v>
      </c>
      <c r="C680" s="11">
        <v>9.9395500000000006</v>
      </c>
      <c r="D680" s="11">
        <v>9.9395500000000006</v>
      </c>
      <c r="E680" s="11">
        <v>8.109019</v>
      </c>
    </row>
    <row r="681" spans="1:5" x14ac:dyDescent="0.25">
      <c r="A681" s="10">
        <v>38705</v>
      </c>
      <c r="B681" s="11">
        <v>24</v>
      </c>
      <c r="C681" s="11">
        <v>9.9464670000000002</v>
      </c>
      <c r="D681" s="11">
        <v>9.9464670000000002</v>
      </c>
      <c r="E681" s="11">
        <v>8.0731680000000008</v>
      </c>
    </row>
    <row r="682" spans="1:5" x14ac:dyDescent="0.25">
      <c r="A682" s="10">
        <v>38706</v>
      </c>
      <c r="B682" s="11">
        <v>23</v>
      </c>
      <c r="C682" s="11">
        <v>9.9485060000000001</v>
      </c>
      <c r="D682" s="11">
        <v>9.9485060000000001</v>
      </c>
      <c r="E682" s="11">
        <v>8.1016490000000001</v>
      </c>
    </row>
    <row r="683" spans="1:5" x14ac:dyDescent="0.25">
      <c r="A683" s="10">
        <v>38707</v>
      </c>
      <c r="B683" s="11">
        <v>22</v>
      </c>
      <c r="C683" s="11">
        <v>9.950806</v>
      </c>
      <c r="D683" s="11">
        <v>9.950806</v>
      </c>
      <c r="E683" s="11">
        <v>8.0897240000000004</v>
      </c>
    </row>
    <row r="684" spans="1:5" x14ac:dyDescent="0.25">
      <c r="A684" s="10">
        <v>38708</v>
      </c>
      <c r="B684" s="11">
        <v>28</v>
      </c>
      <c r="C684" s="11">
        <v>9.9380109999999995</v>
      </c>
      <c r="D684" s="11">
        <v>9.9380109999999995</v>
      </c>
      <c r="E684" s="11">
        <v>8.0197280000000006</v>
      </c>
    </row>
    <row r="685" spans="1:5" x14ac:dyDescent="0.25">
      <c r="A685" s="10">
        <v>38709</v>
      </c>
      <c r="B685" s="11">
        <v>27</v>
      </c>
      <c r="C685" s="11">
        <v>9.9402249999999999</v>
      </c>
      <c r="D685" s="11">
        <v>9.9402249999999999</v>
      </c>
      <c r="E685" s="11">
        <v>8.0179270000000002</v>
      </c>
    </row>
    <row r="686" spans="1:5" x14ac:dyDescent="0.25">
      <c r="A686" s="10">
        <v>38712</v>
      </c>
      <c r="B686" s="11">
        <v>24</v>
      </c>
      <c r="C686" s="11">
        <v>9.946733</v>
      </c>
      <c r="D686" s="11">
        <v>9.946733</v>
      </c>
      <c r="E686" s="11">
        <v>8.0328389999999992</v>
      </c>
    </row>
    <row r="687" spans="1:5" x14ac:dyDescent="0.25">
      <c r="A687" s="10">
        <v>38713</v>
      </c>
      <c r="B687" s="11">
        <v>23</v>
      </c>
      <c r="C687" s="11">
        <v>9.9489529999999995</v>
      </c>
      <c r="D687" s="11">
        <v>9.9489529999999995</v>
      </c>
      <c r="E687" s="11">
        <v>8.0309609999999996</v>
      </c>
    </row>
    <row r="688" spans="1:5" x14ac:dyDescent="0.25">
      <c r="A688" s="10">
        <v>38714</v>
      </c>
      <c r="B688" s="11">
        <v>22</v>
      </c>
      <c r="C688" s="11">
        <v>9.9511719999999997</v>
      </c>
      <c r="D688" s="11">
        <v>9.9511719999999997</v>
      </c>
      <c r="E688" s="11">
        <v>8.029242</v>
      </c>
    </row>
    <row r="689" spans="1:5" x14ac:dyDescent="0.25">
      <c r="A689" s="10">
        <v>38715</v>
      </c>
      <c r="B689" s="11">
        <v>28</v>
      </c>
      <c r="C689" s="11">
        <v>9.9380109999999995</v>
      </c>
      <c r="D689" s="11">
        <v>9.9380109999999995</v>
      </c>
      <c r="E689" s="11">
        <v>8.0197280000000006</v>
      </c>
    </row>
    <row r="690" spans="1:5" x14ac:dyDescent="0.25">
      <c r="A690" s="10">
        <v>38716</v>
      </c>
      <c r="B690" s="11">
        <v>27</v>
      </c>
      <c r="C690" s="11">
        <v>9.9402249999999999</v>
      </c>
      <c r="D690" s="11">
        <v>9.9402249999999999</v>
      </c>
      <c r="E690" s="11">
        <v>8.0179270000000002</v>
      </c>
    </row>
    <row r="691" spans="1:5" x14ac:dyDescent="0.25">
      <c r="A691" s="10">
        <v>38719</v>
      </c>
      <c r="B691" s="11">
        <v>24</v>
      </c>
      <c r="C691" s="11">
        <v>9.9467999999999996</v>
      </c>
      <c r="D691" s="11">
        <v>9.9467999999999996</v>
      </c>
      <c r="E691" s="11">
        <v>8.0226810000000004</v>
      </c>
    </row>
    <row r="692" spans="1:5" x14ac:dyDescent="0.25">
      <c r="A692" s="10">
        <v>38720</v>
      </c>
      <c r="B692" s="11">
        <v>23</v>
      </c>
      <c r="C692" s="11">
        <v>9.9490809999999996</v>
      </c>
      <c r="D692" s="11">
        <v>9.9490809999999996</v>
      </c>
      <c r="E692" s="11">
        <v>8.0107199999999992</v>
      </c>
    </row>
    <row r="693" spans="1:5" x14ac:dyDescent="0.25">
      <c r="A693" s="10">
        <v>38721</v>
      </c>
      <c r="B693" s="11">
        <v>22</v>
      </c>
      <c r="C693" s="11">
        <v>9.9512330000000002</v>
      </c>
      <c r="D693" s="11">
        <v>9.9512330000000002</v>
      </c>
      <c r="E693" s="11">
        <v>8.0191619999999997</v>
      </c>
    </row>
    <row r="694" spans="1:5" x14ac:dyDescent="0.25">
      <c r="A694" s="10">
        <v>38722</v>
      </c>
      <c r="B694" s="11">
        <v>28</v>
      </c>
      <c r="C694" s="11">
        <v>9.9383219999999994</v>
      </c>
      <c r="D694" s="11">
        <v>9.9383219999999994</v>
      </c>
      <c r="E694" s="11">
        <v>7.9792430000000003</v>
      </c>
    </row>
    <row r="695" spans="1:5" x14ac:dyDescent="0.25">
      <c r="A695" s="10">
        <v>38723</v>
      </c>
      <c r="B695" s="11">
        <v>27</v>
      </c>
      <c r="C695" s="11">
        <v>9.9405249999999992</v>
      </c>
      <c r="D695" s="11">
        <v>9.9405249999999992</v>
      </c>
      <c r="E695" s="11">
        <v>7.9774459999999996</v>
      </c>
    </row>
    <row r="696" spans="1:5" x14ac:dyDescent="0.25">
      <c r="A696" s="10">
        <v>38726</v>
      </c>
      <c r="B696" s="11">
        <v>24</v>
      </c>
      <c r="C696" s="11">
        <v>9.9469999999999992</v>
      </c>
      <c r="D696" s="11">
        <v>9.9469999999999992</v>
      </c>
      <c r="E696" s="11">
        <v>7.9923599999999997</v>
      </c>
    </row>
    <row r="697" spans="1:5" x14ac:dyDescent="0.25">
      <c r="A697" s="10">
        <v>38727</v>
      </c>
      <c r="B697" s="11">
        <v>23</v>
      </c>
      <c r="C697" s="11">
        <v>9.9494000000000007</v>
      </c>
      <c r="D697" s="11">
        <v>9.9494000000000007</v>
      </c>
      <c r="E697" s="11">
        <v>7.9602789999999999</v>
      </c>
    </row>
    <row r="698" spans="1:5" x14ac:dyDescent="0.25">
      <c r="A698" s="10">
        <v>38728</v>
      </c>
      <c r="B698" s="11">
        <v>22</v>
      </c>
      <c r="C698" s="11">
        <v>9.9513560000000005</v>
      </c>
      <c r="D698" s="11">
        <v>9.9513560000000005</v>
      </c>
      <c r="E698" s="11">
        <v>7.998837</v>
      </c>
    </row>
    <row r="699" spans="1:5" x14ac:dyDescent="0.25">
      <c r="A699" s="10">
        <v>38729</v>
      </c>
      <c r="B699" s="11">
        <v>28</v>
      </c>
      <c r="C699" s="11">
        <v>9.9383219999999994</v>
      </c>
      <c r="D699" s="11">
        <v>9.9383219999999994</v>
      </c>
      <c r="E699" s="11">
        <v>7.9792430000000003</v>
      </c>
    </row>
    <row r="700" spans="1:5" x14ac:dyDescent="0.25">
      <c r="A700" s="10">
        <v>38730</v>
      </c>
      <c r="B700" s="11">
        <v>27</v>
      </c>
      <c r="C700" s="11">
        <v>9.9408999999999992</v>
      </c>
      <c r="D700" s="11">
        <v>9.9408999999999992</v>
      </c>
      <c r="E700" s="11">
        <v>7.9268479999999997</v>
      </c>
    </row>
    <row r="701" spans="1:5" x14ac:dyDescent="0.25">
      <c r="A701" s="10">
        <v>38733</v>
      </c>
      <c r="B701" s="11">
        <v>24</v>
      </c>
      <c r="C701" s="11">
        <v>9.9473330000000004</v>
      </c>
      <c r="D701" s="11">
        <v>9.9473330000000004</v>
      </c>
      <c r="E701" s="11">
        <v>7.9418769999999999</v>
      </c>
    </row>
    <row r="702" spans="1:5" x14ac:dyDescent="0.25">
      <c r="A702" s="10">
        <v>38734</v>
      </c>
      <c r="B702" s="11">
        <v>23</v>
      </c>
      <c r="C702" s="11">
        <v>9.949719</v>
      </c>
      <c r="D702" s="11">
        <v>9.949719</v>
      </c>
      <c r="E702" s="11">
        <v>7.9098410000000001</v>
      </c>
    </row>
    <row r="703" spans="1:5" x14ac:dyDescent="0.25">
      <c r="A703" s="10">
        <v>38735</v>
      </c>
      <c r="B703" s="11">
        <v>22</v>
      </c>
      <c r="C703" s="11">
        <v>9.9518439999999995</v>
      </c>
      <c r="D703" s="11">
        <v>9.9518439999999995</v>
      </c>
      <c r="E703" s="11">
        <v>7.9182040000000002</v>
      </c>
    </row>
    <row r="704" spans="1:5" x14ac:dyDescent="0.25">
      <c r="A704" s="10">
        <v>38736</v>
      </c>
      <c r="B704" s="11">
        <v>28</v>
      </c>
      <c r="C704" s="11">
        <v>9.9390219999999996</v>
      </c>
      <c r="D704" s="11">
        <v>9.9390219999999996</v>
      </c>
      <c r="E704" s="11">
        <v>7.8881290000000002</v>
      </c>
    </row>
    <row r="705" spans="1:5" x14ac:dyDescent="0.25">
      <c r="A705" s="10">
        <v>38737</v>
      </c>
      <c r="B705" s="11">
        <v>27</v>
      </c>
      <c r="C705" s="11">
        <v>9.9412000000000003</v>
      </c>
      <c r="D705" s="11">
        <v>9.9412000000000003</v>
      </c>
      <c r="E705" s="11">
        <v>7.8863719999999997</v>
      </c>
    </row>
    <row r="706" spans="1:5" x14ac:dyDescent="0.25">
      <c r="A706" s="10">
        <v>38740</v>
      </c>
      <c r="B706" s="11">
        <v>24</v>
      </c>
      <c r="C706" s="11">
        <v>9.9476669999999991</v>
      </c>
      <c r="D706" s="11">
        <v>9.9476669999999991</v>
      </c>
      <c r="E706" s="11">
        <v>7.8912469999999999</v>
      </c>
    </row>
    <row r="707" spans="1:5" x14ac:dyDescent="0.25">
      <c r="A707" s="10">
        <v>38741</v>
      </c>
      <c r="B707" s="11">
        <v>23</v>
      </c>
      <c r="C707" s="11">
        <v>9.950742</v>
      </c>
      <c r="D707" s="11">
        <v>9.950742</v>
      </c>
      <c r="E707" s="11">
        <v>7.748113</v>
      </c>
    </row>
    <row r="708" spans="1:5" x14ac:dyDescent="0.25">
      <c r="A708" s="10">
        <v>38742</v>
      </c>
      <c r="B708" s="11">
        <v>22</v>
      </c>
      <c r="C708" s="11">
        <v>9.9529440000000005</v>
      </c>
      <c r="D708" s="11">
        <v>9.9529440000000005</v>
      </c>
      <c r="E708" s="11">
        <v>7.7364769999999998</v>
      </c>
    </row>
    <row r="709" spans="1:5" x14ac:dyDescent="0.25">
      <c r="A709" s="10">
        <v>38743</v>
      </c>
      <c r="B709" s="11">
        <v>28</v>
      </c>
      <c r="C709" s="11">
        <v>9.9402670000000004</v>
      </c>
      <c r="D709" s="11">
        <v>9.9402670000000004</v>
      </c>
      <c r="E709" s="11">
        <v>7.726108</v>
      </c>
    </row>
    <row r="710" spans="1:5" x14ac:dyDescent="0.25">
      <c r="A710" s="10">
        <v>38744</v>
      </c>
      <c r="B710" s="11">
        <v>27</v>
      </c>
      <c r="C710" s="11">
        <v>9.9423999999999992</v>
      </c>
      <c r="D710" s="11">
        <v>9.9423999999999992</v>
      </c>
      <c r="E710" s="11">
        <v>7.7244929999999998</v>
      </c>
    </row>
    <row r="711" spans="1:5" x14ac:dyDescent="0.25">
      <c r="A711" s="10">
        <v>38747</v>
      </c>
      <c r="B711" s="11">
        <v>24</v>
      </c>
      <c r="C711" s="11">
        <v>9.9487330000000007</v>
      </c>
      <c r="D711" s="11">
        <v>9.9487330000000007</v>
      </c>
      <c r="E711" s="11">
        <v>7.7296779999999998</v>
      </c>
    </row>
    <row r="712" spans="1:5" x14ac:dyDescent="0.25">
      <c r="A712" s="10">
        <v>38748</v>
      </c>
      <c r="B712" s="11">
        <v>23</v>
      </c>
      <c r="C712" s="11">
        <v>9.9508690000000009</v>
      </c>
      <c r="D712" s="11">
        <v>9.9508690000000009</v>
      </c>
      <c r="E712" s="11">
        <v>7.7280379999999997</v>
      </c>
    </row>
    <row r="713" spans="1:5" x14ac:dyDescent="0.25">
      <c r="A713" s="10">
        <v>38749</v>
      </c>
      <c r="B713" s="11">
        <v>22</v>
      </c>
      <c r="C713" s="11">
        <v>9.9530060000000002</v>
      </c>
      <c r="D713" s="11">
        <v>9.9530060000000002</v>
      </c>
      <c r="E713" s="11">
        <v>7.7262360000000001</v>
      </c>
    </row>
    <row r="714" spans="1:5" x14ac:dyDescent="0.25">
      <c r="A714" s="10">
        <v>38750</v>
      </c>
      <c r="B714" s="11">
        <v>28</v>
      </c>
      <c r="C714" s="11">
        <v>9.9403439999999996</v>
      </c>
      <c r="D714" s="11">
        <v>9.9403439999999996</v>
      </c>
      <c r="E714" s="11">
        <v>7.7160880000000001</v>
      </c>
    </row>
    <row r="715" spans="1:5" x14ac:dyDescent="0.25">
      <c r="A715" s="10">
        <v>38751</v>
      </c>
      <c r="B715" s="11">
        <v>27</v>
      </c>
      <c r="C715" s="11">
        <v>9.9423999999999992</v>
      </c>
      <c r="D715" s="11">
        <v>9.9423999999999992</v>
      </c>
      <c r="E715" s="11">
        <v>7.7244929999999998</v>
      </c>
    </row>
    <row r="716" spans="1:5" x14ac:dyDescent="0.25">
      <c r="A716" s="10">
        <v>38755</v>
      </c>
      <c r="B716" s="11">
        <v>23</v>
      </c>
      <c r="C716" s="11">
        <v>9.9510609999999993</v>
      </c>
      <c r="D716" s="11">
        <v>9.9510609999999993</v>
      </c>
      <c r="E716" s="11">
        <v>7.6976889999999996</v>
      </c>
    </row>
    <row r="717" spans="1:5" x14ac:dyDescent="0.25">
      <c r="A717" s="10">
        <v>38756</v>
      </c>
      <c r="B717" s="11">
        <v>22</v>
      </c>
      <c r="C717" s="11">
        <v>9.9531890000000001</v>
      </c>
      <c r="D717" s="11">
        <v>9.9531890000000001</v>
      </c>
      <c r="E717" s="11">
        <v>7.696008</v>
      </c>
    </row>
    <row r="718" spans="1:5" x14ac:dyDescent="0.25">
      <c r="A718" s="10">
        <v>38757</v>
      </c>
      <c r="B718" s="11">
        <v>28</v>
      </c>
      <c r="C718" s="11">
        <v>9.9406560000000006</v>
      </c>
      <c r="D718" s="11">
        <v>9.9406560000000006</v>
      </c>
      <c r="E718" s="11">
        <v>7.6754920000000002</v>
      </c>
    </row>
    <row r="719" spans="1:5" x14ac:dyDescent="0.25">
      <c r="A719" s="10">
        <v>38758</v>
      </c>
      <c r="B719" s="11">
        <v>27</v>
      </c>
      <c r="C719" s="11">
        <v>9.9427000000000003</v>
      </c>
      <c r="D719" s="11">
        <v>9.9427000000000003</v>
      </c>
      <c r="E719" s="11">
        <v>7.6840289999999998</v>
      </c>
    </row>
    <row r="720" spans="1:5" x14ac:dyDescent="0.25">
      <c r="A720" s="10">
        <v>38761</v>
      </c>
      <c r="B720" s="11">
        <v>24</v>
      </c>
      <c r="C720" s="11">
        <v>9.9493329999999993</v>
      </c>
      <c r="D720" s="11">
        <v>9.9493329999999993</v>
      </c>
      <c r="E720" s="11">
        <v>7.6387530000000003</v>
      </c>
    </row>
    <row r="721" spans="1:5" x14ac:dyDescent="0.25">
      <c r="A721" s="10">
        <v>38762</v>
      </c>
      <c r="B721" s="11">
        <v>23</v>
      </c>
      <c r="C721" s="11">
        <v>9.9517000000000007</v>
      </c>
      <c r="D721" s="11">
        <v>9.9517000000000007</v>
      </c>
      <c r="E721" s="11">
        <v>7.596692</v>
      </c>
    </row>
    <row r="722" spans="1:5" x14ac:dyDescent="0.25">
      <c r="A722" s="10">
        <v>38763</v>
      </c>
      <c r="B722" s="11">
        <v>22</v>
      </c>
      <c r="C722" s="11">
        <v>9.953678</v>
      </c>
      <c r="D722" s="11">
        <v>9.953678</v>
      </c>
      <c r="E722" s="11">
        <v>7.6152389999999999</v>
      </c>
    </row>
    <row r="723" spans="1:5" x14ac:dyDescent="0.25">
      <c r="A723" s="10">
        <v>38764</v>
      </c>
      <c r="B723" s="11">
        <v>28</v>
      </c>
      <c r="C723" s="11">
        <v>9.9415890000000005</v>
      </c>
      <c r="D723" s="11">
        <v>9.9415890000000005</v>
      </c>
      <c r="E723" s="11">
        <v>7.5541099999999997</v>
      </c>
    </row>
    <row r="724" spans="1:5" x14ac:dyDescent="0.25">
      <c r="A724" s="10">
        <v>38765</v>
      </c>
      <c r="B724" s="11">
        <v>27</v>
      </c>
      <c r="C724" s="11">
        <v>9.9436750000000007</v>
      </c>
      <c r="D724" s="11">
        <v>9.9436750000000007</v>
      </c>
      <c r="E724" s="11">
        <v>7.5525399999999996</v>
      </c>
    </row>
    <row r="725" spans="1:5" x14ac:dyDescent="0.25">
      <c r="A725" s="10">
        <v>38768</v>
      </c>
      <c r="B725" s="11">
        <v>24</v>
      </c>
      <c r="C725" s="11">
        <v>9.9499329999999997</v>
      </c>
      <c r="D725" s="11">
        <v>9.9499329999999997</v>
      </c>
      <c r="E725" s="11">
        <v>7.5478399999999999</v>
      </c>
    </row>
    <row r="726" spans="1:5" x14ac:dyDescent="0.25">
      <c r="A726" s="10">
        <v>38769</v>
      </c>
      <c r="B726" s="11">
        <v>23</v>
      </c>
      <c r="C726" s="11">
        <v>9.9521470000000001</v>
      </c>
      <c r="D726" s="11">
        <v>9.9521470000000001</v>
      </c>
      <c r="E726" s="11">
        <v>7.5260490000000004</v>
      </c>
    </row>
    <row r="727" spans="1:5" x14ac:dyDescent="0.25">
      <c r="A727" s="10">
        <v>38770</v>
      </c>
      <c r="B727" s="11">
        <v>22</v>
      </c>
      <c r="C727" s="11">
        <v>9.9544110000000003</v>
      </c>
      <c r="D727" s="11">
        <v>9.9544110000000003</v>
      </c>
      <c r="E727" s="11">
        <v>7.4941829999999996</v>
      </c>
    </row>
    <row r="728" spans="1:5" x14ac:dyDescent="0.25">
      <c r="A728" s="10">
        <v>38771</v>
      </c>
      <c r="B728" s="11">
        <v>28</v>
      </c>
      <c r="C728" s="11">
        <v>9.9421330000000001</v>
      </c>
      <c r="D728" s="11">
        <v>9.9421330000000001</v>
      </c>
      <c r="E728" s="11">
        <v>7.4833470000000002</v>
      </c>
    </row>
    <row r="729" spans="1:5" x14ac:dyDescent="0.25">
      <c r="A729" s="10">
        <v>38772</v>
      </c>
      <c r="B729" s="11">
        <v>27</v>
      </c>
      <c r="C729" s="11">
        <v>9.9442000000000004</v>
      </c>
      <c r="D729" s="11">
        <v>9.9442000000000004</v>
      </c>
      <c r="E729" s="11">
        <v>7.4817479999999996</v>
      </c>
    </row>
    <row r="730" spans="1:5" x14ac:dyDescent="0.25">
      <c r="A730" s="10">
        <v>38775</v>
      </c>
      <c r="B730" s="11">
        <v>24</v>
      </c>
      <c r="C730" s="11">
        <v>9.9504000000000001</v>
      </c>
      <c r="D730" s="11">
        <v>9.9504000000000001</v>
      </c>
      <c r="E730" s="11">
        <v>7.4770859999999999</v>
      </c>
    </row>
    <row r="731" spans="1:5" x14ac:dyDescent="0.25">
      <c r="A731" s="10">
        <v>38776</v>
      </c>
      <c r="B731" s="11">
        <v>23</v>
      </c>
      <c r="C731" s="11">
        <v>9.9527859999999997</v>
      </c>
      <c r="D731" s="11">
        <v>9.9527859999999997</v>
      </c>
      <c r="E731" s="11">
        <v>7.4250740000000004</v>
      </c>
    </row>
    <row r="732" spans="1:5" x14ac:dyDescent="0.25">
      <c r="A732" s="10">
        <v>38777</v>
      </c>
      <c r="B732" s="11">
        <v>22</v>
      </c>
      <c r="C732" s="11">
        <v>9.9545329999999996</v>
      </c>
      <c r="D732" s="11">
        <v>9.9545329999999996</v>
      </c>
      <c r="E732" s="11">
        <v>7.474037</v>
      </c>
    </row>
    <row r="733" spans="1:5" x14ac:dyDescent="0.25">
      <c r="A733" s="10">
        <v>38778</v>
      </c>
      <c r="B733" s="11">
        <v>28</v>
      </c>
      <c r="C733" s="11">
        <v>9.9426000000000005</v>
      </c>
      <c r="D733" s="11">
        <v>9.9426000000000005</v>
      </c>
      <c r="E733" s="11">
        <v>7.422606</v>
      </c>
    </row>
    <row r="734" spans="1:5" x14ac:dyDescent="0.25">
      <c r="A734" s="10">
        <v>38779</v>
      </c>
      <c r="B734" s="11">
        <v>27</v>
      </c>
      <c r="C734" s="11">
        <v>9.9446499999999993</v>
      </c>
      <c r="D734" s="11">
        <v>9.9446499999999993</v>
      </c>
      <c r="E734" s="11">
        <v>7.4210760000000002</v>
      </c>
    </row>
    <row r="735" spans="1:5" x14ac:dyDescent="0.25">
      <c r="A735" s="10">
        <v>38782</v>
      </c>
      <c r="B735" s="11">
        <v>24</v>
      </c>
      <c r="C735" s="11">
        <v>9.9504669999999997</v>
      </c>
      <c r="D735" s="11">
        <v>9.9504669999999997</v>
      </c>
      <c r="E735" s="11">
        <v>7.4669359999999996</v>
      </c>
    </row>
    <row r="736" spans="1:5" x14ac:dyDescent="0.25">
      <c r="A736" s="10">
        <v>38783</v>
      </c>
      <c r="B736" s="11">
        <v>23</v>
      </c>
      <c r="C736" s="11">
        <v>9.9525310000000005</v>
      </c>
      <c r="D736" s="11">
        <v>9.9525310000000005</v>
      </c>
      <c r="E736" s="11">
        <v>7.4653679999999998</v>
      </c>
    </row>
    <row r="737" spans="1:5" x14ac:dyDescent="0.25">
      <c r="A737" s="10">
        <v>38784</v>
      </c>
      <c r="B737" s="11">
        <v>22</v>
      </c>
      <c r="C737" s="11">
        <v>9.9545940000000002</v>
      </c>
      <c r="D737" s="11">
        <v>9.9545940000000002</v>
      </c>
      <c r="E737" s="11">
        <v>7.4639639999999998</v>
      </c>
    </row>
    <row r="738" spans="1:5" x14ac:dyDescent="0.25">
      <c r="A738" s="10">
        <v>38785</v>
      </c>
      <c r="B738" s="11">
        <v>28</v>
      </c>
      <c r="C738" s="11">
        <v>9.9422890000000006</v>
      </c>
      <c r="D738" s="11">
        <v>9.9422890000000006</v>
      </c>
      <c r="E738" s="11">
        <v>7.4630559999999999</v>
      </c>
    </row>
    <row r="739" spans="1:5" x14ac:dyDescent="0.25">
      <c r="A739" s="10">
        <v>38786</v>
      </c>
      <c r="B739" s="11">
        <v>27</v>
      </c>
      <c r="C739" s="11">
        <v>9.94435</v>
      </c>
      <c r="D739" s="11">
        <v>9.94435</v>
      </c>
      <c r="E739" s="11">
        <v>7.4615229999999997</v>
      </c>
    </row>
    <row r="740" spans="1:5" x14ac:dyDescent="0.25">
      <c r="A740" s="10">
        <v>38789</v>
      </c>
      <c r="B740" s="11">
        <v>24</v>
      </c>
      <c r="C740" s="11">
        <v>9.9505330000000001</v>
      </c>
      <c r="D740" s="11">
        <v>9.9505330000000001</v>
      </c>
      <c r="E740" s="11">
        <v>7.4569369999999999</v>
      </c>
    </row>
    <row r="741" spans="1:5" x14ac:dyDescent="0.25">
      <c r="A741" s="10">
        <v>38790</v>
      </c>
      <c r="B741" s="11">
        <v>23</v>
      </c>
      <c r="C741" s="11">
        <v>9.9528499999999998</v>
      </c>
      <c r="D741" s="11">
        <v>9.9528499999999998</v>
      </c>
      <c r="E741" s="11">
        <v>7.4149620000000001</v>
      </c>
    </row>
    <row r="742" spans="1:5" x14ac:dyDescent="0.25">
      <c r="A742" s="10">
        <v>38791</v>
      </c>
      <c r="B742" s="11">
        <v>22</v>
      </c>
      <c r="C742" s="11">
        <v>9.9548389999999998</v>
      </c>
      <c r="D742" s="11">
        <v>9.9548389999999998</v>
      </c>
      <c r="E742" s="11">
        <v>7.4235069999999999</v>
      </c>
    </row>
    <row r="743" spans="1:5" x14ac:dyDescent="0.25">
      <c r="A743" s="10">
        <v>38792</v>
      </c>
      <c r="B743" s="11">
        <v>27</v>
      </c>
      <c r="C743" s="11">
        <v>9.9450249999999993</v>
      </c>
      <c r="D743" s="11">
        <v>9.9450249999999993</v>
      </c>
      <c r="E743" s="11">
        <v>7.3705189999999998</v>
      </c>
    </row>
    <row r="744" spans="1:5" x14ac:dyDescent="0.25">
      <c r="A744" s="10">
        <v>38793</v>
      </c>
      <c r="B744" s="11">
        <v>26</v>
      </c>
      <c r="C744" s="11">
        <v>9.9470609999999997</v>
      </c>
      <c r="D744" s="11">
        <v>9.9470609999999997</v>
      </c>
      <c r="E744" s="11">
        <v>7.3690259999999999</v>
      </c>
    </row>
    <row r="745" spans="1:5" x14ac:dyDescent="0.25">
      <c r="A745" s="10">
        <v>38796</v>
      </c>
      <c r="B745" s="11">
        <v>23</v>
      </c>
      <c r="C745" s="11">
        <v>9.9532330000000009</v>
      </c>
      <c r="D745" s="11">
        <v>9.9532330000000009</v>
      </c>
      <c r="E745" s="11">
        <v>7.3544470000000004</v>
      </c>
    </row>
    <row r="746" spans="1:5" x14ac:dyDescent="0.25">
      <c r="A746" s="10">
        <v>38798</v>
      </c>
      <c r="B746" s="11">
        <v>21</v>
      </c>
      <c r="C746" s="11">
        <v>9.9574169999999995</v>
      </c>
      <c r="D746" s="11">
        <v>9.9574169999999995</v>
      </c>
      <c r="E746" s="11">
        <v>7.3311609999999998</v>
      </c>
    </row>
    <row r="747" spans="1:5" x14ac:dyDescent="0.25">
      <c r="A747" s="10">
        <v>38799</v>
      </c>
      <c r="B747" s="11">
        <v>28</v>
      </c>
      <c r="C747" s="11">
        <v>9.9436889999999991</v>
      </c>
      <c r="D747" s="11">
        <v>9.9436889999999991</v>
      </c>
      <c r="E747" s="11">
        <v>7.2809860000000004</v>
      </c>
    </row>
    <row r="748" spans="1:5" x14ac:dyDescent="0.25">
      <c r="A748" s="10">
        <v>38800</v>
      </c>
      <c r="B748" s="11">
        <v>27</v>
      </c>
      <c r="C748" s="11">
        <v>9.9455500000000008</v>
      </c>
      <c r="D748" s="11">
        <v>9.9455500000000008</v>
      </c>
      <c r="E748" s="11">
        <v>7.299747</v>
      </c>
    </row>
    <row r="749" spans="1:5" x14ac:dyDescent="0.25">
      <c r="A749" s="10">
        <v>38803</v>
      </c>
      <c r="B749" s="11">
        <v>24</v>
      </c>
      <c r="C749" s="11">
        <v>9.9516670000000005</v>
      </c>
      <c r="D749" s="11">
        <v>9.9516670000000005</v>
      </c>
      <c r="E749" s="11">
        <v>7.2851610000000004</v>
      </c>
    </row>
    <row r="750" spans="1:5" x14ac:dyDescent="0.25">
      <c r="A750" s="10">
        <v>38804</v>
      </c>
      <c r="B750" s="11">
        <v>23</v>
      </c>
      <c r="C750" s="11">
        <v>9.9537440000000004</v>
      </c>
      <c r="D750" s="11">
        <v>9.9537440000000004</v>
      </c>
      <c r="E750" s="11">
        <v>7.2737150000000002</v>
      </c>
    </row>
    <row r="751" spans="1:5" x14ac:dyDescent="0.25">
      <c r="A751" s="10">
        <v>38805</v>
      </c>
      <c r="B751" s="11">
        <v>22</v>
      </c>
      <c r="C751" s="11">
        <v>9.9558169999999997</v>
      </c>
      <c r="D751" s="11">
        <v>9.9558169999999997</v>
      </c>
      <c r="E751" s="11">
        <v>7.2620310000000003</v>
      </c>
    </row>
    <row r="752" spans="1:5" x14ac:dyDescent="0.25">
      <c r="A752" s="10">
        <v>38806</v>
      </c>
      <c r="B752" s="11">
        <v>28</v>
      </c>
      <c r="C752" s="11">
        <v>9.9437669999999994</v>
      </c>
      <c r="D752" s="11">
        <v>9.9437669999999994</v>
      </c>
      <c r="E752" s="11">
        <v>7.2708430000000002</v>
      </c>
    </row>
    <row r="753" spans="1:5" x14ac:dyDescent="0.25">
      <c r="A753" s="10">
        <v>38807</v>
      </c>
      <c r="B753" s="11">
        <v>27</v>
      </c>
      <c r="C753" s="11">
        <v>9.9457749999999994</v>
      </c>
      <c r="D753" s="11">
        <v>9.9457749999999994</v>
      </c>
      <c r="E753" s="11">
        <v>7.2694179999999999</v>
      </c>
    </row>
    <row r="754" spans="1:5" x14ac:dyDescent="0.25">
      <c r="A754" s="10">
        <v>38810</v>
      </c>
      <c r="B754" s="11">
        <v>24</v>
      </c>
      <c r="C754" s="11">
        <v>9.9518000000000004</v>
      </c>
      <c r="D754" s="11">
        <v>9.9518000000000004</v>
      </c>
      <c r="E754" s="11">
        <v>7.2650170000000003</v>
      </c>
    </row>
    <row r="755" spans="1:5" x14ac:dyDescent="0.25">
      <c r="A755" s="10">
        <v>38811</v>
      </c>
      <c r="B755" s="11">
        <v>23</v>
      </c>
      <c r="C755" s="11">
        <v>9.9540000000000006</v>
      </c>
      <c r="D755" s="11">
        <v>9.9540000000000006</v>
      </c>
      <c r="E755" s="11">
        <v>7.2332729999999996</v>
      </c>
    </row>
    <row r="756" spans="1:5" x14ac:dyDescent="0.25">
      <c r="A756" s="10">
        <v>38812</v>
      </c>
      <c r="B756" s="11">
        <v>22</v>
      </c>
      <c r="C756" s="11">
        <v>9.9558780000000002</v>
      </c>
      <c r="D756" s="11">
        <v>9.9558780000000002</v>
      </c>
      <c r="E756" s="11">
        <v>7.2519609999999997</v>
      </c>
    </row>
    <row r="757" spans="1:5" x14ac:dyDescent="0.25">
      <c r="A757" s="10">
        <v>38813</v>
      </c>
      <c r="B757" s="11">
        <v>28</v>
      </c>
      <c r="C757" s="11">
        <v>9.9441559999999996</v>
      </c>
      <c r="D757" s="11">
        <v>9.9441559999999996</v>
      </c>
      <c r="E757" s="11">
        <v>7.2202640000000002</v>
      </c>
    </row>
    <row r="758" spans="1:5" x14ac:dyDescent="0.25">
      <c r="A758" s="10">
        <v>38814</v>
      </c>
      <c r="B758" s="11">
        <v>27</v>
      </c>
      <c r="C758" s="11">
        <v>9.9461499999999994</v>
      </c>
      <c r="D758" s="11">
        <v>9.9461499999999994</v>
      </c>
      <c r="E758" s="11">
        <v>7.2188739999999996</v>
      </c>
    </row>
    <row r="759" spans="1:5" x14ac:dyDescent="0.25">
      <c r="A759" s="10">
        <v>38817</v>
      </c>
      <c r="B759" s="11">
        <v>24</v>
      </c>
      <c r="C759" s="11">
        <v>9.9520669999999996</v>
      </c>
      <c r="D759" s="11">
        <v>9.9520669999999996</v>
      </c>
      <c r="E759" s="11">
        <v>7.2245799999999996</v>
      </c>
    </row>
    <row r="760" spans="1:5" x14ac:dyDescent="0.25">
      <c r="A760" s="10">
        <v>38818</v>
      </c>
      <c r="B760" s="11">
        <v>23</v>
      </c>
      <c r="C760" s="11">
        <v>9.9540640000000007</v>
      </c>
      <c r="D760" s="11">
        <v>9.9540640000000007</v>
      </c>
      <c r="E760" s="11">
        <v>7.2231629999999996</v>
      </c>
    </row>
    <row r="761" spans="1:5" x14ac:dyDescent="0.25">
      <c r="A761" s="10">
        <v>38819</v>
      </c>
      <c r="B761" s="11">
        <v>29</v>
      </c>
      <c r="C761" s="11">
        <v>9.9423220000000008</v>
      </c>
      <c r="D761" s="11">
        <v>9.9423220000000008</v>
      </c>
      <c r="E761" s="11">
        <v>7.2015650000000004</v>
      </c>
    </row>
    <row r="762" spans="1:5" x14ac:dyDescent="0.25">
      <c r="A762" s="10">
        <v>38824</v>
      </c>
      <c r="B762" s="11">
        <v>24</v>
      </c>
      <c r="C762" s="11">
        <v>9.9521999999999995</v>
      </c>
      <c r="D762" s="11">
        <v>9.9521999999999995</v>
      </c>
      <c r="E762" s="11">
        <v>7.2044370000000004</v>
      </c>
    </row>
    <row r="763" spans="1:5" x14ac:dyDescent="0.25">
      <c r="A763" s="10">
        <v>38825</v>
      </c>
      <c r="B763" s="11">
        <v>23</v>
      </c>
      <c r="C763" s="11">
        <v>9.9540000000000006</v>
      </c>
      <c r="D763" s="11">
        <v>9.9540000000000006</v>
      </c>
      <c r="E763" s="11">
        <v>7.2332729999999996</v>
      </c>
    </row>
    <row r="764" spans="1:5" x14ac:dyDescent="0.25">
      <c r="A764" s="10">
        <v>38826</v>
      </c>
      <c r="B764" s="11">
        <v>22</v>
      </c>
      <c r="C764" s="11">
        <v>9.9561829999999993</v>
      </c>
      <c r="D764" s="11">
        <v>9.9561829999999993</v>
      </c>
      <c r="E764" s="11">
        <v>7.2016099999999996</v>
      </c>
    </row>
    <row r="765" spans="1:5" x14ac:dyDescent="0.25">
      <c r="A765" s="10">
        <v>38827</v>
      </c>
      <c r="B765" s="11">
        <v>28</v>
      </c>
      <c r="C765" s="11">
        <v>9.9442330000000005</v>
      </c>
      <c r="D765" s="11">
        <v>9.9442330000000005</v>
      </c>
      <c r="E765" s="11">
        <v>7.2102519999999997</v>
      </c>
    </row>
    <row r="766" spans="1:5" x14ac:dyDescent="0.25">
      <c r="A766" s="10">
        <v>38828</v>
      </c>
      <c r="B766" s="11">
        <v>27</v>
      </c>
      <c r="C766" s="11">
        <v>9.9463000000000008</v>
      </c>
      <c r="D766" s="11">
        <v>9.9463000000000008</v>
      </c>
      <c r="E766" s="11">
        <v>7.1986569999999999</v>
      </c>
    </row>
    <row r="767" spans="1:5" x14ac:dyDescent="0.25">
      <c r="A767" s="10">
        <v>38831</v>
      </c>
      <c r="B767" s="11">
        <v>24</v>
      </c>
      <c r="C767" s="11">
        <v>9.9529329999999998</v>
      </c>
      <c r="D767" s="11">
        <v>9.9529329999999998</v>
      </c>
      <c r="E767" s="11">
        <v>7.0934369999999998</v>
      </c>
    </row>
    <row r="768" spans="1:5" x14ac:dyDescent="0.25">
      <c r="A768" s="10">
        <v>38832</v>
      </c>
      <c r="B768" s="11">
        <v>23</v>
      </c>
      <c r="C768" s="11">
        <v>9.9552779999999998</v>
      </c>
      <c r="D768" s="11">
        <v>9.9552779999999998</v>
      </c>
      <c r="E768" s="11">
        <v>7.0314110000000003</v>
      </c>
    </row>
    <row r="769" spans="1:5" x14ac:dyDescent="0.25">
      <c r="A769" s="10">
        <v>38833</v>
      </c>
      <c r="B769" s="11">
        <v>22</v>
      </c>
      <c r="C769" s="11">
        <v>9.9572219999999998</v>
      </c>
      <c r="D769" s="11">
        <v>9.9572219999999998</v>
      </c>
      <c r="E769" s="11">
        <v>7.0301099999999996</v>
      </c>
    </row>
    <row r="770" spans="1:5" x14ac:dyDescent="0.25">
      <c r="A770" s="10">
        <v>38834</v>
      </c>
      <c r="B770" s="11">
        <v>28</v>
      </c>
      <c r="C770" s="11">
        <v>9.9456330000000008</v>
      </c>
      <c r="D770" s="11">
        <v>9.9456330000000008</v>
      </c>
      <c r="E770" s="11">
        <v>7.0282530000000003</v>
      </c>
    </row>
    <row r="771" spans="1:5" x14ac:dyDescent="0.25">
      <c r="A771" s="10">
        <v>38835</v>
      </c>
      <c r="B771" s="11">
        <v>27</v>
      </c>
      <c r="C771" s="11">
        <v>9.9475750000000005</v>
      </c>
      <c r="D771" s="11">
        <v>9.9475750000000005</v>
      </c>
      <c r="E771" s="11">
        <v>7.0268379999999997</v>
      </c>
    </row>
    <row r="772" spans="1:5" x14ac:dyDescent="0.25">
      <c r="A772" s="10">
        <v>38839</v>
      </c>
      <c r="B772" s="11">
        <v>23</v>
      </c>
      <c r="C772" s="11">
        <v>9.9552779999999998</v>
      </c>
      <c r="D772" s="11">
        <v>9.9552779999999998</v>
      </c>
      <c r="E772" s="11">
        <v>7.0314110000000003</v>
      </c>
    </row>
    <row r="773" spans="1:5" x14ac:dyDescent="0.25">
      <c r="A773" s="10">
        <v>38840</v>
      </c>
      <c r="B773" s="11">
        <v>22</v>
      </c>
      <c r="C773" s="11">
        <v>9.9572830000000003</v>
      </c>
      <c r="D773" s="11">
        <v>9.9572830000000003</v>
      </c>
      <c r="E773" s="11">
        <v>7.0200420000000001</v>
      </c>
    </row>
    <row r="774" spans="1:5" x14ac:dyDescent="0.25">
      <c r="A774" s="10">
        <v>38841</v>
      </c>
      <c r="B774" s="11">
        <v>28</v>
      </c>
      <c r="C774" s="11">
        <v>9.9456330000000008</v>
      </c>
      <c r="D774" s="11">
        <v>9.9456330000000008</v>
      </c>
      <c r="E774" s="11">
        <v>7.0282530000000003</v>
      </c>
    </row>
    <row r="775" spans="1:5" x14ac:dyDescent="0.25">
      <c r="A775" s="10">
        <v>38842</v>
      </c>
      <c r="B775" s="11">
        <v>27</v>
      </c>
      <c r="C775" s="11">
        <v>9.9475750000000005</v>
      </c>
      <c r="D775" s="11">
        <v>9.9475750000000005</v>
      </c>
      <c r="E775" s="11">
        <v>7.0268379999999997</v>
      </c>
    </row>
    <row r="776" spans="1:5" x14ac:dyDescent="0.25">
      <c r="A776" s="10">
        <v>38845</v>
      </c>
      <c r="B776" s="11">
        <v>24</v>
      </c>
      <c r="C776" s="11">
        <v>9.9533330000000007</v>
      </c>
      <c r="D776" s="11">
        <v>9.9533330000000007</v>
      </c>
      <c r="E776" s="11">
        <v>7.03287</v>
      </c>
    </row>
    <row r="777" spans="1:5" x14ac:dyDescent="0.25">
      <c r="A777" s="10">
        <v>38846</v>
      </c>
      <c r="B777" s="11">
        <v>23</v>
      </c>
      <c r="C777" s="11">
        <v>9.9552779999999998</v>
      </c>
      <c r="D777" s="11">
        <v>9.9552779999999998</v>
      </c>
      <c r="E777" s="11">
        <v>7.0314110000000003</v>
      </c>
    </row>
    <row r="778" spans="1:5" x14ac:dyDescent="0.25">
      <c r="A778" s="10">
        <v>38847</v>
      </c>
      <c r="B778" s="11">
        <v>22</v>
      </c>
      <c r="C778" s="11">
        <v>9.9572830000000003</v>
      </c>
      <c r="D778" s="11">
        <v>9.9572830000000003</v>
      </c>
      <c r="E778" s="11">
        <v>7.0200420000000001</v>
      </c>
    </row>
    <row r="779" spans="1:5" x14ac:dyDescent="0.25">
      <c r="A779" s="10">
        <v>38848</v>
      </c>
      <c r="B779" s="11">
        <v>28</v>
      </c>
      <c r="C779" s="11">
        <v>9.9456330000000008</v>
      </c>
      <c r="D779" s="11">
        <v>9.9456330000000008</v>
      </c>
      <c r="E779" s="11">
        <v>7.0282530000000003</v>
      </c>
    </row>
    <row r="780" spans="1:5" x14ac:dyDescent="0.25">
      <c r="A780" s="10">
        <v>38849</v>
      </c>
      <c r="B780" s="11">
        <v>27</v>
      </c>
      <c r="C780" s="11">
        <v>9.9475750000000005</v>
      </c>
      <c r="D780" s="11">
        <v>9.9475750000000005</v>
      </c>
      <c r="E780" s="11">
        <v>7.0268379999999997</v>
      </c>
    </row>
    <row r="781" spans="1:5" x14ac:dyDescent="0.25">
      <c r="A781" s="10">
        <v>38852</v>
      </c>
      <c r="B781" s="11">
        <v>24</v>
      </c>
      <c r="C781" s="11">
        <v>9.9534000000000002</v>
      </c>
      <c r="D781" s="11">
        <v>9.9534000000000002</v>
      </c>
      <c r="E781" s="11">
        <v>7.0227259999999996</v>
      </c>
    </row>
    <row r="782" spans="1:5" x14ac:dyDescent="0.25">
      <c r="A782" s="10">
        <v>38853</v>
      </c>
      <c r="B782" s="11">
        <v>23</v>
      </c>
      <c r="C782" s="11">
        <v>9.955406</v>
      </c>
      <c r="D782" s="11">
        <v>9.955406</v>
      </c>
      <c r="E782" s="11">
        <v>7.011196</v>
      </c>
    </row>
    <row r="783" spans="1:5" x14ac:dyDescent="0.25">
      <c r="A783" s="10">
        <v>38854</v>
      </c>
      <c r="B783" s="11">
        <v>22</v>
      </c>
      <c r="C783" s="11">
        <v>9.9573440000000009</v>
      </c>
      <c r="D783" s="11">
        <v>9.9573440000000009</v>
      </c>
      <c r="E783" s="11">
        <v>7.0099739999999997</v>
      </c>
    </row>
    <row r="784" spans="1:5" x14ac:dyDescent="0.25">
      <c r="A784" s="10">
        <v>38855</v>
      </c>
      <c r="B784" s="11">
        <v>28</v>
      </c>
      <c r="C784" s="11">
        <v>9.9456330000000008</v>
      </c>
      <c r="D784" s="11">
        <v>9.9456330000000008</v>
      </c>
      <c r="E784" s="11">
        <v>7.0282530000000003</v>
      </c>
    </row>
    <row r="785" spans="1:5" x14ac:dyDescent="0.25">
      <c r="A785" s="10">
        <v>38856</v>
      </c>
      <c r="B785" s="11">
        <v>27</v>
      </c>
      <c r="C785" s="11">
        <v>9.9474250000000008</v>
      </c>
      <c r="D785" s="11">
        <v>9.9474250000000008</v>
      </c>
      <c r="E785" s="11">
        <v>7.0470499999999996</v>
      </c>
    </row>
    <row r="786" spans="1:5" x14ac:dyDescent="0.25">
      <c r="A786" s="10">
        <v>38859</v>
      </c>
      <c r="B786" s="11">
        <v>24</v>
      </c>
      <c r="C786" s="11">
        <v>9.9533330000000007</v>
      </c>
      <c r="D786" s="11">
        <v>9.9533330000000007</v>
      </c>
      <c r="E786" s="11">
        <v>7.03287</v>
      </c>
    </row>
    <row r="787" spans="1:5" x14ac:dyDescent="0.25">
      <c r="A787" s="10">
        <v>38860</v>
      </c>
      <c r="B787" s="11">
        <v>23</v>
      </c>
      <c r="C787" s="11">
        <v>9.955406</v>
      </c>
      <c r="D787" s="11">
        <v>9.955406</v>
      </c>
      <c r="E787" s="11">
        <v>7.011196</v>
      </c>
    </row>
    <row r="788" spans="1:5" x14ac:dyDescent="0.25">
      <c r="A788" s="10">
        <v>38861</v>
      </c>
      <c r="B788" s="11">
        <v>22</v>
      </c>
      <c r="C788" s="11">
        <v>9.9573440000000009</v>
      </c>
      <c r="D788" s="11">
        <v>9.9573440000000009</v>
      </c>
      <c r="E788" s="11">
        <v>7.0099739999999997</v>
      </c>
    </row>
    <row r="789" spans="1:5" x14ac:dyDescent="0.25">
      <c r="A789" s="10">
        <v>38862</v>
      </c>
      <c r="B789" s="11">
        <v>28</v>
      </c>
      <c r="C789" s="11">
        <v>9.9457889999999995</v>
      </c>
      <c r="D789" s="11">
        <v>9.9457889999999995</v>
      </c>
      <c r="E789" s="11">
        <v>7.0079770000000003</v>
      </c>
    </row>
    <row r="790" spans="1:5" x14ac:dyDescent="0.25">
      <c r="A790" s="10">
        <v>38863</v>
      </c>
      <c r="B790" s="11">
        <v>27</v>
      </c>
      <c r="C790" s="11">
        <v>9.9477250000000002</v>
      </c>
      <c r="D790" s="11">
        <v>9.9477250000000002</v>
      </c>
      <c r="E790" s="11">
        <v>7.0066269999999999</v>
      </c>
    </row>
    <row r="791" spans="1:5" x14ac:dyDescent="0.25">
      <c r="A791" s="10">
        <v>38866</v>
      </c>
      <c r="B791" s="11">
        <v>24</v>
      </c>
      <c r="C791" s="11">
        <v>9.9534669999999998</v>
      </c>
      <c r="D791" s="11">
        <v>9.9534669999999998</v>
      </c>
      <c r="E791" s="11">
        <v>7.0125820000000001</v>
      </c>
    </row>
    <row r="792" spans="1:5" x14ac:dyDescent="0.25">
      <c r="A792" s="10">
        <v>38867</v>
      </c>
      <c r="B792" s="11">
        <v>23</v>
      </c>
      <c r="C792" s="11">
        <v>9.955406</v>
      </c>
      <c r="D792" s="11">
        <v>9.955406</v>
      </c>
      <c r="E792" s="11">
        <v>7.011196</v>
      </c>
    </row>
    <row r="793" spans="1:5" x14ac:dyDescent="0.25">
      <c r="A793" s="10">
        <v>38868</v>
      </c>
      <c r="B793" s="11">
        <v>22</v>
      </c>
      <c r="C793" s="11">
        <v>9.9573440000000009</v>
      </c>
      <c r="D793" s="11">
        <v>9.9573440000000009</v>
      </c>
      <c r="E793" s="11">
        <v>7.0099739999999997</v>
      </c>
    </row>
    <row r="794" spans="1:5" x14ac:dyDescent="0.25">
      <c r="A794" s="10">
        <v>38869</v>
      </c>
      <c r="B794" s="11">
        <v>28</v>
      </c>
      <c r="C794" s="11">
        <v>9.9456330000000008</v>
      </c>
      <c r="D794" s="11">
        <v>9.9456330000000008</v>
      </c>
      <c r="E794" s="11">
        <v>7.0282530000000003</v>
      </c>
    </row>
    <row r="795" spans="1:5" x14ac:dyDescent="0.25">
      <c r="A795" s="10">
        <v>38870</v>
      </c>
      <c r="B795" s="11">
        <v>27</v>
      </c>
      <c r="C795" s="11">
        <v>9.9475750000000005</v>
      </c>
      <c r="D795" s="11">
        <v>9.9475750000000005</v>
      </c>
      <c r="E795" s="11">
        <v>7.0268379999999997</v>
      </c>
    </row>
    <row r="796" spans="1:5" x14ac:dyDescent="0.25">
      <c r="A796" s="10">
        <v>38873</v>
      </c>
      <c r="B796" s="11">
        <v>24</v>
      </c>
      <c r="C796" s="11">
        <v>9.9534000000000002</v>
      </c>
      <c r="D796" s="11">
        <v>9.9534000000000002</v>
      </c>
      <c r="E796" s="11">
        <v>7.0227259999999996</v>
      </c>
    </row>
    <row r="797" spans="1:5" x14ac:dyDescent="0.25">
      <c r="A797" s="10">
        <v>38874</v>
      </c>
      <c r="B797" s="11">
        <v>23</v>
      </c>
      <c r="C797" s="11">
        <v>9.9553419999999999</v>
      </c>
      <c r="D797" s="11">
        <v>9.9553419999999999</v>
      </c>
      <c r="E797" s="11">
        <v>7.0213039999999998</v>
      </c>
    </row>
    <row r="798" spans="1:5" x14ac:dyDescent="0.25">
      <c r="A798" s="10">
        <v>38875</v>
      </c>
      <c r="B798" s="11">
        <v>22</v>
      </c>
      <c r="C798" s="11">
        <v>9.9572830000000003</v>
      </c>
      <c r="D798" s="11">
        <v>9.9572830000000003</v>
      </c>
      <c r="E798" s="11">
        <v>7.0200420000000001</v>
      </c>
    </row>
    <row r="799" spans="1:5" x14ac:dyDescent="0.25">
      <c r="A799" s="10">
        <v>38876</v>
      </c>
      <c r="B799" s="11">
        <v>28</v>
      </c>
      <c r="C799" s="11">
        <v>9.9457889999999995</v>
      </c>
      <c r="D799" s="11">
        <v>9.9457889999999995</v>
      </c>
      <c r="E799" s="11">
        <v>7.0079770000000003</v>
      </c>
    </row>
    <row r="800" spans="1:5" x14ac:dyDescent="0.25">
      <c r="A800" s="10">
        <v>38877</v>
      </c>
      <c r="B800" s="11">
        <v>27</v>
      </c>
      <c r="C800" s="11">
        <v>9.9477250000000002</v>
      </c>
      <c r="D800" s="11">
        <v>9.9477250000000002</v>
      </c>
      <c r="E800" s="11">
        <v>7.0066269999999999</v>
      </c>
    </row>
    <row r="801" spans="1:5" x14ac:dyDescent="0.25">
      <c r="A801" s="10">
        <v>38880</v>
      </c>
      <c r="B801" s="11">
        <v>24</v>
      </c>
      <c r="C801" s="11">
        <v>9.9534669999999998</v>
      </c>
      <c r="D801" s="11">
        <v>9.9534669999999998</v>
      </c>
      <c r="E801" s="11">
        <v>7.0125820000000001</v>
      </c>
    </row>
    <row r="802" spans="1:5" x14ac:dyDescent="0.25">
      <c r="A802" s="10">
        <v>38881</v>
      </c>
      <c r="B802" s="11">
        <v>23</v>
      </c>
      <c r="C802" s="11">
        <v>9.955406</v>
      </c>
      <c r="D802" s="11">
        <v>9.955406</v>
      </c>
      <c r="E802" s="11">
        <v>7.011196</v>
      </c>
    </row>
    <row r="803" spans="1:5" x14ac:dyDescent="0.25">
      <c r="A803" s="10">
        <v>38882</v>
      </c>
      <c r="B803" s="11">
        <v>22</v>
      </c>
      <c r="C803" s="11">
        <v>9.9573440000000009</v>
      </c>
      <c r="D803" s="11">
        <v>9.9573440000000009</v>
      </c>
      <c r="E803" s="11">
        <v>7.0099739999999997</v>
      </c>
    </row>
    <row r="804" spans="1:5" x14ac:dyDescent="0.25">
      <c r="A804" s="10">
        <v>38883</v>
      </c>
      <c r="B804" s="11">
        <v>28</v>
      </c>
      <c r="C804" s="11">
        <v>9.9457109999999993</v>
      </c>
      <c r="D804" s="11">
        <v>9.9457109999999993</v>
      </c>
      <c r="E804" s="11">
        <v>7.0181149999999999</v>
      </c>
    </row>
    <row r="805" spans="1:5" x14ac:dyDescent="0.25">
      <c r="A805" s="10">
        <v>38884</v>
      </c>
      <c r="B805" s="11">
        <v>27</v>
      </c>
      <c r="C805" s="11">
        <v>9.9476499999999994</v>
      </c>
      <c r="D805" s="11">
        <v>9.9476499999999994</v>
      </c>
      <c r="E805" s="11">
        <v>7.0167330000000003</v>
      </c>
    </row>
    <row r="806" spans="1:5" x14ac:dyDescent="0.25">
      <c r="A806" s="10">
        <v>38887</v>
      </c>
      <c r="B806" s="11">
        <v>24</v>
      </c>
      <c r="C806" s="11">
        <v>9.9534000000000002</v>
      </c>
      <c r="D806" s="11">
        <v>9.9534000000000002</v>
      </c>
      <c r="E806" s="11">
        <v>7.0227259999999996</v>
      </c>
    </row>
    <row r="807" spans="1:5" x14ac:dyDescent="0.25">
      <c r="A807" s="10">
        <v>38888</v>
      </c>
      <c r="B807" s="11">
        <v>23</v>
      </c>
      <c r="C807" s="11">
        <v>9.9553419999999999</v>
      </c>
      <c r="D807" s="11">
        <v>9.9553419999999999</v>
      </c>
      <c r="E807" s="11">
        <v>7.0213039999999998</v>
      </c>
    </row>
    <row r="808" spans="1:5" x14ac:dyDescent="0.25">
      <c r="A808" s="10">
        <v>38889</v>
      </c>
      <c r="B808" s="11">
        <v>22</v>
      </c>
      <c r="C808" s="11">
        <v>9.9572830000000003</v>
      </c>
      <c r="D808" s="11">
        <v>9.9572830000000003</v>
      </c>
      <c r="E808" s="11">
        <v>7.0200420000000001</v>
      </c>
    </row>
    <row r="809" spans="1:5" x14ac:dyDescent="0.25">
      <c r="A809" s="10">
        <v>38890</v>
      </c>
      <c r="B809" s="11">
        <v>28</v>
      </c>
      <c r="C809" s="11">
        <v>9.9456330000000008</v>
      </c>
      <c r="D809" s="11">
        <v>9.9456330000000008</v>
      </c>
      <c r="E809" s="11">
        <v>7.0282530000000003</v>
      </c>
    </row>
    <row r="810" spans="1:5" x14ac:dyDescent="0.25">
      <c r="A810" s="10">
        <v>38891</v>
      </c>
      <c r="B810" s="11">
        <v>27</v>
      </c>
      <c r="C810" s="11">
        <v>9.9475750000000005</v>
      </c>
      <c r="D810" s="11">
        <v>9.9475750000000005</v>
      </c>
      <c r="E810" s="11">
        <v>7.0268379999999997</v>
      </c>
    </row>
    <row r="811" spans="1:5" x14ac:dyDescent="0.25">
      <c r="A811" s="10">
        <v>38894</v>
      </c>
      <c r="B811" s="11">
        <v>24</v>
      </c>
      <c r="C811" s="11">
        <v>9.9533330000000007</v>
      </c>
      <c r="D811" s="11">
        <v>9.9533330000000007</v>
      </c>
      <c r="E811" s="11">
        <v>7.03287</v>
      </c>
    </row>
    <row r="812" spans="1:5" x14ac:dyDescent="0.25">
      <c r="A812" s="10">
        <v>38895</v>
      </c>
      <c r="B812" s="11">
        <v>23</v>
      </c>
      <c r="C812" s="11">
        <v>9.9552779999999998</v>
      </c>
      <c r="D812" s="11">
        <v>9.9552779999999998</v>
      </c>
      <c r="E812" s="11">
        <v>7.0314110000000003</v>
      </c>
    </row>
    <row r="813" spans="1:5" x14ac:dyDescent="0.25">
      <c r="A813" s="10">
        <v>38896</v>
      </c>
      <c r="B813" s="11">
        <v>22</v>
      </c>
      <c r="C813" s="11">
        <v>9.9572830000000003</v>
      </c>
      <c r="D813" s="11">
        <v>9.9572830000000003</v>
      </c>
      <c r="E813" s="11">
        <v>7.0200420000000001</v>
      </c>
    </row>
    <row r="814" spans="1:5" x14ac:dyDescent="0.25">
      <c r="A814" s="10">
        <v>38897</v>
      </c>
      <c r="B814" s="11">
        <v>28</v>
      </c>
      <c r="C814" s="11">
        <v>9.9457109999999993</v>
      </c>
      <c r="D814" s="11">
        <v>9.9457109999999993</v>
      </c>
      <c r="E814" s="11">
        <v>7.0181149999999999</v>
      </c>
    </row>
    <row r="815" spans="1:5" x14ac:dyDescent="0.25">
      <c r="A815" s="10">
        <v>38898</v>
      </c>
      <c r="B815" s="11">
        <v>27</v>
      </c>
      <c r="C815" s="11">
        <v>9.9475750000000005</v>
      </c>
      <c r="D815" s="11">
        <v>9.9475750000000005</v>
      </c>
      <c r="E815" s="11">
        <v>7.0268379999999997</v>
      </c>
    </row>
    <row r="816" spans="1:5" x14ac:dyDescent="0.25">
      <c r="A816" s="10">
        <v>38901</v>
      </c>
      <c r="B816" s="11">
        <v>24</v>
      </c>
      <c r="C816" s="11">
        <v>9.9534000000000002</v>
      </c>
      <c r="D816" s="11">
        <v>9.9534000000000002</v>
      </c>
      <c r="E816" s="11">
        <v>7.0227259999999996</v>
      </c>
    </row>
    <row r="817" spans="1:5" x14ac:dyDescent="0.25">
      <c r="A817" s="10">
        <v>38902</v>
      </c>
      <c r="B817" s="11">
        <v>23</v>
      </c>
      <c r="C817" s="11">
        <v>9.9552779999999998</v>
      </c>
      <c r="D817" s="11">
        <v>9.9552779999999998</v>
      </c>
      <c r="E817" s="11">
        <v>7.0314110000000003</v>
      </c>
    </row>
    <row r="818" spans="1:5" x14ac:dyDescent="0.25">
      <c r="A818" s="10">
        <v>38903</v>
      </c>
      <c r="B818" s="11">
        <v>22</v>
      </c>
      <c r="C818" s="11">
        <v>9.9572219999999998</v>
      </c>
      <c r="D818" s="11">
        <v>9.9572219999999998</v>
      </c>
      <c r="E818" s="11">
        <v>7.0301099999999996</v>
      </c>
    </row>
    <row r="819" spans="1:5" x14ac:dyDescent="0.25">
      <c r="A819" s="10">
        <v>38904</v>
      </c>
      <c r="B819" s="11">
        <v>28</v>
      </c>
      <c r="C819" s="11">
        <v>9.9454779999999996</v>
      </c>
      <c r="D819" s="11">
        <v>9.9454779999999996</v>
      </c>
      <c r="E819" s="11">
        <v>7.0484010000000001</v>
      </c>
    </row>
    <row r="820" spans="1:5" x14ac:dyDescent="0.25">
      <c r="A820" s="10">
        <v>38905</v>
      </c>
      <c r="B820" s="11">
        <v>27</v>
      </c>
      <c r="C820" s="11">
        <v>9.9473500000000001</v>
      </c>
      <c r="D820" s="11">
        <v>9.9473500000000001</v>
      </c>
      <c r="E820" s="11">
        <v>7.057156</v>
      </c>
    </row>
    <row r="821" spans="1:5" x14ac:dyDescent="0.25">
      <c r="A821" s="10">
        <v>38908</v>
      </c>
      <c r="B821" s="11">
        <v>24</v>
      </c>
      <c r="C821" s="11">
        <v>9.9532670000000003</v>
      </c>
      <c r="D821" s="11">
        <v>9.9532670000000003</v>
      </c>
      <c r="E821" s="11">
        <v>7.0428629999999997</v>
      </c>
    </row>
    <row r="822" spans="1:5" x14ac:dyDescent="0.25">
      <c r="A822" s="10">
        <v>38909</v>
      </c>
      <c r="B822" s="11">
        <v>23</v>
      </c>
      <c r="C822" s="11">
        <v>9.9552139999999998</v>
      </c>
      <c r="D822" s="11">
        <v>9.9552139999999998</v>
      </c>
      <c r="E822" s="11">
        <v>7.0415190000000001</v>
      </c>
    </row>
    <row r="823" spans="1:5" x14ac:dyDescent="0.25">
      <c r="A823" s="10">
        <v>38910</v>
      </c>
      <c r="B823" s="11">
        <v>22</v>
      </c>
      <c r="C823" s="11">
        <v>9.9571000000000005</v>
      </c>
      <c r="D823" s="11">
        <v>9.9571000000000005</v>
      </c>
      <c r="E823" s="11">
        <v>7.0502459999999996</v>
      </c>
    </row>
    <row r="824" spans="1:5" x14ac:dyDescent="0.25">
      <c r="A824" s="10">
        <v>38911</v>
      </c>
      <c r="B824" s="11">
        <v>28</v>
      </c>
      <c r="C824" s="11">
        <v>9.9455559999999998</v>
      </c>
      <c r="D824" s="11">
        <v>9.9455559999999998</v>
      </c>
      <c r="E824" s="11">
        <v>7.0382619999999996</v>
      </c>
    </row>
    <row r="825" spans="1:5" x14ac:dyDescent="0.25">
      <c r="A825" s="10">
        <v>38912</v>
      </c>
      <c r="B825" s="11">
        <v>27</v>
      </c>
      <c r="C825" s="11">
        <v>9.9474999999999998</v>
      </c>
      <c r="D825" s="11">
        <v>9.9474999999999998</v>
      </c>
      <c r="E825" s="11">
        <v>7.0369440000000001</v>
      </c>
    </row>
    <row r="826" spans="1:5" x14ac:dyDescent="0.25">
      <c r="A826" s="10">
        <v>38915</v>
      </c>
      <c r="B826" s="11">
        <v>24</v>
      </c>
      <c r="C826" s="11">
        <v>9.9532000000000007</v>
      </c>
      <c r="D826" s="11">
        <v>9.9532000000000007</v>
      </c>
      <c r="E826" s="11">
        <v>7.0530080000000002</v>
      </c>
    </row>
    <row r="827" spans="1:5" x14ac:dyDescent="0.25">
      <c r="A827" s="10">
        <v>38916</v>
      </c>
      <c r="B827" s="11">
        <v>23</v>
      </c>
      <c r="C827" s="11">
        <v>9.9551499999999997</v>
      </c>
      <c r="D827" s="11">
        <v>9.9551499999999997</v>
      </c>
      <c r="E827" s="11">
        <v>7.0516269999999999</v>
      </c>
    </row>
    <row r="828" spans="1:5" x14ac:dyDescent="0.25">
      <c r="A828" s="10">
        <v>38917</v>
      </c>
      <c r="B828" s="11">
        <v>22</v>
      </c>
      <c r="C828" s="11">
        <v>9.9571000000000005</v>
      </c>
      <c r="D828" s="11">
        <v>9.9571000000000005</v>
      </c>
      <c r="E828" s="11">
        <v>7.0502459999999996</v>
      </c>
    </row>
    <row r="829" spans="1:5" x14ac:dyDescent="0.25">
      <c r="A829" s="10">
        <v>38918</v>
      </c>
      <c r="B829" s="11">
        <v>28</v>
      </c>
      <c r="C829" s="11">
        <v>9.9454779999999996</v>
      </c>
      <c r="D829" s="11">
        <v>9.9454779999999996</v>
      </c>
      <c r="E829" s="11">
        <v>7.0484010000000001</v>
      </c>
    </row>
    <row r="830" spans="1:5" x14ac:dyDescent="0.25">
      <c r="A830" s="10">
        <v>38919</v>
      </c>
      <c r="B830" s="11">
        <v>27</v>
      </c>
      <c r="C830" s="11">
        <v>9.9474250000000008</v>
      </c>
      <c r="D830" s="11">
        <v>9.9474250000000008</v>
      </c>
      <c r="E830" s="11">
        <v>7.0470499999999996</v>
      </c>
    </row>
    <row r="831" spans="1:5" x14ac:dyDescent="0.25">
      <c r="A831" s="10">
        <v>38922</v>
      </c>
      <c r="B831" s="11">
        <v>24</v>
      </c>
      <c r="C831" s="11">
        <v>9.9532000000000007</v>
      </c>
      <c r="D831" s="11">
        <v>9.9532000000000007</v>
      </c>
      <c r="E831" s="11">
        <v>7.0530080000000002</v>
      </c>
    </row>
    <row r="832" spans="1:5" x14ac:dyDescent="0.25">
      <c r="A832" s="10">
        <v>38923</v>
      </c>
      <c r="B832" s="11">
        <v>23</v>
      </c>
      <c r="C832" s="11">
        <v>9.9552139999999998</v>
      </c>
      <c r="D832" s="11">
        <v>9.9552139999999998</v>
      </c>
      <c r="E832" s="11">
        <v>7.0415190000000001</v>
      </c>
    </row>
    <row r="833" spans="1:5" x14ac:dyDescent="0.25">
      <c r="A833" s="10">
        <v>38924</v>
      </c>
      <c r="B833" s="11">
        <v>22</v>
      </c>
      <c r="C833" s="11">
        <v>9.9571000000000005</v>
      </c>
      <c r="D833" s="11">
        <v>9.9571000000000005</v>
      </c>
      <c r="E833" s="11">
        <v>7.0502459999999996</v>
      </c>
    </row>
    <row r="834" spans="1:5" x14ac:dyDescent="0.25">
      <c r="A834" s="10">
        <v>38925</v>
      </c>
      <c r="B834" s="11">
        <v>28</v>
      </c>
      <c r="C834" s="11">
        <v>9.9456330000000008</v>
      </c>
      <c r="D834" s="11">
        <v>9.9456330000000008</v>
      </c>
      <c r="E834" s="11">
        <v>7.0282530000000003</v>
      </c>
    </row>
    <row r="835" spans="1:5" x14ac:dyDescent="0.25">
      <c r="A835" s="10">
        <v>38926</v>
      </c>
      <c r="B835" s="11">
        <v>27</v>
      </c>
      <c r="C835" s="11">
        <v>9.9475750000000005</v>
      </c>
      <c r="D835" s="11">
        <v>9.9475750000000005</v>
      </c>
      <c r="E835" s="11">
        <v>7.0268379999999997</v>
      </c>
    </row>
    <row r="836" spans="1:5" x14ac:dyDescent="0.25">
      <c r="A836" s="10">
        <v>38929</v>
      </c>
      <c r="B836" s="11">
        <v>24</v>
      </c>
      <c r="C836" s="11">
        <v>9.9533330000000007</v>
      </c>
      <c r="D836" s="11">
        <v>9.9533330000000007</v>
      </c>
      <c r="E836" s="11">
        <v>7.03287</v>
      </c>
    </row>
    <row r="837" spans="1:5" x14ac:dyDescent="0.25">
      <c r="A837" s="10">
        <v>38930</v>
      </c>
      <c r="B837" s="11">
        <v>23</v>
      </c>
      <c r="C837" s="11">
        <v>9.9552779999999998</v>
      </c>
      <c r="D837" s="11">
        <v>9.9552779999999998</v>
      </c>
      <c r="E837" s="11">
        <v>7.0314110000000003</v>
      </c>
    </row>
    <row r="838" spans="1:5" x14ac:dyDescent="0.25">
      <c r="A838" s="10">
        <v>38931</v>
      </c>
      <c r="B838" s="11">
        <v>22</v>
      </c>
      <c r="C838" s="11">
        <v>9.9572219999999998</v>
      </c>
      <c r="D838" s="11">
        <v>9.9572219999999998</v>
      </c>
      <c r="E838" s="11">
        <v>7.0301099999999996</v>
      </c>
    </row>
    <row r="839" spans="1:5" x14ac:dyDescent="0.25">
      <c r="A839" s="10">
        <v>38932</v>
      </c>
      <c r="B839" s="11">
        <v>28</v>
      </c>
      <c r="C839" s="11">
        <v>9.9456330000000008</v>
      </c>
      <c r="D839" s="11">
        <v>9.9456330000000008</v>
      </c>
      <c r="E839" s="11">
        <v>7.0282530000000003</v>
      </c>
    </row>
    <row r="840" spans="1:5" x14ac:dyDescent="0.25">
      <c r="A840" s="10">
        <v>38933</v>
      </c>
      <c r="B840" s="11">
        <v>27</v>
      </c>
      <c r="C840" s="11">
        <v>9.9475750000000005</v>
      </c>
      <c r="D840" s="11">
        <v>9.9475750000000005</v>
      </c>
      <c r="E840" s="11">
        <v>7.0268379999999997</v>
      </c>
    </row>
    <row r="841" spans="1:5" x14ac:dyDescent="0.25">
      <c r="A841" s="10">
        <v>38936</v>
      </c>
      <c r="B841" s="11">
        <v>24</v>
      </c>
      <c r="C841" s="11">
        <v>9.9533330000000007</v>
      </c>
      <c r="D841" s="11">
        <v>9.9533330000000007</v>
      </c>
      <c r="E841" s="11">
        <v>7.03287</v>
      </c>
    </row>
    <row r="842" spans="1:5" x14ac:dyDescent="0.25">
      <c r="A842" s="10">
        <v>38937</v>
      </c>
      <c r="B842" s="11">
        <v>23</v>
      </c>
      <c r="C842" s="11">
        <v>9.9552779999999998</v>
      </c>
      <c r="D842" s="11">
        <v>9.9552779999999998</v>
      </c>
      <c r="E842" s="11">
        <v>7.0314110000000003</v>
      </c>
    </row>
    <row r="843" spans="1:5" x14ac:dyDescent="0.25">
      <c r="A843" s="10">
        <v>38938</v>
      </c>
      <c r="B843" s="11">
        <v>22</v>
      </c>
      <c r="C843" s="11">
        <v>9.9572219999999998</v>
      </c>
      <c r="D843" s="11">
        <v>9.9572219999999998</v>
      </c>
      <c r="E843" s="11">
        <v>7.0301099999999996</v>
      </c>
    </row>
    <row r="844" spans="1:5" x14ac:dyDescent="0.25">
      <c r="A844" s="10">
        <v>38939</v>
      </c>
      <c r="B844" s="11">
        <v>28</v>
      </c>
      <c r="C844" s="11">
        <v>9.9457109999999993</v>
      </c>
      <c r="D844" s="11">
        <v>9.9457109999999993</v>
      </c>
      <c r="E844" s="11">
        <v>7.0181149999999999</v>
      </c>
    </row>
    <row r="845" spans="1:5" x14ac:dyDescent="0.25">
      <c r="A845" s="10">
        <v>38940</v>
      </c>
      <c r="B845" s="11">
        <v>27</v>
      </c>
      <c r="C845" s="11">
        <v>9.9476499999999994</v>
      </c>
      <c r="D845" s="11">
        <v>9.9476499999999994</v>
      </c>
      <c r="E845" s="11">
        <v>7.0167330000000003</v>
      </c>
    </row>
    <row r="846" spans="1:5" x14ac:dyDescent="0.25">
      <c r="A846" s="10">
        <v>38943</v>
      </c>
      <c r="B846" s="11">
        <v>24</v>
      </c>
      <c r="C846" s="11">
        <v>9.9534669999999998</v>
      </c>
      <c r="D846" s="11">
        <v>9.9534669999999998</v>
      </c>
      <c r="E846" s="11">
        <v>7.0125820000000001</v>
      </c>
    </row>
    <row r="847" spans="1:5" x14ac:dyDescent="0.25">
      <c r="A847" s="10">
        <v>38944</v>
      </c>
      <c r="B847" s="11">
        <v>23</v>
      </c>
      <c r="C847" s="11">
        <v>9.9554690000000008</v>
      </c>
      <c r="D847" s="11">
        <v>9.9554690000000008</v>
      </c>
      <c r="E847" s="11">
        <v>7.0012470000000002</v>
      </c>
    </row>
    <row r="848" spans="1:5" x14ac:dyDescent="0.25">
      <c r="A848" s="10">
        <v>38945</v>
      </c>
      <c r="B848" s="11">
        <v>22</v>
      </c>
      <c r="C848" s="11">
        <v>9.9572219999999998</v>
      </c>
      <c r="D848" s="11">
        <v>9.9572219999999998</v>
      </c>
      <c r="E848" s="11">
        <v>7.0301099999999996</v>
      </c>
    </row>
    <row r="849" spans="1:5" x14ac:dyDescent="0.25">
      <c r="A849" s="10">
        <v>38946</v>
      </c>
      <c r="B849" s="11">
        <v>28</v>
      </c>
      <c r="C849" s="11">
        <v>9.9456330000000008</v>
      </c>
      <c r="D849" s="11">
        <v>9.9456330000000008</v>
      </c>
      <c r="E849" s="11">
        <v>7.0282530000000003</v>
      </c>
    </row>
    <row r="850" spans="1:5" x14ac:dyDescent="0.25">
      <c r="A850" s="10">
        <v>38947</v>
      </c>
      <c r="B850" s="11">
        <v>27</v>
      </c>
      <c r="C850" s="11">
        <v>9.9475750000000005</v>
      </c>
      <c r="D850" s="11">
        <v>9.9475750000000005</v>
      </c>
      <c r="E850" s="11">
        <v>7.0268379999999997</v>
      </c>
    </row>
    <row r="851" spans="1:5" x14ac:dyDescent="0.25">
      <c r="A851" s="10">
        <v>38950</v>
      </c>
      <c r="B851" s="11">
        <v>24</v>
      </c>
      <c r="C851" s="11">
        <v>9.9533330000000007</v>
      </c>
      <c r="D851" s="11">
        <v>9.9533330000000007</v>
      </c>
      <c r="E851" s="11">
        <v>7.03287</v>
      </c>
    </row>
    <row r="852" spans="1:5" x14ac:dyDescent="0.25">
      <c r="A852" s="10">
        <v>38951</v>
      </c>
      <c r="B852" s="11">
        <v>23</v>
      </c>
      <c r="C852" s="11">
        <v>9.9552779999999998</v>
      </c>
      <c r="D852" s="11">
        <v>9.9552779999999998</v>
      </c>
      <c r="E852" s="11">
        <v>7.0314110000000003</v>
      </c>
    </row>
    <row r="853" spans="1:5" x14ac:dyDescent="0.25">
      <c r="A853" s="10">
        <v>38952</v>
      </c>
      <c r="B853" s="11">
        <v>22</v>
      </c>
      <c r="C853" s="11">
        <v>9.9572219999999998</v>
      </c>
      <c r="D853" s="11">
        <v>9.9572219999999998</v>
      </c>
      <c r="E853" s="11">
        <v>7.0301099999999996</v>
      </c>
    </row>
    <row r="854" spans="1:5" x14ac:dyDescent="0.25">
      <c r="A854" s="10">
        <v>38953</v>
      </c>
      <c r="B854" s="11">
        <v>28</v>
      </c>
      <c r="C854" s="11">
        <v>9.9456330000000008</v>
      </c>
      <c r="D854" s="11">
        <v>9.9456330000000008</v>
      </c>
      <c r="E854" s="11">
        <v>7.0282530000000003</v>
      </c>
    </row>
    <row r="855" spans="1:5" x14ac:dyDescent="0.25">
      <c r="A855" s="10">
        <v>38954</v>
      </c>
      <c r="B855" s="11">
        <v>27</v>
      </c>
      <c r="C855" s="11">
        <v>9.9475750000000005</v>
      </c>
      <c r="D855" s="11">
        <v>9.9475750000000005</v>
      </c>
      <c r="E855" s="11">
        <v>7.0268379999999997</v>
      </c>
    </row>
    <row r="856" spans="1:5" x14ac:dyDescent="0.25">
      <c r="A856" s="10">
        <v>38957</v>
      </c>
      <c r="B856" s="11">
        <v>24</v>
      </c>
      <c r="C856" s="11">
        <v>9.9533330000000007</v>
      </c>
      <c r="D856" s="11">
        <v>9.9533330000000007</v>
      </c>
      <c r="E856" s="11">
        <v>7.03287</v>
      </c>
    </row>
    <row r="857" spans="1:5" x14ac:dyDescent="0.25">
      <c r="A857" s="10">
        <v>38958</v>
      </c>
      <c r="B857" s="11">
        <v>23</v>
      </c>
      <c r="C857" s="11">
        <v>9.9553419999999999</v>
      </c>
      <c r="D857" s="11">
        <v>9.9553419999999999</v>
      </c>
      <c r="E857" s="11">
        <v>7.0213039999999998</v>
      </c>
    </row>
    <row r="858" spans="1:5" x14ac:dyDescent="0.25">
      <c r="A858" s="10">
        <v>38959</v>
      </c>
      <c r="B858" s="11">
        <v>22</v>
      </c>
      <c r="C858" s="11">
        <v>9.9572830000000003</v>
      </c>
      <c r="D858" s="11">
        <v>9.9572830000000003</v>
      </c>
      <c r="E858" s="11">
        <v>7.0200420000000001</v>
      </c>
    </row>
    <row r="859" spans="1:5" x14ac:dyDescent="0.25">
      <c r="A859" s="10">
        <v>38960</v>
      </c>
      <c r="B859" s="11">
        <v>28</v>
      </c>
      <c r="C859" s="11">
        <v>9.9456330000000008</v>
      </c>
      <c r="D859" s="11">
        <v>9.9456330000000008</v>
      </c>
      <c r="E859" s="11">
        <v>7.0282530000000003</v>
      </c>
    </row>
    <row r="860" spans="1:5" x14ac:dyDescent="0.25">
      <c r="A860" s="10">
        <v>38961</v>
      </c>
      <c r="B860" s="11">
        <v>27</v>
      </c>
      <c r="C860" s="11">
        <v>9.9475750000000005</v>
      </c>
      <c r="D860" s="11">
        <v>9.9475750000000005</v>
      </c>
      <c r="E860" s="11">
        <v>7.0268379999999997</v>
      </c>
    </row>
    <row r="861" spans="1:5" x14ac:dyDescent="0.25">
      <c r="A861" s="10">
        <v>38964</v>
      </c>
      <c r="B861" s="11">
        <v>24</v>
      </c>
      <c r="C861" s="11">
        <v>9.9534000000000002</v>
      </c>
      <c r="D861" s="11">
        <v>9.9534000000000002</v>
      </c>
      <c r="E861" s="11">
        <v>7.0227259999999996</v>
      </c>
    </row>
    <row r="862" spans="1:5" x14ac:dyDescent="0.25">
      <c r="A862" s="10">
        <v>38965</v>
      </c>
      <c r="B862" s="11">
        <v>23</v>
      </c>
      <c r="C862" s="11">
        <v>9.9552779999999998</v>
      </c>
      <c r="D862" s="11">
        <v>9.9552779999999998</v>
      </c>
      <c r="E862" s="11">
        <v>7.0314110000000003</v>
      </c>
    </row>
    <row r="863" spans="1:5" x14ac:dyDescent="0.25">
      <c r="A863" s="10">
        <v>38966</v>
      </c>
      <c r="B863" s="11">
        <v>22</v>
      </c>
      <c r="C863" s="11">
        <v>9.9571609999999993</v>
      </c>
      <c r="D863" s="11">
        <v>9.9571609999999993</v>
      </c>
      <c r="E863" s="11">
        <v>7.040178</v>
      </c>
    </row>
    <row r="864" spans="1:5" x14ac:dyDescent="0.25">
      <c r="A864" s="10">
        <v>38967</v>
      </c>
      <c r="B864" s="11">
        <v>28</v>
      </c>
      <c r="C864" s="11">
        <v>9.9454779999999996</v>
      </c>
      <c r="D864" s="11">
        <v>9.9454779999999996</v>
      </c>
      <c r="E864" s="11">
        <v>7.0484010000000001</v>
      </c>
    </row>
    <row r="865" spans="1:5" x14ac:dyDescent="0.25">
      <c r="A865" s="10">
        <v>38968</v>
      </c>
      <c r="B865" s="11">
        <v>27</v>
      </c>
      <c r="C865" s="11">
        <v>9.9474250000000008</v>
      </c>
      <c r="D865" s="11">
        <v>9.9474250000000008</v>
      </c>
      <c r="E865" s="11">
        <v>7.0470499999999996</v>
      </c>
    </row>
    <row r="866" spans="1:5" x14ac:dyDescent="0.25">
      <c r="A866" s="10">
        <v>38971</v>
      </c>
      <c r="B866" s="11">
        <v>24</v>
      </c>
      <c r="C866" s="11">
        <v>9.9532000000000007</v>
      </c>
      <c r="D866" s="11">
        <v>9.9532000000000007</v>
      </c>
      <c r="E866" s="11">
        <v>7.0530080000000002</v>
      </c>
    </row>
    <row r="867" spans="1:5" x14ac:dyDescent="0.25">
      <c r="A867" s="10">
        <v>38972</v>
      </c>
      <c r="B867" s="11">
        <v>23</v>
      </c>
      <c r="C867" s="11">
        <v>9.9550219999999996</v>
      </c>
      <c r="D867" s="11">
        <v>9.9550219999999996</v>
      </c>
      <c r="E867" s="11">
        <v>7.0718430000000003</v>
      </c>
    </row>
    <row r="868" spans="1:5" x14ac:dyDescent="0.25">
      <c r="A868" s="10">
        <v>38973</v>
      </c>
      <c r="B868" s="11">
        <v>22</v>
      </c>
      <c r="C868" s="11">
        <v>9.957039</v>
      </c>
      <c r="D868" s="11">
        <v>9.957039</v>
      </c>
      <c r="E868" s="11">
        <v>7.060314</v>
      </c>
    </row>
    <row r="869" spans="1:5" x14ac:dyDescent="0.25">
      <c r="A869" s="10">
        <v>38974</v>
      </c>
      <c r="B869" s="11">
        <v>28</v>
      </c>
      <c r="C869" s="11">
        <v>9.9452440000000006</v>
      </c>
      <c r="D869" s="11">
        <v>9.9452440000000006</v>
      </c>
      <c r="E869" s="11">
        <v>7.0788180000000001</v>
      </c>
    </row>
    <row r="870" spans="1:5" x14ac:dyDescent="0.25">
      <c r="A870" s="10">
        <v>38975</v>
      </c>
      <c r="B870" s="11">
        <v>27</v>
      </c>
      <c r="C870" s="11">
        <v>9.9472000000000005</v>
      </c>
      <c r="D870" s="11">
        <v>9.9472000000000005</v>
      </c>
      <c r="E870" s="11">
        <v>7.077369</v>
      </c>
    </row>
    <row r="871" spans="1:5" x14ac:dyDescent="0.25">
      <c r="A871" s="10">
        <v>38978</v>
      </c>
      <c r="B871" s="11">
        <v>24</v>
      </c>
      <c r="C871" s="11">
        <v>9.9529999999999994</v>
      </c>
      <c r="D871" s="11">
        <v>9.9529999999999994</v>
      </c>
      <c r="E871" s="11">
        <v>7.083291</v>
      </c>
    </row>
    <row r="872" spans="1:5" x14ac:dyDescent="0.25">
      <c r="A872" s="10">
        <v>38979</v>
      </c>
      <c r="B872" s="11">
        <v>23</v>
      </c>
      <c r="C872" s="11">
        <v>9.9550219999999996</v>
      </c>
      <c r="D872" s="11">
        <v>9.9550219999999996</v>
      </c>
      <c r="E872" s="11">
        <v>7.0718430000000003</v>
      </c>
    </row>
    <row r="873" spans="1:5" x14ac:dyDescent="0.25">
      <c r="A873" s="10">
        <v>38980</v>
      </c>
      <c r="B873" s="11">
        <v>22</v>
      </c>
      <c r="C873" s="11">
        <v>9.957039</v>
      </c>
      <c r="D873" s="11">
        <v>9.957039</v>
      </c>
      <c r="E873" s="11">
        <v>7.060314</v>
      </c>
    </row>
    <row r="874" spans="1:5" x14ac:dyDescent="0.25">
      <c r="A874" s="10">
        <v>38981</v>
      </c>
      <c r="B874" s="11">
        <v>28</v>
      </c>
      <c r="C874" s="11">
        <v>9.9454779999999996</v>
      </c>
      <c r="D874" s="11">
        <v>9.9454779999999996</v>
      </c>
      <c r="E874" s="11">
        <v>7.0484010000000001</v>
      </c>
    </row>
    <row r="875" spans="1:5" x14ac:dyDescent="0.25">
      <c r="A875" s="10">
        <v>38982</v>
      </c>
      <c r="B875" s="11">
        <v>27</v>
      </c>
      <c r="C875" s="11">
        <v>9.9474250000000008</v>
      </c>
      <c r="D875" s="11">
        <v>9.9474250000000008</v>
      </c>
      <c r="E875" s="11">
        <v>7.0470499999999996</v>
      </c>
    </row>
    <row r="876" spans="1:5" x14ac:dyDescent="0.25">
      <c r="A876" s="10">
        <v>38985</v>
      </c>
      <c r="B876" s="11">
        <v>24</v>
      </c>
      <c r="C876" s="11">
        <v>9.9531329999999993</v>
      </c>
      <c r="D876" s="11">
        <v>9.9531329999999993</v>
      </c>
      <c r="E876" s="11">
        <v>7.0631529999999998</v>
      </c>
    </row>
    <row r="877" spans="1:5" x14ac:dyDescent="0.25">
      <c r="A877" s="10">
        <v>38986</v>
      </c>
      <c r="B877" s="11">
        <v>23</v>
      </c>
      <c r="C877" s="11">
        <v>9.9552139999999998</v>
      </c>
      <c r="D877" s="11">
        <v>9.9552139999999998</v>
      </c>
      <c r="E877" s="11">
        <v>7.0415190000000001</v>
      </c>
    </row>
    <row r="878" spans="1:5" x14ac:dyDescent="0.25">
      <c r="A878" s="10">
        <v>38987</v>
      </c>
      <c r="B878" s="11">
        <v>22</v>
      </c>
      <c r="C878" s="11">
        <v>9.9571000000000005</v>
      </c>
      <c r="D878" s="11">
        <v>9.9571000000000005</v>
      </c>
      <c r="E878" s="11">
        <v>7.0502459999999996</v>
      </c>
    </row>
    <row r="879" spans="1:5" x14ac:dyDescent="0.25">
      <c r="A879" s="10">
        <v>38988</v>
      </c>
      <c r="B879" s="11">
        <v>28</v>
      </c>
      <c r="C879" s="11">
        <v>9.9454779999999996</v>
      </c>
      <c r="D879" s="11">
        <v>9.9454779999999996</v>
      </c>
      <c r="E879" s="11">
        <v>7.0484010000000001</v>
      </c>
    </row>
    <row r="880" spans="1:5" x14ac:dyDescent="0.25">
      <c r="A880" s="10">
        <v>38989</v>
      </c>
      <c r="B880" s="11">
        <v>27</v>
      </c>
      <c r="C880" s="11">
        <v>9.9474250000000008</v>
      </c>
      <c r="D880" s="11">
        <v>9.9474250000000008</v>
      </c>
      <c r="E880" s="11">
        <v>7.0470499999999996</v>
      </c>
    </row>
    <row r="881" spans="1:5" x14ac:dyDescent="0.25">
      <c r="A881" s="10">
        <v>38992</v>
      </c>
      <c r="B881" s="11">
        <v>24</v>
      </c>
      <c r="C881" s="11">
        <v>9.9532000000000007</v>
      </c>
      <c r="D881" s="11">
        <v>9.9532000000000007</v>
      </c>
      <c r="E881" s="11">
        <v>7.0530080000000002</v>
      </c>
    </row>
    <row r="882" spans="1:5" x14ac:dyDescent="0.25">
      <c r="A882" s="10">
        <v>38993</v>
      </c>
      <c r="B882" s="11">
        <v>23</v>
      </c>
      <c r="C882" s="11">
        <v>9.9551499999999997</v>
      </c>
      <c r="D882" s="11">
        <v>9.9551499999999997</v>
      </c>
      <c r="E882" s="11">
        <v>7.0516269999999999</v>
      </c>
    </row>
    <row r="883" spans="1:5" x14ac:dyDescent="0.25">
      <c r="A883" s="10">
        <v>38994</v>
      </c>
      <c r="B883" s="11">
        <v>22</v>
      </c>
      <c r="C883" s="11">
        <v>9.9571000000000005</v>
      </c>
      <c r="D883" s="11">
        <v>9.9571000000000005</v>
      </c>
      <c r="E883" s="11">
        <v>7.0502459999999996</v>
      </c>
    </row>
    <row r="884" spans="1:5" x14ac:dyDescent="0.25">
      <c r="A884" s="10">
        <v>38995</v>
      </c>
      <c r="B884" s="11">
        <v>27</v>
      </c>
      <c r="C884" s="11">
        <v>9.9474999999999998</v>
      </c>
      <c r="D884" s="11">
        <v>9.9474999999999998</v>
      </c>
      <c r="E884" s="11">
        <v>7.0369440000000001</v>
      </c>
    </row>
    <row r="885" spans="1:5" x14ac:dyDescent="0.25">
      <c r="A885" s="10">
        <v>38996</v>
      </c>
      <c r="B885" s="11">
        <v>26</v>
      </c>
      <c r="C885" s="11">
        <v>9.9493720000000003</v>
      </c>
      <c r="D885" s="11">
        <v>9.9493720000000003</v>
      </c>
      <c r="E885" s="11">
        <v>7.0457020000000004</v>
      </c>
    </row>
    <row r="886" spans="1:5" x14ac:dyDescent="0.25">
      <c r="A886" s="10">
        <v>38999</v>
      </c>
      <c r="B886" s="11">
        <v>23</v>
      </c>
      <c r="C886" s="11">
        <v>9.9552139999999998</v>
      </c>
      <c r="D886" s="11">
        <v>9.9552139999999998</v>
      </c>
      <c r="E886" s="11">
        <v>7.0415190000000001</v>
      </c>
    </row>
    <row r="887" spans="1:5" x14ac:dyDescent="0.25">
      <c r="A887" s="10">
        <v>39000</v>
      </c>
      <c r="B887" s="11">
        <v>22</v>
      </c>
      <c r="C887" s="11">
        <v>9.9571000000000005</v>
      </c>
      <c r="D887" s="11">
        <v>9.9571000000000005</v>
      </c>
      <c r="E887" s="11">
        <v>7.0502459999999996</v>
      </c>
    </row>
    <row r="888" spans="1:5" x14ac:dyDescent="0.25">
      <c r="A888" s="10">
        <v>39001</v>
      </c>
      <c r="B888" s="11">
        <v>21</v>
      </c>
      <c r="C888" s="11">
        <v>9.9590499999999995</v>
      </c>
      <c r="D888" s="11">
        <v>9.9590499999999995</v>
      </c>
      <c r="E888" s="11">
        <v>7.0488650000000002</v>
      </c>
    </row>
    <row r="889" spans="1:5" x14ac:dyDescent="0.25">
      <c r="A889" s="10">
        <v>39002</v>
      </c>
      <c r="B889" s="11">
        <v>28</v>
      </c>
      <c r="C889" s="11">
        <v>9.9453999999999994</v>
      </c>
      <c r="D889" s="11">
        <v>9.9453999999999994</v>
      </c>
      <c r="E889" s="11">
        <v>7.0585399999999998</v>
      </c>
    </row>
    <row r="890" spans="1:5" x14ac:dyDescent="0.25">
      <c r="A890" s="10">
        <v>39003</v>
      </c>
      <c r="B890" s="11">
        <v>27</v>
      </c>
      <c r="C890" s="11">
        <v>9.9473500000000001</v>
      </c>
      <c r="D890" s="11">
        <v>9.9473500000000001</v>
      </c>
      <c r="E890" s="11">
        <v>7.057156</v>
      </c>
    </row>
    <row r="891" spans="1:5" x14ac:dyDescent="0.25">
      <c r="A891" s="10">
        <v>39006</v>
      </c>
      <c r="B891" s="11">
        <v>24</v>
      </c>
      <c r="C891" s="11">
        <v>9.9532000000000007</v>
      </c>
      <c r="D891" s="11">
        <v>9.9532000000000007</v>
      </c>
      <c r="E891" s="11">
        <v>7.0530080000000002</v>
      </c>
    </row>
    <row r="892" spans="1:5" x14ac:dyDescent="0.25">
      <c r="A892" s="10">
        <v>39007</v>
      </c>
      <c r="B892" s="11">
        <v>23</v>
      </c>
      <c r="C892" s="11">
        <v>9.9551499999999997</v>
      </c>
      <c r="D892" s="11">
        <v>9.9551499999999997</v>
      </c>
      <c r="E892" s="11">
        <v>7.0516269999999999</v>
      </c>
    </row>
    <row r="893" spans="1:5" x14ac:dyDescent="0.25">
      <c r="A893" s="10">
        <v>39008</v>
      </c>
      <c r="B893" s="11">
        <v>22</v>
      </c>
      <c r="C893" s="11">
        <v>9.9571000000000005</v>
      </c>
      <c r="D893" s="11">
        <v>9.9571000000000005</v>
      </c>
      <c r="E893" s="11">
        <v>7.0502459999999996</v>
      </c>
    </row>
    <row r="894" spans="1:5" x14ac:dyDescent="0.25">
      <c r="A894" s="10">
        <v>39009</v>
      </c>
      <c r="B894" s="11">
        <v>28</v>
      </c>
      <c r="C894" s="11">
        <v>9.9454779999999996</v>
      </c>
      <c r="D894" s="11">
        <v>9.9454779999999996</v>
      </c>
      <c r="E894" s="11">
        <v>7.0484010000000001</v>
      </c>
    </row>
    <row r="895" spans="1:5" x14ac:dyDescent="0.25">
      <c r="A895" s="10">
        <v>39010</v>
      </c>
      <c r="B895" s="11">
        <v>27</v>
      </c>
      <c r="C895" s="11">
        <v>9.9474250000000008</v>
      </c>
      <c r="D895" s="11">
        <v>9.9474250000000008</v>
      </c>
      <c r="E895" s="11">
        <v>7.0470499999999996</v>
      </c>
    </row>
    <row r="896" spans="1:5" x14ac:dyDescent="0.25">
      <c r="A896" s="10">
        <v>39013</v>
      </c>
      <c r="B896" s="11">
        <v>24</v>
      </c>
      <c r="C896" s="11">
        <v>9.9532000000000007</v>
      </c>
      <c r="D896" s="11">
        <v>9.9532000000000007</v>
      </c>
      <c r="E896" s="11">
        <v>7.0530080000000002</v>
      </c>
    </row>
    <row r="897" spans="1:5" x14ac:dyDescent="0.25">
      <c r="A897" s="10">
        <v>39014</v>
      </c>
      <c r="B897" s="11">
        <v>23</v>
      </c>
      <c r="C897" s="11">
        <v>9.9552139999999998</v>
      </c>
      <c r="D897" s="11">
        <v>9.9552139999999998</v>
      </c>
      <c r="E897" s="11">
        <v>7.0415190000000001</v>
      </c>
    </row>
    <row r="898" spans="1:5" x14ac:dyDescent="0.25">
      <c r="A898" s="10">
        <v>39015</v>
      </c>
      <c r="B898" s="11">
        <v>22</v>
      </c>
      <c r="C898" s="11">
        <v>9.9571000000000005</v>
      </c>
      <c r="D898" s="11">
        <v>9.9571000000000005</v>
      </c>
      <c r="E898" s="11">
        <v>7.0502459999999996</v>
      </c>
    </row>
    <row r="899" spans="1:5" x14ac:dyDescent="0.25">
      <c r="A899" s="10">
        <v>39016</v>
      </c>
      <c r="B899" s="11">
        <v>28</v>
      </c>
      <c r="C899" s="11">
        <v>9.9455559999999998</v>
      </c>
      <c r="D899" s="11">
        <v>9.9455559999999998</v>
      </c>
      <c r="E899" s="11">
        <v>7.0382619999999996</v>
      </c>
    </row>
    <row r="900" spans="1:5" x14ac:dyDescent="0.25">
      <c r="A900" s="10">
        <v>39017</v>
      </c>
      <c r="B900" s="11">
        <v>27</v>
      </c>
      <c r="C900" s="11">
        <v>9.9474999999999998</v>
      </c>
      <c r="D900" s="11">
        <v>9.9474999999999998</v>
      </c>
      <c r="E900" s="11">
        <v>7.0369440000000001</v>
      </c>
    </row>
    <row r="901" spans="1:5" x14ac:dyDescent="0.25">
      <c r="A901" s="10">
        <v>39020</v>
      </c>
      <c r="B901" s="11">
        <v>24</v>
      </c>
      <c r="C901" s="11">
        <v>9.9533330000000007</v>
      </c>
      <c r="D901" s="11">
        <v>9.9533330000000007</v>
      </c>
      <c r="E901" s="11">
        <v>7.03287</v>
      </c>
    </row>
    <row r="902" spans="1:5" x14ac:dyDescent="0.25">
      <c r="A902" s="10">
        <v>39021</v>
      </c>
      <c r="B902" s="11">
        <v>23</v>
      </c>
      <c r="C902" s="11">
        <v>9.9552139999999998</v>
      </c>
      <c r="D902" s="11">
        <v>9.9552139999999998</v>
      </c>
      <c r="E902" s="11">
        <v>7.0415190000000001</v>
      </c>
    </row>
    <row r="903" spans="1:5" x14ac:dyDescent="0.25">
      <c r="A903" s="10">
        <v>39022</v>
      </c>
      <c r="B903" s="11">
        <v>29</v>
      </c>
      <c r="C903" s="11">
        <v>9.9436110000000006</v>
      </c>
      <c r="D903" s="11">
        <v>9.9436110000000006</v>
      </c>
      <c r="E903" s="11">
        <v>7.0397100000000004</v>
      </c>
    </row>
    <row r="904" spans="1:5" x14ac:dyDescent="0.25">
      <c r="A904" s="10">
        <v>39024</v>
      </c>
      <c r="B904" s="11">
        <v>27</v>
      </c>
      <c r="C904" s="11">
        <v>9.9474999999999998</v>
      </c>
      <c r="D904" s="11">
        <v>9.9474999999999998</v>
      </c>
      <c r="E904" s="11">
        <v>7.0369440000000001</v>
      </c>
    </row>
    <row r="905" spans="1:5" x14ac:dyDescent="0.25">
      <c r="A905" s="10">
        <v>39027</v>
      </c>
      <c r="B905" s="11">
        <v>24</v>
      </c>
      <c r="C905" s="11">
        <v>9.9532670000000003</v>
      </c>
      <c r="D905" s="11">
        <v>9.9532670000000003</v>
      </c>
      <c r="E905" s="11">
        <v>7.0428629999999997</v>
      </c>
    </row>
    <row r="906" spans="1:5" x14ac:dyDescent="0.25">
      <c r="A906" s="10">
        <v>39028</v>
      </c>
      <c r="B906" s="11">
        <v>23</v>
      </c>
      <c r="C906" s="11">
        <v>9.9552139999999998</v>
      </c>
      <c r="D906" s="11">
        <v>9.9552139999999998</v>
      </c>
      <c r="E906" s="11">
        <v>7.0415190000000001</v>
      </c>
    </row>
    <row r="907" spans="1:5" x14ac:dyDescent="0.25">
      <c r="A907" s="10">
        <v>39029</v>
      </c>
      <c r="B907" s="11">
        <v>22</v>
      </c>
      <c r="C907" s="11">
        <v>9.9571609999999993</v>
      </c>
      <c r="D907" s="11">
        <v>9.9571609999999993</v>
      </c>
      <c r="E907" s="11">
        <v>7.040178</v>
      </c>
    </row>
    <row r="908" spans="1:5" x14ac:dyDescent="0.25">
      <c r="A908" s="10">
        <v>39030</v>
      </c>
      <c r="B908" s="11">
        <v>28</v>
      </c>
      <c r="C908" s="11">
        <v>9.9455559999999998</v>
      </c>
      <c r="D908" s="11">
        <v>9.9455559999999998</v>
      </c>
      <c r="E908" s="11">
        <v>7.0382619999999996</v>
      </c>
    </row>
    <row r="909" spans="1:5" x14ac:dyDescent="0.25">
      <c r="A909" s="10">
        <v>39031</v>
      </c>
      <c r="B909" s="11">
        <v>27</v>
      </c>
      <c r="C909" s="11">
        <v>9.9474999999999998</v>
      </c>
      <c r="D909" s="11">
        <v>9.9474999999999998</v>
      </c>
      <c r="E909" s="11">
        <v>7.0369440000000001</v>
      </c>
    </row>
    <row r="910" spans="1:5" x14ac:dyDescent="0.25">
      <c r="A910" s="10">
        <v>39034</v>
      </c>
      <c r="B910" s="11">
        <v>24</v>
      </c>
      <c r="C910" s="11">
        <v>9.9532670000000003</v>
      </c>
      <c r="D910" s="11">
        <v>9.9532670000000003</v>
      </c>
      <c r="E910" s="11">
        <v>7.0428629999999997</v>
      </c>
    </row>
    <row r="911" spans="1:5" x14ac:dyDescent="0.25">
      <c r="A911" s="10">
        <v>39035</v>
      </c>
      <c r="B911" s="11">
        <v>23</v>
      </c>
      <c r="C911" s="11">
        <v>9.9552139999999998</v>
      </c>
      <c r="D911" s="11">
        <v>9.9552139999999998</v>
      </c>
      <c r="E911" s="11">
        <v>7.0415190000000001</v>
      </c>
    </row>
    <row r="912" spans="1:5" x14ac:dyDescent="0.25">
      <c r="A912" s="10">
        <v>39036</v>
      </c>
      <c r="B912" s="11">
        <v>22</v>
      </c>
      <c r="C912" s="11">
        <v>9.9571609999999993</v>
      </c>
      <c r="D912" s="11">
        <v>9.9571609999999993</v>
      </c>
      <c r="E912" s="11">
        <v>7.040178</v>
      </c>
    </row>
    <row r="913" spans="1:5" x14ac:dyDescent="0.25">
      <c r="A913" s="10">
        <v>39037</v>
      </c>
      <c r="B913" s="11">
        <v>28</v>
      </c>
      <c r="C913" s="11">
        <v>9.9456330000000008</v>
      </c>
      <c r="D913" s="11">
        <v>9.9456330000000008</v>
      </c>
      <c r="E913" s="11">
        <v>7.0282530000000003</v>
      </c>
    </row>
    <row r="914" spans="1:5" x14ac:dyDescent="0.25">
      <c r="A914" s="10">
        <v>39038</v>
      </c>
      <c r="B914" s="11">
        <v>27</v>
      </c>
      <c r="C914" s="11">
        <v>9.9475750000000005</v>
      </c>
      <c r="D914" s="11">
        <v>9.9475750000000005</v>
      </c>
      <c r="E914" s="11">
        <v>7.0268379999999997</v>
      </c>
    </row>
    <row r="915" spans="1:5" x14ac:dyDescent="0.25">
      <c r="A915" s="10">
        <v>39042</v>
      </c>
      <c r="B915" s="11">
        <v>23</v>
      </c>
      <c r="C915" s="11">
        <v>9.9552139999999998</v>
      </c>
      <c r="D915" s="11">
        <v>9.9552139999999998</v>
      </c>
      <c r="E915" s="11">
        <v>7.0415190000000001</v>
      </c>
    </row>
    <row r="916" spans="1:5" x14ac:dyDescent="0.25">
      <c r="A916" s="10">
        <v>39043</v>
      </c>
      <c r="B916" s="11">
        <v>22</v>
      </c>
      <c r="C916" s="11">
        <v>9.9571000000000005</v>
      </c>
      <c r="D916" s="11">
        <v>9.9571000000000005</v>
      </c>
      <c r="E916" s="11">
        <v>7.0502459999999996</v>
      </c>
    </row>
    <row r="917" spans="1:5" x14ac:dyDescent="0.25">
      <c r="A917" s="10">
        <v>39044</v>
      </c>
      <c r="B917" s="11">
        <v>28</v>
      </c>
      <c r="C917" s="11">
        <v>9.9454779999999996</v>
      </c>
      <c r="D917" s="11">
        <v>9.9454779999999996</v>
      </c>
      <c r="E917" s="11">
        <v>7.0484010000000001</v>
      </c>
    </row>
    <row r="918" spans="1:5" x14ac:dyDescent="0.25">
      <c r="A918" s="10">
        <v>39045</v>
      </c>
      <c r="B918" s="11">
        <v>27</v>
      </c>
      <c r="C918" s="11">
        <v>9.9474250000000008</v>
      </c>
      <c r="D918" s="11">
        <v>9.9474250000000008</v>
      </c>
      <c r="E918" s="11">
        <v>7.0470499999999996</v>
      </c>
    </row>
    <row r="919" spans="1:5" x14ac:dyDescent="0.25">
      <c r="A919" s="10">
        <v>39048</v>
      </c>
      <c r="B919" s="11">
        <v>24</v>
      </c>
      <c r="C919" s="11">
        <v>9.9532670000000003</v>
      </c>
      <c r="D919" s="11">
        <v>9.9532670000000003</v>
      </c>
      <c r="E919" s="11">
        <v>7.0428629999999997</v>
      </c>
    </row>
    <row r="920" spans="1:5" x14ac:dyDescent="0.25">
      <c r="A920" s="10">
        <v>39049</v>
      </c>
      <c r="B920" s="11">
        <v>23</v>
      </c>
      <c r="C920" s="11">
        <v>9.9552139999999998</v>
      </c>
      <c r="D920" s="11">
        <v>9.9552139999999998</v>
      </c>
      <c r="E920" s="11">
        <v>7.0415190000000001</v>
      </c>
    </row>
    <row r="921" spans="1:5" x14ac:dyDescent="0.25">
      <c r="A921" s="10">
        <v>39050</v>
      </c>
      <c r="B921" s="11">
        <v>22</v>
      </c>
      <c r="C921" s="11">
        <v>9.9571609999999993</v>
      </c>
      <c r="D921" s="11">
        <v>9.9571609999999993</v>
      </c>
      <c r="E921" s="11">
        <v>7.040178</v>
      </c>
    </row>
    <row r="922" spans="1:5" x14ac:dyDescent="0.25">
      <c r="A922" s="10">
        <v>39051</v>
      </c>
      <c r="B922" s="11">
        <v>28</v>
      </c>
      <c r="C922" s="11">
        <v>9.9454779999999996</v>
      </c>
      <c r="D922" s="11">
        <v>9.9454779999999996</v>
      </c>
      <c r="E922" s="11">
        <v>7.0484010000000001</v>
      </c>
    </row>
    <row r="923" spans="1:5" x14ac:dyDescent="0.25">
      <c r="A923" s="10">
        <v>39055</v>
      </c>
      <c r="B923" s="11">
        <v>24</v>
      </c>
      <c r="C923" s="11">
        <v>9.9532000000000007</v>
      </c>
      <c r="D923" s="11">
        <v>9.9532000000000007</v>
      </c>
      <c r="E923" s="11">
        <v>7.0530080000000002</v>
      </c>
    </row>
    <row r="924" spans="1:5" x14ac:dyDescent="0.25">
      <c r="A924" s="10">
        <v>39056</v>
      </c>
      <c r="B924" s="11">
        <v>23</v>
      </c>
      <c r="C924" s="11">
        <v>9.9552139999999998</v>
      </c>
      <c r="D924" s="11">
        <v>9.9552139999999998</v>
      </c>
      <c r="E924" s="11">
        <v>7.0415190000000001</v>
      </c>
    </row>
    <row r="925" spans="1:5" x14ac:dyDescent="0.25">
      <c r="A925" s="10">
        <v>39057</v>
      </c>
      <c r="B925" s="11">
        <v>22</v>
      </c>
      <c r="C925" s="11">
        <v>9.9571609999999993</v>
      </c>
      <c r="D925" s="11">
        <v>9.9571609999999993</v>
      </c>
      <c r="E925" s="11">
        <v>7.040178</v>
      </c>
    </row>
    <row r="926" spans="1:5" x14ac:dyDescent="0.25">
      <c r="A926" s="10">
        <v>39058</v>
      </c>
      <c r="B926" s="11">
        <v>28</v>
      </c>
      <c r="C926" s="11">
        <v>9.9454779999999996</v>
      </c>
      <c r="D926" s="11">
        <v>9.9454779999999996</v>
      </c>
      <c r="E926" s="11">
        <v>7.0484010000000001</v>
      </c>
    </row>
    <row r="927" spans="1:5" x14ac:dyDescent="0.25">
      <c r="A927" s="10">
        <v>39059</v>
      </c>
      <c r="B927" s="11">
        <v>27</v>
      </c>
      <c r="C927" s="11">
        <v>9.9474250000000008</v>
      </c>
      <c r="D927" s="11">
        <v>9.9474250000000008</v>
      </c>
      <c r="E927" s="11">
        <v>7.0470499999999996</v>
      </c>
    </row>
    <row r="928" spans="1:5" x14ac:dyDescent="0.25">
      <c r="A928" s="10">
        <v>39062</v>
      </c>
      <c r="B928" s="11">
        <v>24</v>
      </c>
      <c r="C928" s="11">
        <v>9.9533330000000007</v>
      </c>
      <c r="D928" s="11">
        <v>9.9533330000000007</v>
      </c>
      <c r="E928" s="11">
        <v>7.03287</v>
      </c>
    </row>
    <row r="929" spans="1:5" x14ac:dyDescent="0.25">
      <c r="A929" s="10">
        <v>39064</v>
      </c>
      <c r="B929" s="11">
        <v>22</v>
      </c>
      <c r="C929" s="11">
        <v>9.9571609999999993</v>
      </c>
      <c r="D929" s="11">
        <v>9.9571609999999993</v>
      </c>
      <c r="E929" s="11">
        <v>7.040178</v>
      </c>
    </row>
    <row r="930" spans="1:5" x14ac:dyDescent="0.25">
      <c r="A930" s="10">
        <v>39065</v>
      </c>
      <c r="B930" s="11">
        <v>28</v>
      </c>
      <c r="C930" s="11">
        <v>9.9456330000000008</v>
      </c>
      <c r="D930" s="11">
        <v>9.9456330000000008</v>
      </c>
      <c r="E930" s="11">
        <v>7.0282530000000003</v>
      </c>
    </row>
    <row r="931" spans="1:5" x14ac:dyDescent="0.25">
      <c r="A931" s="10">
        <v>39066</v>
      </c>
      <c r="B931" s="11">
        <v>27</v>
      </c>
      <c r="C931" s="11">
        <v>9.9475750000000005</v>
      </c>
      <c r="D931" s="11">
        <v>9.9475750000000005</v>
      </c>
      <c r="E931" s="11">
        <v>7.0268379999999997</v>
      </c>
    </row>
    <row r="932" spans="1:5" x14ac:dyDescent="0.25">
      <c r="A932" s="10">
        <v>39069</v>
      </c>
      <c r="B932" s="11">
        <v>24</v>
      </c>
      <c r="C932" s="11">
        <v>9.9533330000000007</v>
      </c>
      <c r="D932" s="11">
        <v>9.9533330000000007</v>
      </c>
      <c r="E932" s="11">
        <v>7.03287</v>
      </c>
    </row>
    <row r="933" spans="1:5" x14ac:dyDescent="0.25">
      <c r="A933" s="10">
        <v>39070</v>
      </c>
      <c r="B933" s="11">
        <v>23</v>
      </c>
      <c r="C933" s="11">
        <v>9.9552779999999998</v>
      </c>
      <c r="D933" s="11">
        <v>9.9552779999999998</v>
      </c>
      <c r="E933" s="11">
        <v>7.0314110000000003</v>
      </c>
    </row>
    <row r="934" spans="1:5" x14ac:dyDescent="0.25">
      <c r="A934" s="10">
        <v>39071</v>
      </c>
      <c r="B934" s="11">
        <v>22</v>
      </c>
      <c r="C934" s="11">
        <v>9.9571609999999993</v>
      </c>
      <c r="D934" s="11">
        <v>9.9571609999999993</v>
      </c>
      <c r="E934" s="11">
        <v>7.040178</v>
      </c>
    </row>
    <row r="935" spans="1:5" x14ac:dyDescent="0.25">
      <c r="A935" s="10">
        <v>39072</v>
      </c>
      <c r="B935" s="11">
        <v>28</v>
      </c>
      <c r="C935" s="11">
        <v>9.9454779999999996</v>
      </c>
      <c r="D935" s="11">
        <v>9.9454779999999996</v>
      </c>
      <c r="E935" s="11">
        <v>7.0484010000000001</v>
      </c>
    </row>
    <row r="936" spans="1:5" x14ac:dyDescent="0.25">
      <c r="A936" s="10">
        <v>39073</v>
      </c>
      <c r="B936" s="11">
        <v>27</v>
      </c>
      <c r="C936" s="11">
        <v>9.9474250000000008</v>
      </c>
      <c r="D936" s="11">
        <v>9.9474250000000008</v>
      </c>
      <c r="E936" s="11">
        <v>7.0470499999999996</v>
      </c>
    </row>
    <row r="937" spans="1:5" x14ac:dyDescent="0.25">
      <c r="A937" s="10">
        <v>39077</v>
      </c>
      <c r="B937" s="11">
        <v>23</v>
      </c>
      <c r="C937" s="11">
        <v>9.9551499999999997</v>
      </c>
      <c r="D937" s="11">
        <v>9.9551499999999997</v>
      </c>
      <c r="E937" s="11">
        <v>7.0516269999999999</v>
      </c>
    </row>
    <row r="938" spans="1:5" x14ac:dyDescent="0.25">
      <c r="A938" s="10">
        <v>39078</v>
      </c>
      <c r="B938" s="11">
        <v>22</v>
      </c>
      <c r="C938" s="11">
        <v>9.9571000000000005</v>
      </c>
      <c r="D938" s="11">
        <v>9.9571000000000005</v>
      </c>
      <c r="E938" s="11">
        <v>7.0502459999999996</v>
      </c>
    </row>
    <row r="939" spans="1:5" x14ac:dyDescent="0.25">
      <c r="A939" s="10">
        <v>39079</v>
      </c>
      <c r="B939" s="11">
        <v>28</v>
      </c>
      <c r="C939" s="11">
        <v>9.9453999999999994</v>
      </c>
      <c r="D939" s="11">
        <v>9.9453999999999994</v>
      </c>
      <c r="E939" s="11">
        <v>7.0585399999999998</v>
      </c>
    </row>
    <row r="940" spans="1:5" x14ac:dyDescent="0.25">
      <c r="A940" s="10">
        <v>39080</v>
      </c>
      <c r="B940" s="11">
        <v>27</v>
      </c>
      <c r="C940" s="11">
        <v>9.9474999999999998</v>
      </c>
      <c r="D940" s="11">
        <v>9.9474999999999998</v>
      </c>
      <c r="E940" s="11">
        <v>7.0369440000000001</v>
      </c>
    </row>
    <row r="941" spans="1:5" x14ac:dyDescent="0.25">
      <c r="A941" s="10">
        <v>39084</v>
      </c>
      <c r="B941" s="11">
        <v>23</v>
      </c>
      <c r="C941" s="11">
        <v>9.9552779999999998</v>
      </c>
      <c r="D941" s="11">
        <v>9.9552779999999998</v>
      </c>
      <c r="E941" s="11">
        <v>7.0314110000000003</v>
      </c>
    </row>
    <row r="942" spans="1:5" x14ac:dyDescent="0.25">
      <c r="A942" s="10">
        <v>39085</v>
      </c>
      <c r="B942" s="11">
        <v>22</v>
      </c>
      <c r="C942" s="11">
        <v>9.9572830000000003</v>
      </c>
      <c r="D942" s="11">
        <v>9.9572830000000003</v>
      </c>
      <c r="E942" s="11">
        <v>7.0200420000000001</v>
      </c>
    </row>
    <row r="943" spans="1:5" x14ac:dyDescent="0.25">
      <c r="A943" s="10">
        <v>39086</v>
      </c>
      <c r="B943" s="11">
        <v>28</v>
      </c>
      <c r="C943" s="11">
        <v>9.9457109999999993</v>
      </c>
      <c r="D943" s="11">
        <v>9.9457109999999993</v>
      </c>
      <c r="E943" s="11">
        <v>7.0181149999999999</v>
      </c>
    </row>
    <row r="944" spans="1:5" x14ac:dyDescent="0.25">
      <c r="A944" s="10">
        <v>39087</v>
      </c>
      <c r="B944" s="11">
        <v>27</v>
      </c>
      <c r="C944" s="11">
        <v>9.9476499999999994</v>
      </c>
      <c r="D944" s="11">
        <v>9.9476499999999994</v>
      </c>
      <c r="E944" s="11">
        <v>7.0167330000000003</v>
      </c>
    </row>
    <row r="945" spans="1:5" x14ac:dyDescent="0.25">
      <c r="A945" s="10">
        <v>39090</v>
      </c>
      <c r="B945" s="11">
        <v>24</v>
      </c>
      <c r="C945" s="11">
        <v>9.9534669999999998</v>
      </c>
      <c r="D945" s="11">
        <v>9.9534669999999998</v>
      </c>
      <c r="E945" s="11">
        <v>7.0125820000000001</v>
      </c>
    </row>
    <row r="946" spans="1:5" x14ac:dyDescent="0.25">
      <c r="A946" s="10">
        <v>39091</v>
      </c>
      <c r="B946" s="11">
        <v>23</v>
      </c>
      <c r="C946" s="11">
        <v>9.9553419999999999</v>
      </c>
      <c r="D946" s="11">
        <v>9.9553419999999999</v>
      </c>
      <c r="E946" s="11">
        <v>7.0213039999999998</v>
      </c>
    </row>
    <row r="947" spans="1:5" x14ac:dyDescent="0.25">
      <c r="A947" s="10">
        <v>39092</v>
      </c>
      <c r="B947" s="11">
        <v>22</v>
      </c>
      <c r="C947" s="11">
        <v>9.9572830000000003</v>
      </c>
      <c r="D947" s="11">
        <v>9.9572830000000003</v>
      </c>
      <c r="E947" s="11">
        <v>7.0200420000000001</v>
      </c>
    </row>
    <row r="948" spans="1:5" x14ac:dyDescent="0.25">
      <c r="A948" s="10">
        <v>39093</v>
      </c>
      <c r="B948" s="11">
        <v>28</v>
      </c>
      <c r="C948" s="11">
        <v>9.9457109999999993</v>
      </c>
      <c r="D948" s="11">
        <v>9.9457109999999993</v>
      </c>
      <c r="E948" s="11">
        <v>7.0181149999999999</v>
      </c>
    </row>
    <row r="949" spans="1:5" x14ac:dyDescent="0.25">
      <c r="A949" s="10">
        <v>39094</v>
      </c>
      <c r="B949" s="11">
        <v>27</v>
      </c>
      <c r="C949" s="11">
        <v>9.9476499999999994</v>
      </c>
      <c r="D949" s="11">
        <v>9.9476499999999994</v>
      </c>
      <c r="E949" s="11">
        <v>7.0167330000000003</v>
      </c>
    </row>
    <row r="950" spans="1:5" x14ac:dyDescent="0.25">
      <c r="A950" s="10">
        <v>39097</v>
      </c>
      <c r="B950" s="11">
        <v>24</v>
      </c>
      <c r="C950" s="11">
        <v>9.9534000000000002</v>
      </c>
      <c r="D950" s="11">
        <v>9.9534000000000002</v>
      </c>
      <c r="E950" s="11">
        <v>7.0227259999999996</v>
      </c>
    </row>
    <row r="951" spans="1:5" x14ac:dyDescent="0.25">
      <c r="A951" s="10">
        <v>39098</v>
      </c>
      <c r="B951" s="11">
        <v>23</v>
      </c>
      <c r="C951" s="11">
        <v>9.9552779999999998</v>
      </c>
      <c r="D951" s="11">
        <v>9.9552779999999998</v>
      </c>
      <c r="E951" s="11">
        <v>7.0314110000000003</v>
      </c>
    </row>
    <row r="952" spans="1:5" x14ac:dyDescent="0.25">
      <c r="A952" s="10">
        <v>39099</v>
      </c>
      <c r="B952" s="11">
        <v>22</v>
      </c>
      <c r="C952" s="11">
        <v>9.9571609999999993</v>
      </c>
      <c r="D952" s="11">
        <v>9.9571609999999993</v>
      </c>
      <c r="E952" s="11">
        <v>7.040178</v>
      </c>
    </row>
    <row r="953" spans="1:5" x14ac:dyDescent="0.25">
      <c r="A953" s="10">
        <v>39100</v>
      </c>
      <c r="B953" s="11">
        <v>28</v>
      </c>
      <c r="C953" s="11">
        <v>9.9453999999999994</v>
      </c>
      <c r="D953" s="11">
        <v>9.9453999999999994</v>
      </c>
      <c r="E953" s="11">
        <v>7.0585399999999998</v>
      </c>
    </row>
    <row r="954" spans="1:5" x14ac:dyDescent="0.25">
      <c r="A954" s="10">
        <v>39101</v>
      </c>
      <c r="B954" s="11">
        <v>27</v>
      </c>
      <c r="C954" s="11">
        <v>9.9472749999999994</v>
      </c>
      <c r="D954" s="11">
        <v>9.9472749999999994</v>
      </c>
      <c r="E954" s="11">
        <v>7.0672620000000004</v>
      </c>
    </row>
    <row r="955" spans="1:5" x14ac:dyDescent="0.25">
      <c r="A955" s="10">
        <v>39104</v>
      </c>
      <c r="B955" s="11">
        <v>24</v>
      </c>
      <c r="C955" s="11">
        <v>9.9531329999999993</v>
      </c>
      <c r="D955" s="11">
        <v>9.9531329999999993</v>
      </c>
      <c r="E955" s="11">
        <v>7.0631529999999998</v>
      </c>
    </row>
    <row r="956" spans="1:5" x14ac:dyDescent="0.25">
      <c r="A956" s="10">
        <v>39105</v>
      </c>
      <c r="B956" s="11">
        <v>23</v>
      </c>
      <c r="C956" s="11">
        <v>9.9550219999999996</v>
      </c>
      <c r="D956" s="11">
        <v>9.9550219999999996</v>
      </c>
      <c r="E956" s="11">
        <v>7.0718430000000003</v>
      </c>
    </row>
    <row r="957" spans="1:5" x14ac:dyDescent="0.25">
      <c r="A957" s="10">
        <v>39106</v>
      </c>
      <c r="B957" s="11">
        <v>22</v>
      </c>
      <c r="C957" s="11">
        <v>9.9569170000000007</v>
      </c>
      <c r="D957" s="11">
        <v>9.9569170000000007</v>
      </c>
      <c r="E957" s="11">
        <v>7.0804499999999999</v>
      </c>
    </row>
    <row r="958" spans="1:5" x14ac:dyDescent="0.25">
      <c r="A958" s="10">
        <v>39107</v>
      </c>
      <c r="B958" s="11">
        <v>28</v>
      </c>
      <c r="C958" s="11">
        <v>9.9453999999999994</v>
      </c>
      <c r="D958" s="11">
        <v>9.9453999999999994</v>
      </c>
      <c r="E958" s="11">
        <v>7.0585399999999998</v>
      </c>
    </row>
    <row r="959" spans="1:5" x14ac:dyDescent="0.25">
      <c r="A959" s="10">
        <v>39108</v>
      </c>
      <c r="B959" s="11">
        <v>27</v>
      </c>
      <c r="C959" s="11">
        <v>9.9472749999999994</v>
      </c>
      <c r="D959" s="11">
        <v>9.9472749999999994</v>
      </c>
      <c r="E959" s="11">
        <v>7.0672620000000004</v>
      </c>
    </row>
    <row r="960" spans="1:5" x14ac:dyDescent="0.25">
      <c r="A960" s="10">
        <v>39111</v>
      </c>
      <c r="B960" s="11">
        <v>24</v>
      </c>
      <c r="C960" s="11">
        <v>9.9531329999999993</v>
      </c>
      <c r="D960" s="11">
        <v>9.9531329999999993</v>
      </c>
      <c r="E960" s="11">
        <v>7.0631529999999998</v>
      </c>
    </row>
    <row r="961" spans="1:5" x14ac:dyDescent="0.25">
      <c r="A961" s="10">
        <v>39112</v>
      </c>
      <c r="B961" s="11">
        <v>23</v>
      </c>
      <c r="C961" s="11">
        <v>9.9551499999999997</v>
      </c>
      <c r="D961" s="11">
        <v>9.9551499999999997</v>
      </c>
      <c r="E961" s="11">
        <v>7.0516269999999999</v>
      </c>
    </row>
    <row r="962" spans="1:5" x14ac:dyDescent="0.25">
      <c r="A962" s="10">
        <v>39113</v>
      </c>
      <c r="B962" s="11">
        <v>22</v>
      </c>
      <c r="C962" s="11">
        <v>9.9571000000000005</v>
      </c>
      <c r="D962" s="11">
        <v>9.9571000000000005</v>
      </c>
      <c r="E962" s="11">
        <v>7.0502459999999996</v>
      </c>
    </row>
    <row r="963" spans="1:5" x14ac:dyDescent="0.25">
      <c r="A963" s="10">
        <v>39114</v>
      </c>
      <c r="B963" s="11">
        <v>28</v>
      </c>
      <c r="C963" s="11">
        <v>9.9454779999999996</v>
      </c>
      <c r="D963" s="11">
        <v>9.9454779999999996</v>
      </c>
      <c r="E963" s="11">
        <v>7.0484010000000001</v>
      </c>
    </row>
    <row r="964" spans="1:5" x14ac:dyDescent="0.25">
      <c r="A964" s="10">
        <v>39115</v>
      </c>
      <c r="B964" s="11">
        <v>27</v>
      </c>
      <c r="C964" s="11">
        <v>9.9474250000000008</v>
      </c>
      <c r="D964" s="11">
        <v>9.9474250000000008</v>
      </c>
      <c r="E964" s="11">
        <v>7.0470499999999996</v>
      </c>
    </row>
    <row r="965" spans="1:5" x14ac:dyDescent="0.25">
      <c r="A965" s="10">
        <v>39119</v>
      </c>
      <c r="B965" s="11">
        <v>23</v>
      </c>
      <c r="C965" s="11">
        <v>9.9551499999999997</v>
      </c>
      <c r="D965" s="11">
        <v>9.9551499999999997</v>
      </c>
      <c r="E965" s="11">
        <v>7.0516269999999999</v>
      </c>
    </row>
    <row r="966" spans="1:5" x14ac:dyDescent="0.25">
      <c r="A966" s="10">
        <v>39120</v>
      </c>
      <c r="B966" s="11">
        <v>22</v>
      </c>
      <c r="C966" s="11">
        <v>9.9571000000000005</v>
      </c>
      <c r="D966" s="11">
        <v>9.9571000000000005</v>
      </c>
      <c r="E966" s="11">
        <v>7.0502459999999996</v>
      </c>
    </row>
    <row r="967" spans="1:5" x14ac:dyDescent="0.25">
      <c r="A967" s="10">
        <v>39121</v>
      </c>
      <c r="B967" s="11">
        <v>28</v>
      </c>
      <c r="C967" s="11">
        <v>9.9454779999999996</v>
      </c>
      <c r="D967" s="11">
        <v>9.9454779999999996</v>
      </c>
      <c r="E967" s="11">
        <v>7.0484010000000001</v>
      </c>
    </row>
    <row r="968" spans="1:5" x14ac:dyDescent="0.25">
      <c r="A968" s="10">
        <v>39122</v>
      </c>
      <c r="B968" s="11">
        <v>27</v>
      </c>
      <c r="C968" s="11">
        <v>9.9474250000000008</v>
      </c>
      <c r="D968" s="11">
        <v>9.9474250000000008</v>
      </c>
      <c r="E968" s="11">
        <v>7.0470499999999996</v>
      </c>
    </row>
    <row r="969" spans="1:5" x14ac:dyDescent="0.25">
      <c r="A969" s="10">
        <v>39125</v>
      </c>
      <c r="B969" s="11">
        <v>24</v>
      </c>
      <c r="C969" s="11">
        <v>9.9532000000000007</v>
      </c>
      <c r="D969" s="11">
        <v>9.9532000000000007</v>
      </c>
      <c r="E969" s="11">
        <v>7.0530080000000002</v>
      </c>
    </row>
    <row r="970" spans="1:5" x14ac:dyDescent="0.25">
      <c r="A970" s="10">
        <v>39126</v>
      </c>
      <c r="B970" s="11">
        <v>23</v>
      </c>
      <c r="C970" s="11">
        <v>9.9552139999999998</v>
      </c>
      <c r="D970" s="11">
        <v>9.9552139999999998</v>
      </c>
      <c r="E970" s="11">
        <v>7.0415190000000001</v>
      </c>
    </row>
    <row r="971" spans="1:5" x14ac:dyDescent="0.25">
      <c r="A971" s="10">
        <v>39127</v>
      </c>
      <c r="B971" s="11">
        <v>22</v>
      </c>
      <c r="C971" s="11">
        <v>9.9572219999999998</v>
      </c>
      <c r="D971" s="11">
        <v>9.9572219999999998</v>
      </c>
      <c r="E971" s="11">
        <v>7.0301099999999996</v>
      </c>
    </row>
    <row r="972" spans="1:5" x14ac:dyDescent="0.25">
      <c r="A972" s="10">
        <v>39128</v>
      </c>
      <c r="B972" s="11">
        <v>28</v>
      </c>
      <c r="C972" s="11">
        <v>9.9456330000000008</v>
      </c>
      <c r="D972" s="11">
        <v>9.9456330000000008</v>
      </c>
      <c r="E972" s="11">
        <v>7.0282530000000003</v>
      </c>
    </row>
    <row r="973" spans="1:5" x14ac:dyDescent="0.25">
      <c r="A973" s="10">
        <v>39129</v>
      </c>
      <c r="B973" s="11">
        <v>27</v>
      </c>
      <c r="C973" s="11">
        <v>9.9475750000000005</v>
      </c>
      <c r="D973" s="11">
        <v>9.9475750000000005</v>
      </c>
      <c r="E973" s="11">
        <v>7.0268379999999997</v>
      </c>
    </row>
    <row r="974" spans="1:5" x14ac:dyDescent="0.25">
      <c r="A974" s="10">
        <v>39132</v>
      </c>
      <c r="B974" s="11">
        <v>24</v>
      </c>
      <c r="C974" s="11">
        <v>9.9533330000000007</v>
      </c>
      <c r="D974" s="11">
        <v>9.9533330000000007</v>
      </c>
      <c r="E974" s="11">
        <v>7.03287</v>
      </c>
    </row>
    <row r="975" spans="1:5" x14ac:dyDescent="0.25">
      <c r="A975" s="10">
        <v>39133</v>
      </c>
      <c r="B975" s="11">
        <v>23</v>
      </c>
      <c r="C975" s="11">
        <v>9.9552779999999998</v>
      </c>
      <c r="D975" s="11">
        <v>9.9552779999999998</v>
      </c>
      <c r="E975" s="11">
        <v>7.0314110000000003</v>
      </c>
    </row>
    <row r="976" spans="1:5" x14ac:dyDescent="0.25">
      <c r="A976" s="10">
        <v>39134</v>
      </c>
      <c r="B976" s="11">
        <v>22</v>
      </c>
      <c r="C976" s="11">
        <v>9.9572219999999998</v>
      </c>
      <c r="D976" s="11">
        <v>9.9572219999999998</v>
      </c>
      <c r="E976" s="11">
        <v>7.0301099999999996</v>
      </c>
    </row>
    <row r="977" spans="1:5" x14ac:dyDescent="0.25">
      <c r="A977" s="10">
        <v>39135</v>
      </c>
      <c r="B977" s="11">
        <v>28</v>
      </c>
      <c r="C977" s="11">
        <v>9.9456330000000008</v>
      </c>
      <c r="D977" s="11">
        <v>9.9456330000000008</v>
      </c>
      <c r="E977" s="11">
        <v>7.0282530000000003</v>
      </c>
    </row>
    <row r="978" spans="1:5" x14ac:dyDescent="0.25">
      <c r="A978" s="10">
        <v>39136</v>
      </c>
      <c r="B978" s="11">
        <v>27</v>
      </c>
      <c r="C978" s="11">
        <v>9.9475750000000005</v>
      </c>
      <c r="D978" s="11">
        <v>9.9475750000000005</v>
      </c>
      <c r="E978" s="11">
        <v>7.0268379999999997</v>
      </c>
    </row>
    <row r="979" spans="1:5" x14ac:dyDescent="0.25">
      <c r="A979" s="10">
        <v>39139</v>
      </c>
      <c r="B979" s="11">
        <v>24</v>
      </c>
      <c r="C979" s="11">
        <v>9.9533330000000007</v>
      </c>
      <c r="D979" s="11">
        <v>9.9533330000000007</v>
      </c>
      <c r="E979" s="11">
        <v>7.03287</v>
      </c>
    </row>
    <row r="980" spans="1:5" x14ac:dyDescent="0.25">
      <c r="A980" s="10">
        <v>39140</v>
      </c>
      <c r="B980" s="11">
        <v>23</v>
      </c>
      <c r="C980" s="11">
        <v>9.9552779999999998</v>
      </c>
      <c r="D980" s="11">
        <v>9.9552779999999998</v>
      </c>
      <c r="E980" s="11">
        <v>7.0314110000000003</v>
      </c>
    </row>
    <row r="981" spans="1:5" x14ac:dyDescent="0.25">
      <c r="A981" s="10">
        <v>39141</v>
      </c>
      <c r="B981" s="11">
        <v>22</v>
      </c>
      <c r="C981" s="11">
        <v>9.9572219999999998</v>
      </c>
      <c r="D981" s="11">
        <v>9.9572219999999998</v>
      </c>
      <c r="E981" s="11">
        <v>7.0301099999999996</v>
      </c>
    </row>
    <row r="982" spans="1:5" x14ac:dyDescent="0.25">
      <c r="A982" s="10">
        <v>39142</v>
      </c>
      <c r="B982" s="11">
        <v>28</v>
      </c>
      <c r="C982" s="11">
        <v>9.9454779999999996</v>
      </c>
      <c r="D982" s="11">
        <v>9.9454779999999996</v>
      </c>
      <c r="E982" s="11">
        <v>7.0484010000000001</v>
      </c>
    </row>
    <row r="983" spans="1:5" x14ac:dyDescent="0.25">
      <c r="A983" s="10">
        <v>39143</v>
      </c>
      <c r="B983" s="11">
        <v>27</v>
      </c>
      <c r="C983" s="11">
        <v>9.9474250000000008</v>
      </c>
      <c r="D983" s="11">
        <v>9.9474250000000008</v>
      </c>
      <c r="E983" s="11">
        <v>7.0470499999999996</v>
      </c>
    </row>
    <row r="984" spans="1:5" x14ac:dyDescent="0.25">
      <c r="A984" s="10">
        <v>39146</v>
      </c>
      <c r="B984" s="11">
        <v>24</v>
      </c>
      <c r="C984" s="11">
        <v>9.9532670000000003</v>
      </c>
      <c r="D984" s="11">
        <v>9.9532670000000003</v>
      </c>
      <c r="E984" s="11">
        <v>7.0428629999999997</v>
      </c>
    </row>
    <row r="985" spans="1:5" x14ac:dyDescent="0.25">
      <c r="A985" s="10">
        <v>39147</v>
      </c>
      <c r="B985" s="11">
        <v>23</v>
      </c>
      <c r="C985" s="11">
        <v>9.9552139999999998</v>
      </c>
      <c r="D985" s="11">
        <v>9.9552139999999998</v>
      </c>
      <c r="E985" s="11">
        <v>7.0415190000000001</v>
      </c>
    </row>
    <row r="986" spans="1:5" x14ac:dyDescent="0.25">
      <c r="A986" s="10">
        <v>39148</v>
      </c>
      <c r="B986" s="11">
        <v>22</v>
      </c>
      <c r="C986" s="11">
        <v>9.9571000000000005</v>
      </c>
      <c r="D986" s="11">
        <v>9.9571000000000005</v>
      </c>
      <c r="E986" s="11">
        <v>7.0502459999999996</v>
      </c>
    </row>
    <row r="987" spans="1:5" x14ac:dyDescent="0.25">
      <c r="A987" s="10">
        <v>39149</v>
      </c>
      <c r="B987" s="11">
        <v>27</v>
      </c>
      <c r="C987" s="11">
        <v>9.9474250000000008</v>
      </c>
      <c r="D987" s="11">
        <v>9.9474250000000008</v>
      </c>
      <c r="E987" s="11">
        <v>7.0470499999999996</v>
      </c>
    </row>
    <row r="988" spans="1:5" x14ac:dyDescent="0.25">
      <c r="A988" s="10">
        <v>39150</v>
      </c>
      <c r="B988" s="11">
        <v>26</v>
      </c>
      <c r="C988" s="11">
        <v>9.9493720000000003</v>
      </c>
      <c r="D988" s="11">
        <v>9.9493720000000003</v>
      </c>
      <c r="E988" s="11">
        <v>7.0457020000000004</v>
      </c>
    </row>
    <row r="989" spans="1:5" x14ac:dyDescent="0.25">
      <c r="A989" s="10">
        <v>39153</v>
      </c>
      <c r="B989" s="11">
        <v>23</v>
      </c>
      <c r="C989" s="11">
        <v>9.9551499999999997</v>
      </c>
      <c r="D989" s="11">
        <v>9.9551499999999997</v>
      </c>
      <c r="E989" s="11">
        <v>7.0516269999999999</v>
      </c>
    </row>
    <row r="990" spans="1:5" x14ac:dyDescent="0.25">
      <c r="A990" s="10">
        <v>39154</v>
      </c>
      <c r="B990" s="11">
        <v>22</v>
      </c>
      <c r="C990" s="11">
        <v>9.9571609999999993</v>
      </c>
      <c r="D990" s="11">
        <v>9.9571609999999993</v>
      </c>
      <c r="E990" s="11">
        <v>7.040178</v>
      </c>
    </row>
    <row r="991" spans="1:5" x14ac:dyDescent="0.25">
      <c r="A991" s="10">
        <v>39155</v>
      </c>
      <c r="B991" s="11">
        <v>21</v>
      </c>
      <c r="C991" s="11">
        <v>9.9590499999999995</v>
      </c>
      <c r="D991" s="11">
        <v>9.9590499999999995</v>
      </c>
      <c r="E991" s="11">
        <v>7.0488650000000002</v>
      </c>
    </row>
    <row r="992" spans="1:5" x14ac:dyDescent="0.25">
      <c r="A992" s="10">
        <v>39156</v>
      </c>
      <c r="B992" s="11">
        <v>28</v>
      </c>
      <c r="C992" s="11">
        <v>9.9454779999999996</v>
      </c>
      <c r="D992" s="11">
        <v>9.9454779999999996</v>
      </c>
      <c r="E992" s="11">
        <v>7.0484010000000001</v>
      </c>
    </row>
    <row r="993" spans="1:5" x14ac:dyDescent="0.25">
      <c r="A993" s="10">
        <v>39157</v>
      </c>
      <c r="B993" s="11">
        <v>27</v>
      </c>
      <c r="C993" s="11">
        <v>9.9474250000000008</v>
      </c>
      <c r="D993" s="11">
        <v>9.9474250000000008</v>
      </c>
      <c r="E993" s="11">
        <v>7.0470499999999996</v>
      </c>
    </row>
    <row r="994" spans="1:5" x14ac:dyDescent="0.25">
      <c r="A994" s="10">
        <v>39161</v>
      </c>
      <c r="B994" s="11">
        <v>23</v>
      </c>
      <c r="C994" s="11">
        <v>9.9551499999999997</v>
      </c>
      <c r="D994" s="11">
        <v>9.9551499999999997</v>
      </c>
      <c r="E994" s="11">
        <v>7.0516269999999999</v>
      </c>
    </row>
    <row r="995" spans="1:5" x14ac:dyDescent="0.25">
      <c r="A995" s="10">
        <v>39162</v>
      </c>
      <c r="B995" s="11">
        <v>22</v>
      </c>
      <c r="C995" s="11">
        <v>9.9571609999999993</v>
      </c>
      <c r="D995" s="11">
        <v>9.9571609999999993</v>
      </c>
      <c r="E995" s="11">
        <v>7.040178</v>
      </c>
    </row>
    <row r="996" spans="1:5" x14ac:dyDescent="0.25">
      <c r="A996" s="10">
        <v>39163</v>
      </c>
      <c r="B996" s="11">
        <v>28</v>
      </c>
      <c r="C996" s="11">
        <v>9.9455559999999998</v>
      </c>
      <c r="D996" s="11">
        <v>9.9455559999999998</v>
      </c>
      <c r="E996" s="11">
        <v>7.0382619999999996</v>
      </c>
    </row>
    <row r="997" spans="1:5" x14ac:dyDescent="0.25">
      <c r="A997" s="10">
        <v>39164</v>
      </c>
      <c r="B997" s="11">
        <v>27</v>
      </c>
      <c r="C997" s="11">
        <v>9.9474999999999998</v>
      </c>
      <c r="D997" s="11">
        <v>9.9474999999999998</v>
      </c>
      <c r="E997" s="11">
        <v>7.0369440000000001</v>
      </c>
    </row>
    <row r="998" spans="1:5" x14ac:dyDescent="0.25">
      <c r="A998" s="10">
        <v>39167</v>
      </c>
      <c r="B998" s="11">
        <v>24</v>
      </c>
      <c r="C998" s="11">
        <v>9.9532670000000003</v>
      </c>
      <c r="D998" s="11">
        <v>9.9532670000000003</v>
      </c>
      <c r="E998" s="11">
        <v>7.0428629999999997</v>
      </c>
    </row>
    <row r="999" spans="1:5" x14ac:dyDescent="0.25">
      <c r="A999" s="10">
        <v>39168</v>
      </c>
      <c r="B999" s="11">
        <v>23</v>
      </c>
      <c r="C999" s="11">
        <v>9.9552779999999998</v>
      </c>
      <c r="D999" s="11">
        <v>9.9552779999999998</v>
      </c>
      <c r="E999" s="11">
        <v>7.0314110000000003</v>
      </c>
    </row>
    <row r="1000" spans="1:5" x14ac:dyDescent="0.25">
      <c r="A1000" s="10">
        <v>39169</v>
      </c>
      <c r="B1000" s="11">
        <v>22</v>
      </c>
      <c r="C1000" s="11">
        <v>9.9572219999999998</v>
      </c>
      <c r="D1000" s="11">
        <v>9.9572219999999998</v>
      </c>
      <c r="E1000" s="11">
        <v>7.0301099999999996</v>
      </c>
    </row>
    <row r="1001" spans="1:5" x14ac:dyDescent="0.25">
      <c r="A1001" s="10">
        <v>39170</v>
      </c>
      <c r="B1001" s="11">
        <v>28</v>
      </c>
      <c r="C1001" s="11">
        <v>9.9456330000000008</v>
      </c>
      <c r="D1001" s="11">
        <v>9.9456330000000008</v>
      </c>
      <c r="E1001" s="11">
        <v>7.0282530000000003</v>
      </c>
    </row>
    <row r="1002" spans="1:5" x14ac:dyDescent="0.25">
      <c r="A1002" s="10">
        <v>39171</v>
      </c>
      <c r="B1002" s="11">
        <v>27</v>
      </c>
      <c r="C1002" s="11">
        <v>9.9475750000000005</v>
      </c>
      <c r="D1002" s="11">
        <v>9.9475750000000005</v>
      </c>
      <c r="E1002" s="11">
        <v>7.0268379999999997</v>
      </c>
    </row>
    <row r="1003" spans="1:5" x14ac:dyDescent="0.25">
      <c r="A1003" s="10">
        <v>39174</v>
      </c>
      <c r="B1003" s="11">
        <v>24</v>
      </c>
      <c r="C1003" s="11">
        <v>9.9534669999999998</v>
      </c>
      <c r="D1003" s="11">
        <v>9.9534669999999998</v>
      </c>
      <c r="E1003" s="11">
        <v>7.0125820000000001</v>
      </c>
    </row>
    <row r="1004" spans="1:5" x14ac:dyDescent="0.25">
      <c r="A1004" s="10">
        <v>39175</v>
      </c>
      <c r="B1004" s="11">
        <v>23</v>
      </c>
      <c r="C1004" s="11">
        <v>9.9553419999999999</v>
      </c>
      <c r="D1004" s="11">
        <v>9.9553419999999999</v>
      </c>
      <c r="E1004" s="11">
        <v>7.0213039999999998</v>
      </c>
    </row>
    <row r="1005" spans="1:5" x14ac:dyDescent="0.25">
      <c r="A1005" s="10">
        <v>39176</v>
      </c>
      <c r="B1005" s="11">
        <v>29</v>
      </c>
      <c r="C1005" s="11">
        <v>9.9437719999999992</v>
      </c>
      <c r="D1005" s="11">
        <v>9.9437719999999992</v>
      </c>
      <c r="E1005" s="11">
        <v>7.0194970000000003</v>
      </c>
    </row>
    <row r="1006" spans="1:5" x14ac:dyDescent="0.25">
      <c r="A1006" s="10">
        <v>39181</v>
      </c>
      <c r="B1006" s="11">
        <v>24</v>
      </c>
      <c r="C1006" s="11">
        <v>9.9534000000000002</v>
      </c>
      <c r="D1006" s="11">
        <v>9.9534000000000002</v>
      </c>
      <c r="E1006" s="11">
        <v>7.0227259999999996</v>
      </c>
    </row>
    <row r="1007" spans="1:5" x14ac:dyDescent="0.25">
      <c r="A1007" s="10">
        <v>39182</v>
      </c>
      <c r="B1007" s="11">
        <v>23</v>
      </c>
      <c r="C1007" s="11">
        <v>9.9554690000000008</v>
      </c>
      <c r="D1007" s="11">
        <v>9.9554690000000008</v>
      </c>
      <c r="E1007" s="11">
        <v>7.0012470000000002</v>
      </c>
    </row>
    <row r="1008" spans="1:5" x14ac:dyDescent="0.25">
      <c r="A1008" s="10">
        <v>39183</v>
      </c>
      <c r="B1008" s="11">
        <v>22</v>
      </c>
      <c r="C1008" s="11">
        <v>9.9573440000000009</v>
      </c>
      <c r="D1008" s="11">
        <v>9.9573440000000009</v>
      </c>
      <c r="E1008" s="11">
        <v>7.0099739999999997</v>
      </c>
    </row>
    <row r="1009" spans="1:5" x14ac:dyDescent="0.25">
      <c r="A1009" s="10">
        <v>39184</v>
      </c>
      <c r="B1009" s="11">
        <v>28</v>
      </c>
      <c r="C1009" s="11">
        <v>9.9458669999999998</v>
      </c>
      <c r="D1009" s="11">
        <v>9.9458669999999998</v>
      </c>
      <c r="E1009" s="11">
        <v>6.9978389999999999</v>
      </c>
    </row>
    <row r="1010" spans="1:5" x14ac:dyDescent="0.25">
      <c r="A1010" s="10">
        <v>39185</v>
      </c>
      <c r="B1010" s="11">
        <v>27</v>
      </c>
      <c r="C1010" s="11">
        <v>9.9478749999999998</v>
      </c>
      <c r="D1010" s="11">
        <v>9.9478749999999998</v>
      </c>
      <c r="E1010" s="11">
        <v>6.9864170000000003</v>
      </c>
    </row>
    <row r="1011" spans="1:5" x14ac:dyDescent="0.25">
      <c r="A1011" s="10">
        <v>39188</v>
      </c>
      <c r="B1011" s="11">
        <v>24</v>
      </c>
      <c r="C1011" s="11">
        <v>9.9535999999999998</v>
      </c>
      <c r="D1011" s="11">
        <v>9.9535999999999998</v>
      </c>
      <c r="E1011" s="11">
        <v>6.992445</v>
      </c>
    </row>
    <row r="1012" spans="1:5" x14ac:dyDescent="0.25">
      <c r="A1012" s="10">
        <v>39189</v>
      </c>
      <c r="B1012" s="11">
        <v>23</v>
      </c>
      <c r="C1012" s="11">
        <v>9.9553419999999999</v>
      </c>
      <c r="D1012" s="11">
        <v>9.9553419999999999</v>
      </c>
      <c r="E1012" s="11">
        <v>7.0213039999999998</v>
      </c>
    </row>
    <row r="1013" spans="1:5" x14ac:dyDescent="0.25">
      <c r="A1013" s="10">
        <v>39190</v>
      </c>
      <c r="B1013" s="11">
        <v>22</v>
      </c>
      <c r="C1013" s="11">
        <v>9.9574060000000006</v>
      </c>
      <c r="D1013" s="11">
        <v>9.9574060000000006</v>
      </c>
      <c r="E1013" s="11">
        <v>6.9997420000000004</v>
      </c>
    </row>
    <row r="1014" spans="1:5" x14ac:dyDescent="0.25">
      <c r="A1014" s="10">
        <v>39191</v>
      </c>
      <c r="B1014" s="11">
        <v>28</v>
      </c>
      <c r="C1014" s="11">
        <v>9.9458669999999998</v>
      </c>
      <c r="D1014" s="11">
        <v>9.9458669999999998</v>
      </c>
      <c r="E1014" s="11">
        <v>6.9978389999999999</v>
      </c>
    </row>
    <row r="1015" spans="1:5" x14ac:dyDescent="0.25">
      <c r="A1015" s="10">
        <v>39192</v>
      </c>
      <c r="B1015" s="11">
        <v>27</v>
      </c>
      <c r="C1015" s="11">
        <v>9.9476499999999994</v>
      </c>
      <c r="D1015" s="11">
        <v>9.9476499999999994</v>
      </c>
      <c r="E1015" s="11">
        <v>7.0167330000000003</v>
      </c>
    </row>
    <row r="1016" spans="1:5" x14ac:dyDescent="0.25">
      <c r="A1016" s="10">
        <v>39195</v>
      </c>
      <c r="B1016" s="11">
        <v>24</v>
      </c>
      <c r="C1016" s="11">
        <v>9.9534669999999998</v>
      </c>
      <c r="D1016" s="11">
        <v>9.9534669999999998</v>
      </c>
      <c r="E1016" s="11">
        <v>7.0125820000000001</v>
      </c>
    </row>
    <row r="1017" spans="1:5" x14ac:dyDescent="0.25">
      <c r="A1017" s="10">
        <v>39196</v>
      </c>
      <c r="B1017" s="11">
        <v>23</v>
      </c>
      <c r="C1017" s="11">
        <v>9.9553419999999999</v>
      </c>
      <c r="D1017" s="11">
        <v>9.9553419999999999</v>
      </c>
      <c r="E1017" s="11">
        <v>7.0213039999999998</v>
      </c>
    </row>
    <row r="1018" spans="1:5" x14ac:dyDescent="0.25">
      <c r="A1018" s="10">
        <v>39197</v>
      </c>
      <c r="B1018" s="11">
        <v>22</v>
      </c>
      <c r="C1018" s="11">
        <v>9.9572219999999998</v>
      </c>
      <c r="D1018" s="11">
        <v>9.9572219999999998</v>
      </c>
      <c r="E1018" s="11">
        <v>7.0301099999999996</v>
      </c>
    </row>
    <row r="1019" spans="1:5" x14ac:dyDescent="0.25">
      <c r="A1019" s="10">
        <v>39198</v>
      </c>
      <c r="B1019" s="11">
        <v>28</v>
      </c>
      <c r="C1019" s="11">
        <v>9.9458669999999998</v>
      </c>
      <c r="D1019" s="11">
        <v>9.9458669999999998</v>
      </c>
      <c r="E1019" s="11">
        <v>6.9978389999999999</v>
      </c>
    </row>
    <row r="1020" spans="1:5" x14ac:dyDescent="0.25">
      <c r="A1020" s="10">
        <v>39199</v>
      </c>
      <c r="B1020" s="11">
        <v>27</v>
      </c>
      <c r="C1020" s="11">
        <v>9.9458500000000001</v>
      </c>
      <c r="D1020" s="11">
        <v>9.9458500000000001</v>
      </c>
      <c r="E1020" s="11">
        <v>7.259309</v>
      </c>
    </row>
    <row r="1021" spans="1:5" x14ac:dyDescent="0.25">
      <c r="A1021" s="10">
        <v>39202</v>
      </c>
      <c r="B1021" s="11">
        <v>24</v>
      </c>
      <c r="C1021" s="11">
        <v>9.951867</v>
      </c>
      <c r="D1021" s="11">
        <v>9.951867</v>
      </c>
      <c r="E1021" s="11">
        <v>7.2548700000000004</v>
      </c>
    </row>
    <row r="1022" spans="1:5" x14ac:dyDescent="0.25">
      <c r="A1022" s="10">
        <v>39204</v>
      </c>
      <c r="B1022" s="11">
        <v>22</v>
      </c>
      <c r="C1022" s="11">
        <v>9.9558780000000002</v>
      </c>
      <c r="D1022" s="11">
        <v>9.9558780000000002</v>
      </c>
      <c r="E1022" s="11">
        <v>7.2519609999999997</v>
      </c>
    </row>
    <row r="1023" spans="1:5" x14ac:dyDescent="0.25">
      <c r="A1023" s="10">
        <v>39205</v>
      </c>
      <c r="B1023" s="11">
        <v>28</v>
      </c>
      <c r="C1023" s="11">
        <v>9.9439220000000006</v>
      </c>
      <c r="D1023" s="11">
        <v>9.9439220000000006</v>
      </c>
      <c r="E1023" s="11">
        <v>7.2506890000000004</v>
      </c>
    </row>
    <row r="1024" spans="1:5" x14ac:dyDescent="0.25">
      <c r="A1024" s="10">
        <v>39206</v>
      </c>
      <c r="B1024" s="11">
        <v>27</v>
      </c>
      <c r="C1024" s="11">
        <v>9.9459250000000008</v>
      </c>
      <c r="D1024" s="11">
        <v>9.9459250000000008</v>
      </c>
      <c r="E1024" s="11">
        <v>7.2492000000000001</v>
      </c>
    </row>
    <row r="1025" spans="1:5" x14ac:dyDescent="0.25">
      <c r="A1025" s="10">
        <v>39209</v>
      </c>
      <c r="B1025" s="11">
        <v>24</v>
      </c>
      <c r="C1025" s="11">
        <v>9.9520669999999996</v>
      </c>
      <c r="D1025" s="11">
        <v>9.9520669999999996</v>
      </c>
      <c r="E1025" s="11">
        <v>7.2245799999999996</v>
      </c>
    </row>
    <row r="1026" spans="1:5" x14ac:dyDescent="0.25">
      <c r="A1026" s="10">
        <v>39210</v>
      </c>
      <c r="B1026" s="11">
        <v>23</v>
      </c>
      <c r="C1026" s="11">
        <v>9.9539360000000006</v>
      </c>
      <c r="D1026" s="11">
        <v>9.9539360000000006</v>
      </c>
      <c r="E1026" s="11">
        <v>7.2433829999999997</v>
      </c>
    </row>
    <row r="1027" spans="1:5" x14ac:dyDescent="0.25">
      <c r="A1027" s="10">
        <v>39211</v>
      </c>
      <c r="B1027" s="11">
        <v>22</v>
      </c>
      <c r="C1027" s="11">
        <v>9.9559390000000008</v>
      </c>
      <c r="D1027" s="11">
        <v>9.9559390000000008</v>
      </c>
      <c r="E1027" s="11">
        <v>7.2418899999999997</v>
      </c>
    </row>
    <row r="1028" spans="1:5" x14ac:dyDescent="0.25">
      <c r="A1028" s="10">
        <v>39212</v>
      </c>
      <c r="B1028" s="11">
        <v>28</v>
      </c>
      <c r="C1028" s="11">
        <v>9.9440000000000008</v>
      </c>
      <c r="D1028" s="11">
        <v>9.9440000000000008</v>
      </c>
      <c r="E1028" s="11">
        <v>7.2405470000000003</v>
      </c>
    </row>
    <row r="1029" spans="1:5" x14ac:dyDescent="0.25">
      <c r="A1029" s="10">
        <v>39213</v>
      </c>
      <c r="B1029" s="11">
        <v>27</v>
      </c>
      <c r="C1029" s="11">
        <v>9.9459999999999997</v>
      </c>
      <c r="D1029" s="11">
        <v>9.9459999999999997</v>
      </c>
      <c r="E1029" s="11">
        <v>7.2390910000000002</v>
      </c>
    </row>
    <row r="1030" spans="1:5" x14ac:dyDescent="0.25">
      <c r="A1030" s="10">
        <v>39216</v>
      </c>
      <c r="B1030" s="11">
        <v>24</v>
      </c>
      <c r="C1030" s="11">
        <v>9.9519330000000004</v>
      </c>
      <c r="D1030" s="11">
        <v>9.9519330000000004</v>
      </c>
      <c r="E1030" s="11">
        <v>7.2448740000000003</v>
      </c>
    </row>
    <row r="1031" spans="1:5" x14ac:dyDescent="0.25">
      <c r="A1031" s="10">
        <v>39217</v>
      </c>
      <c r="B1031" s="11">
        <v>23</v>
      </c>
      <c r="C1031" s="11">
        <v>9.9540000000000006</v>
      </c>
      <c r="D1031" s="11">
        <v>9.9540000000000006</v>
      </c>
      <c r="E1031" s="11">
        <v>7.2332729999999996</v>
      </c>
    </row>
    <row r="1032" spans="1:5" x14ac:dyDescent="0.25">
      <c r="A1032" s="10">
        <v>39218</v>
      </c>
      <c r="B1032" s="11">
        <v>22</v>
      </c>
      <c r="C1032" s="11">
        <v>9.9559390000000008</v>
      </c>
      <c r="D1032" s="11">
        <v>9.9559390000000008</v>
      </c>
      <c r="E1032" s="11">
        <v>7.2418899999999997</v>
      </c>
    </row>
    <row r="1033" spans="1:5" x14ac:dyDescent="0.25">
      <c r="A1033" s="10">
        <v>39219</v>
      </c>
      <c r="B1033" s="11">
        <v>28</v>
      </c>
      <c r="C1033" s="11">
        <v>9.9440779999999993</v>
      </c>
      <c r="D1033" s="11">
        <v>9.9440779999999993</v>
      </c>
      <c r="E1033" s="11">
        <v>7.2304050000000002</v>
      </c>
    </row>
    <row r="1034" spans="1:5" x14ac:dyDescent="0.25">
      <c r="A1034" s="10">
        <v>39220</v>
      </c>
      <c r="B1034" s="11">
        <v>27</v>
      </c>
      <c r="C1034" s="11">
        <v>9.9460750000000004</v>
      </c>
      <c r="D1034" s="11">
        <v>9.9460750000000004</v>
      </c>
      <c r="E1034" s="11">
        <v>7.2289820000000002</v>
      </c>
    </row>
    <row r="1035" spans="1:5" x14ac:dyDescent="0.25">
      <c r="A1035" s="10">
        <v>39223</v>
      </c>
      <c r="B1035" s="11">
        <v>24</v>
      </c>
      <c r="C1035" s="11">
        <v>9.952</v>
      </c>
      <c r="D1035" s="11">
        <v>9.952</v>
      </c>
      <c r="E1035" s="11">
        <v>7.2347270000000004</v>
      </c>
    </row>
    <row r="1036" spans="1:5" x14ac:dyDescent="0.25">
      <c r="A1036" s="10">
        <v>39224</v>
      </c>
      <c r="B1036" s="11">
        <v>23</v>
      </c>
      <c r="C1036" s="11">
        <v>9.9539360000000006</v>
      </c>
      <c r="D1036" s="11">
        <v>9.9539360000000006</v>
      </c>
      <c r="E1036" s="11">
        <v>7.2433829999999997</v>
      </c>
    </row>
    <row r="1037" spans="1:5" x14ac:dyDescent="0.25">
      <c r="A1037" s="10">
        <v>39225</v>
      </c>
      <c r="B1037" s="11">
        <v>22</v>
      </c>
      <c r="C1037" s="11">
        <v>9.9559999999999995</v>
      </c>
      <c r="D1037" s="11">
        <v>9.9559999999999995</v>
      </c>
      <c r="E1037" s="11">
        <v>7.2318199999999999</v>
      </c>
    </row>
    <row r="1038" spans="1:5" x14ac:dyDescent="0.25">
      <c r="A1038" s="10">
        <v>39226</v>
      </c>
      <c r="B1038" s="11">
        <v>28</v>
      </c>
      <c r="C1038" s="11">
        <v>9.9440000000000008</v>
      </c>
      <c r="D1038" s="11">
        <v>9.9440000000000008</v>
      </c>
      <c r="E1038" s="11">
        <v>7.2405470000000003</v>
      </c>
    </row>
    <row r="1039" spans="1:5" x14ac:dyDescent="0.25">
      <c r="A1039" s="10">
        <v>39227</v>
      </c>
      <c r="B1039" s="11">
        <v>27</v>
      </c>
      <c r="C1039" s="11">
        <v>9.9459999999999997</v>
      </c>
      <c r="D1039" s="11">
        <v>9.9459999999999997</v>
      </c>
      <c r="E1039" s="11">
        <v>7.2390910000000002</v>
      </c>
    </row>
    <row r="1040" spans="1:5" x14ac:dyDescent="0.25">
      <c r="A1040" s="10">
        <v>39230</v>
      </c>
      <c r="B1040" s="11">
        <v>24</v>
      </c>
      <c r="C1040" s="11">
        <v>9.9519330000000004</v>
      </c>
      <c r="D1040" s="11">
        <v>9.9519330000000004</v>
      </c>
      <c r="E1040" s="11">
        <v>7.2448740000000003</v>
      </c>
    </row>
    <row r="1041" spans="1:5" x14ac:dyDescent="0.25">
      <c r="A1041" s="10">
        <v>39231</v>
      </c>
      <c r="B1041" s="11">
        <v>23</v>
      </c>
      <c r="C1041" s="11">
        <v>9.9539360000000006</v>
      </c>
      <c r="D1041" s="11">
        <v>9.9539360000000006</v>
      </c>
      <c r="E1041" s="11">
        <v>7.2433829999999997</v>
      </c>
    </row>
    <row r="1042" spans="1:5" x14ac:dyDescent="0.25">
      <c r="A1042" s="10">
        <v>39232</v>
      </c>
      <c r="B1042" s="11">
        <v>22</v>
      </c>
      <c r="C1042" s="11">
        <v>9.956061</v>
      </c>
      <c r="D1042" s="11">
        <v>9.956061</v>
      </c>
      <c r="E1042" s="11">
        <v>7.2217500000000001</v>
      </c>
    </row>
    <row r="1043" spans="1:5" x14ac:dyDescent="0.25">
      <c r="A1043" s="10">
        <v>39233</v>
      </c>
      <c r="B1043" s="11">
        <v>28</v>
      </c>
      <c r="C1043" s="11">
        <v>9.9441559999999996</v>
      </c>
      <c r="D1043" s="11">
        <v>9.9441559999999996</v>
      </c>
      <c r="E1043" s="11">
        <v>7.2202640000000002</v>
      </c>
    </row>
    <row r="1044" spans="1:5" x14ac:dyDescent="0.25">
      <c r="A1044" s="10">
        <v>39234</v>
      </c>
      <c r="B1044" s="11">
        <v>27</v>
      </c>
      <c r="C1044" s="11">
        <v>9.9461499999999994</v>
      </c>
      <c r="D1044" s="11">
        <v>9.9461499999999994</v>
      </c>
      <c r="E1044" s="11">
        <v>7.2188739999999996</v>
      </c>
    </row>
    <row r="1045" spans="1:5" x14ac:dyDescent="0.25">
      <c r="A1045" s="10">
        <v>39237</v>
      </c>
      <c r="B1045" s="11">
        <v>24</v>
      </c>
      <c r="C1045" s="11">
        <v>9.9520669999999996</v>
      </c>
      <c r="D1045" s="11">
        <v>9.9520669999999996</v>
      </c>
      <c r="E1045" s="11">
        <v>7.2245799999999996</v>
      </c>
    </row>
    <row r="1046" spans="1:5" x14ac:dyDescent="0.25">
      <c r="A1046" s="10">
        <v>39238</v>
      </c>
      <c r="B1046" s="11">
        <v>23</v>
      </c>
      <c r="C1046" s="11">
        <v>9.9541280000000008</v>
      </c>
      <c r="D1046" s="11">
        <v>9.9541280000000008</v>
      </c>
      <c r="E1046" s="11">
        <v>7.2130530000000004</v>
      </c>
    </row>
    <row r="1047" spans="1:5" x14ac:dyDescent="0.25">
      <c r="A1047" s="10">
        <v>39239</v>
      </c>
      <c r="B1047" s="11">
        <v>22</v>
      </c>
      <c r="C1047" s="11">
        <v>9.9561220000000006</v>
      </c>
      <c r="D1047" s="11">
        <v>9.9561220000000006</v>
      </c>
      <c r="E1047" s="11">
        <v>7.2116800000000003</v>
      </c>
    </row>
    <row r="1048" spans="1:5" x14ac:dyDescent="0.25">
      <c r="A1048" s="10">
        <v>39240</v>
      </c>
      <c r="B1048" s="11">
        <v>28</v>
      </c>
      <c r="C1048" s="11">
        <v>9.9442330000000005</v>
      </c>
      <c r="D1048" s="11">
        <v>9.9442330000000005</v>
      </c>
      <c r="E1048" s="11">
        <v>7.2102519999999997</v>
      </c>
    </row>
    <row r="1049" spans="1:5" x14ac:dyDescent="0.25">
      <c r="A1049" s="10">
        <v>39241</v>
      </c>
      <c r="B1049" s="11">
        <v>27</v>
      </c>
      <c r="C1049" s="11">
        <v>9.9462250000000001</v>
      </c>
      <c r="D1049" s="11">
        <v>9.9462250000000001</v>
      </c>
      <c r="E1049" s="11">
        <v>7.2087649999999996</v>
      </c>
    </row>
    <row r="1050" spans="1:5" x14ac:dyDescent="0.25">
      <c r="A1050" s="10">
        <v>39244</v>
      </c>
      <c r="B1050" s="11">
        <v>24</v>
      </c>
      <c r="C1050" s="11">
        <v>9.9521329999999999</v>
      </c>
      <c r="D1050" s="11">
        <v>9.9521329999999999</v>
      </c>
      <c r="E1050" s="11">
        <v>7.2145840000000003</v>
      </c>
    </row>
    <row r="1051" spans="1:5" x14ac:dyDescent="0.25">
      <c r="A1051" s="10">
        <v>39245</v>
      </c>
      <c r="B1051" s="11">
        <v>23</v>
      </c>
      <c r="C1051" s="11">
        <v>9.9540640000000007</v>
      </c>
      <c r="D1051" s="11">
        <v>9.9540640000000007</v>
      </c>
      <c r="E1051" s="11">
        <v>7.2231629999999996</v>
      </c>
    </row>
    <row r="1052" spans="1:5" x14ac:dyDescent="0.25">
      <c r="A1052" s="10">
        <v>39246</v>
      </c>
      <c r="B1052" s="11">
        <v>22</v>
      </c>
      <c r="C1052" s="11">
        <v>9.9561220000000006</v>
      </c>
      <c r="D1052" s="11">
        <v>9.9561220000000006</v>
      </c>
      <c r="E1052" s="11">
        <v>7.2116800000000003</v>
      </c>
    </row>
    <row r="1053" spans="1:5" x14ac:dyDescent="0.25">
      <c r="A1053" s="10">
        <v>39247</v>
      </c>
      <c r="B1053" s="11">
        <v>28</v>
      </c>
      <c r="C1053" s="11">
        <v>9.9443110000000008</v>
      </c>
      <c r="D1053" s="11">
        <v>9.9443110000000008</v>
      </c>
      <c r="E1053" s="11">
        <v>7.2001109999999997</v>
      </c>
    </row>
    <row r="1054" spans="1:5" x14ac:dyDescent="0.25">
      <c r="A1054" s="10">
        <v>39248</v>
      </c>
      <c r="B1054" s="11">
        <v>27</v>
      </c>
      <c r="C1054" s="11">
        <v>9.9463000000000008</v>
      </c>
      <c r="D1054" s="11">
        <v>9.9463000000000008</v>
      </c>
      <c r="E1054" s="11">
        <v>7.1986569999999999</v>
      </c>
    </row>
    <row r="1055" spans="1:5" x14ac:dyDescent="0.25">
      <c r="A1055" s="10">
        <v>39251</v>
      </c>
      <c r="B1055" s="11">
        <v>24</v>
      </c>
      <c r="C1055" s="11">
        <v>9.9521999999999995</v>
      </c>
      <c r="D1055" s="11">
        <v>9.9521999999999995</v>
      </c>
      <c r="E1055" s="11">
        <v>7.2044370000000004</v>
      </c>
    </row>
    <row r="1056" spans="1:5" x14ac:dyDescent="0.25">
      <c r="A1056" s="10">
        <v>39252</v>
      </c>
      <c r="B1056" s="11">
        <v>23</v>
      </c>
      <c r="C1056" s="11">
        <v>9.9542560000000009</v>
      </c>
      <c r="D1056" s="11">
        <v>9.9542560000000009</v>
      </c>
      <c r="E1056" s="11">
        <v>7.1928330000000003</v>
      </c>
    </row>
    <row r="1057" spans="1:5" x14ac:dyDescent="0.25">
      <c r="A1057" s="10">
        <v>39253</v>
      </c>
      <c r="B1057" s="11">
        <v>22</v>
      </c>
      <c r="C1057" s="11">
        <v>9.9562439999999999</v>
      </c>
      <c r="D1057" s="11">
        <v>9.9562439999999999</v>
      </c>
      <c r="E1057" s="11">
        <v>7.1915399999999998</v>
      </c>
    </row>
    <row r="1058" spans="1:5" x14ac:dyDescent="0.25">
      <c r="A1058" s="10">
        <v>39254</v>
      </c>
      <c r="B1058" s="11">
        <v>28</v>
      </c>
      <c r="C1058" s="11">
        <v>9.9444669999999995</v>
      </c>
      <c r="D1058" s="11">
        <v>9.9444669999999995</v>
      </c>
      <c r="E1058" s="11">
        <v>7.1798289999999998</v>
      </c>
    </row>
    <row r="1059" spans="1:5" x14ac:dyDescent="0.25">
      <c r="A1059" s="10">
        <v>39255</v>
      </c>
      <c r="B1059" s="11">
        <v>27</v>
      </c>
      <c r="C1059" s="11">
        <v>9.9464500000000005</v>
      </c>
      <c r="D1059" s="11">
        <v>9.9464500000000005</v>
      </c>
      <c r="E1059" s="11">
        <v>7.1784410000000003</v>
      </c>
    </row>
    <row r="1060" spans="1:5" x14ac:dyDescent="0.25">
      <c r="A1060" s="10">
        <v>39258</v>
      </c>
      <c r="B1060" s="11">
        <v>24</v>
      </c>
      <c r="C1060" s="11">
        <v>9.9522670000000009</v>
      </c>
      <c r="D1060" s="11">
        <v>9.9522670000000009</v>
      </c>
      <c r="E1060" s="11">
        <v>7.1942909999999998</v>
      </c>
    </row>
    <row r="1061" spans="1:5" x14ac:dyDescent="0.25">
      <c r="A1061" s="10">
        <v>39259</v>
      </c>
      <c r="B1061" s="11">
        <v>23</v>
      </c>
      <c r="C1061" s="11">
        <v>9.9542560000000009</v>
      </c>
      <c r="D1061" s="11">
        <v>9.9542560000000009</v>
      </c>
      <c r="E1061" s="11">
        <v>7.1928330000000003</v>
      </c>
    </row>
    <row r="1062" spans="1:5" x14ac:dyDescent="0.25">
      <c r="A1062" s="10">
        <v>39260</v>
      </c>
      <c r="B1062" s="11">
        <v>22</v>
      </c>
      <c r="C1062" s="11">
        <v>9.9563059999999997</v>
      </c>
      <c r="D1062" s="11">
        <v>9.9563059999999997</v>
      </c>
      <c r="E1062" s="11">
        <v>7.181305</v>
      </c>
    </row>
    <row r="1063" spans="1:5" x14ac:dyDescent="0.25">
      <c r="A1063" s="10">
        <v>39261</v>
      </c>
      <c r="B1063" s="11">
        <v>28</v>
      </c>
      <c r="C1063" s="11">
        <v>9.9443889999999993</v>
      </c>
      <c r="D1063" s="11">
        <v>9.9443889999999993</v>
      </c>
      <c r="E1063" s="11">
        <v>7.1899699999999998</v>
      </c>
    </row>
    <row r="1064" spans="1:5" x14ac:dyDescent="0.25">
      <c r="A1064" s="10">
        <v>39262</v>
      </c>
      <c r="B1064" s="11">
        <v>27</v>
      </c>
      <c r="C1064" s="11">
        <v>9.9463749999999997</v>
      </c>
      <c r="D1064" s="11">
        <v>9.9463749999999997</v>
      </c>
      <c r="E1064" s="11">
        <v>7.1885490000000001</v>
      </c>
    </row>
    <row r="1065" spans="1:5" x14ac:dyDescent="0.25">
      <c r="A1065" s="10">
        <v>39265</v>
      </c>
      <c r="B1065" s="11">
        <v>24</v>
      </c>
      <c r="C1065" s="11">
        <v>9.9522670000000009</v>
      </c>
      <c r="D1065" s="11">
        <v>9.9522670000000009</v>
      </c>
      <c r="E1065" s="11">
        <v>7.1942909999999998</v>
      </c>
    </row>
    <row r="1066" spans="1:5" x14ac:dyDescent="0.25">
      <c r="A1066" s="10">
        <v>39266</v>
      </c>
      <c r="B1066" s="11">
        <v>23</v>
      </c>
      <c r="C1066" s="11">
        <v>9.9543189999999999</v>
      </c>
      <c r="D1066" s="11">
        <v>9.9543189999999999</v>
      </c>
      <c r="E1066" s="11">
        <v>7.1828820000000002</v>
      </c>
    </row>
    <row r="1067" spans="1:5" x14ac:dyDescent="0.25">
      <c r="A1067" s="10">
        <v>39267</v>
      </c>
      <c r="B1067" s="11">
        <v>22</v>
      </c>
      <c r="C1067" s="11">
        <v>9.9562439999999999</v>
      </c>
      <c r="D1067" s="11">
        <v>9.9562439999999999</v>
      </c>
      <c r="E1067" s="11">
        <v>7.1915399999999998</v>
      </c>
    </row>
    <row r="1068" spans="1:5" x14ac:dyDescent="0.25">
      <c r="A1068" s="10">
        <v>39268</v>
      </c>
      <c r="B1068" s="11">
        <v>28</v>
      </c>
      <c r="C1068" s="11">
        <v>9.9442330000000005</v>
      </c>
      <c r="D1068" s="11">
        <v>9.9442330000000005</v>
      </c>
      <c r="E1068" s="11">
        <v>7.2102519999999997</v>
      </c>
    </row>
    <row r="1069" spans="1:5" x14ac:dyDescent="0.25">
      <c r="A1069" s="10">
        <v>39269</v>
      </c>
      <c r="B1069" s="11">
        <v>27</v>
      </c>
      <c r="C1069" s="11">
        <v>9.9461499999999994</v>
      </c>
      <c r="D1069" s="11">
        <v>9.9461499999999994</v>
      </c>
      <c r="E1069" s="11">
        <v>7.2188739999999996</v>
      </c>
    </row>
    <row r="1070" spans="1:5" x14ac:dyDescent="0.25">
      <c r="A1070" s="10">
        <v>39272</v>
      </c>
      <c r="B1070" s="11">
        <v>24</v>
      </c>
      <c r="C1070" s="11">
        <v>9.9521329999999999</v>
      </c>
      <c r="D1070" s="11">
        <v>9.9521329999999999</v>
      </c>
      <c r="E1070" s="11">
        <v>7.2145840000000003</v>
      </c>
    </row>
    <row r="1071" spans="1:5" x14ac:dyDescent="0.25">
      <c r="A1071" s="10">
        <v>39273</v>
      </c>
      <c r="B1071" s="11">
        <v>23</v>
      </c>
      <c r="C1071" s="11">
        <v>9.9542560000000009</v>
      </c>
      <c r="D1071" s="11">
        <v>9.9542560000000009</v>
      </c>
      <c r="E1071" s="11">
        <v>7.1928330000000003</v>
      </c>
    </row>
    <row r="1072" spans="1:5" x14ac:dyDescent="0.25">
      <c r="A1072" s="10">
        <v>39274</v>
      </c>
      <c r="B1072" s="11">
        <v>22</v>
      </c>
      <c r="C1072" s="11">
        <v>9.9563059999999997</v>
      </c>
      <c r="D1072" s="11">
        <v>9.9563059999999997</v>
      </c>
      <c r="E1072" s="11">
        <v>7.181305</v>
      </c>
    </row>
    <row r="1073" spans="1:5" x14ac:dyDescent="0.25">
      <c r="A1073" s="10">
        <v>39275</v>
      </c>
      <c r="B1073" s="11">
        <v>28</v>
      </c>
      <c r="C1073" s="11">
        <v>9.9444669999999995</v>
      </c>
      <c r="D1073" s="11">
        <v>9.9444669999999995</v>
      </c>
      <c r="E1073" s="11">
        <v>7.1798289999999998</v>
      </c>
    </row>
    <row r="1074" spans="1:5" x14ac:dyDescent="0.25">
      <c r="A1074" s="10">
        <v>39276</v>
      </c>
      <c r="B1074" s="11">
        <v>27</v>
      </c>
      <c r="C1074" s="11">
        <v>9.9464500000000005</v>
      </c>
      <c r="D1074" s="11">
        <v>9.9464500000000005</v>
      </c>
      <c r="E1074" s="11">
        <v>7.1784410000000003</v>
      </c>
    </row>
    <row r="1075" spans="1:5" x14ac:dyDescent="0.25">
      <c r="A1075" s="10">
        <v>39279</v>
      </c>
      <c r="B1075" s="11">
        <v>24</v>
      </c>
      <c r="C1075" s="11">
        <v>9.9523329999999994</v>
      </c>
      <c r="D1075" s="11">
        <v>9.9523329999999994</v>
      </c>
      <c r="E1075" s="11">
        <v>7.1842949999999997</v>
      </c>
    </row>
    <row r="1076" spans="1:5" x14ac:dyDescent="0.25">
      <c r="A1076" s="10">
        <v>39280</v>
      </c>
      <c r="B1076" s="11">
        <v>23</v>
      </c>
      <c r="C1076" s="11">
        <v>9.9542560000000009</v>
      </c>
      <c r="D1076" s="11">
        <v>9.9542560000000009</v>
      </c>
      <c r="E1076" s="11">
        <v>7.1928330000000003</v>
      </c>
    </row>
    <row r="1077" spans="1:5" x14ac:dyDescent="0.25">
      <c r="A1077" s="10">
        <v>39281</v>
      </c>
      <c r="B1077" s="11">
        <v>22</v>
      </c>
      <c r="C1077" s="11">
        <v>9.9562439999999999</v>
      </c>
      <c r="D1077" s="11">
        <v>9.9562439999999999</v>
      </c>
      <c r="E1077" s="11">
        <v>7.1915399999999998</v>
      </c>
    </row>
    <row r="1078" spans="1:5" x14ac:dyDescent="0.25">
      <c r="A1078" s="10">
        <v>39282</v>
      </c>
      <c r="B1078" s="11">
        <v>28</v>
      </c>
      <c r="C1078" s="11">
        <v>9.9443110000000008</v>
      </c>
      <c r="D1078" s="11">
        <v>9.9443110000000008</v>
      </c>
      <c r="E1078" s="11">
        <v>7.2001109999999997</v>
      </c>
    </row>
    <row r="1079" spans="1:5" x14ac:dyDescent="0.25">
      <c r="A1079" s="10">
        <v>39283</v>
      </c>
      <c r="B1079" s="11">
        <v>27</v>
      </c>
      <c r="C1079" s="11">
        <v>9.9463749999999997</v>
      </c>
      <c r="D1079" s="11">
        <v>9.9463749999999997</v>
      </c>
      <c r="E1079" s="11">
        <v>7.1885490000000001</v>
      </c>
    </row>
    <row r="1080" spans="1:5" x14ac:dyDescent="0.25">
      <c r="A1080" s="10">
        <v>39286</v>
      </c>
      <c r="B1080" s="11">
        <v>24</v>
      </c>
      <c r="C1080" s="11">
        <v>9.9521999999999995</v>
      </c>
      <c r="D1080" s="11">
        <v>9.9521999999999995</v>
      </c>
      <c r="E1080" s="11">
        <v>7.2044370000000004</v>
      </c>
    </row>
    <row r="1081" spans="1:5" x14ac:dyDescent="0.25">
      <c r="A1081" s="10">
        <v>39287</v>
      </c>
      <c r="B1081" s="11">
        <v>23</v>
      </c>
      <c r="C1081" s="11">
        <v>9.9541280000000008</v>
      </c>
      <c r="D1081" s="11">
        <v>9.9541280000000008</v>
      </c>
      <c r="E1081" s="11">
        <v>7.2130530000000004</v>
      </c>
    </row>
    <row r="1082" spans="1:5" x14ac:dyDescent="0.25">
      <c r="A1082" s="10">
        <v>39288</v>
      </c>
      <c r="B1082" s="11">
        <v>22</v>
      </c>
      <c r="C1082" s="11">
        <v>9.9561220000000006</v>
      </c>
      <c r="D1082" s="11">
        <v>9.9561220000000006</v>
      </c>
      <c r="E1082" s="11">
        <v>7.2116800000000003</v>
      </c>
    </row>
    <row r="1083" spans="1:5" x14ac:dyDescent="0.25">
      <c r="A1083" s="10">
        <v>39289</v>
      </c>
      <c r="B1083" s="11">
        <v>28</v>
      </c>
      <c r="C1083" s="11">
        <v>9.9440779999999993</v>
      </c>
      <c r="D1083" s="11">
        <v>9.9440779999999993</v>
      </c>
      <c r="E1083" s="11">
        <v>7.2304050000000002</v>
      </c>
    </row>
    <row r="1084" spans="1:5" x14ac:dyDescent="0.25">
      <c r="A1084" s="10">
        <v>39290</v>
      </c>
      <c r="B1084" s="11">
        <v>27</v>
      </c>
      <c r="C1084" s="11">
        <v>9.9460750000000004</v>
      </c>
      <c r="D1084" s="11">
        <v>9.9460750000000004</v>
      </c>
      <c r="E1084" s="11">
        <v>7.2289820000000002</v>
      </c>
    </row>
    <row r="1085" spans="1:5" x14ac:dyDescent="0.25">
      <c r="A1085" s="10">
        <v>39293</v>
      </c>
      <c r="B1085" s="11">
        <v>24</v>
      </c>
      <c r="C1085" s="11">
        <v>9.9520669999999996</v>
      </c>
      <c r="D1085" s="11">
        <v>9.9520669999999996</v>
      </c>
      <c r="E1085" s="11">
        <v>7.2245799999999996</v>
      </c>
    </row>
    <row r="1086" spans="1:5" x14ac:dyDescent="0.25">
      <c r="A1086" s="10">
        <v>39294</v>
      </c>
      <c r="B1086" s="11">
        <v>23</v>
      </c>
      <c r="C1086" s="11">
        <v>9.9541280000000008</v>
      </c>
      <c r="D1086" s="11">
        <v>9.9541280000000008</v>
      </c>
      <c r="E1086" s="11">
        <v>7.2130530000000004</v>
      </c>
    </row>
    <row r="1087" spans="1:5" x14ac:dyDescent="0.25">
      <c r="A1087" s="10">
        <v>39295</v>
      </c>
      <c r="B1087" s="11">
        <v>22</v>
      </c>
      <c r="C1087" s="11">
        <v>9.9561829999999993</v>
      </c>
      <c r="D1087" s="11">
        <v>9.9561829999999993</v>
      </c>
      <c r="E1087" s="11">
        <v>7.2016099999999996</v>
      </c>
    </row>
    <row r="1088" spans="1:5" x14ac:dyDescent="0.25">
      <c r="A1088" s="10">
        <v>39296</v>
      </c>
      <c r="B1088" s="11">
        <v>28</v>
      </c>
      <c r="C1088" s="11">
        <v>9.9443110000000008</v>
      </c>
      <c r="D1088" s="11">
        <v>9.9443110000000008</v>
      </c>
      <c r="E1088" s="11">
        <v>7.2001109999999997</v>
      </c>
    </row>
    <row r="1089" spans="1:5" x14ac:dyDescent="0.25">
      <c r="A1089" s="10">
        <v>39297</v>
      </c>
      <c r="B1089" s="11">
        <v>27</v>
      </c>
      <c r="C1089" s="11">
        <v>9.9463000000000008</v>
      </c>
      <c r="D1089" s="11">
        <v>9.9463000000000008</v>
      </c>
      <c r="E1089" s="11">
        <v>7.1986569999999999</v>
      </c>
    </row>
    <row r="1090" spans="1:5" x14ac:dyDescent="0.25">
      <c r="A1090" s="10">
        <v>39300</v>
      </c>
      <c r="B1090" s="11">
        <v>24</v>
      </c>
      <c r="C1090" s="11">
        <v>9.9521999999999995</v>
      </c>
      <c r="D1090" s="11">
        <v>9.9521999999999995</v>
      </c>
      <c r="E1090" s="11">
        <v>7.2044370000000004</v>
      </c>
    </row>
    <row r="1091" spans="1:5" x14ac:dyDescent="0.25">
      <c r="A1091" s="10">
        <v>39301</v>
      </c>
      <c r="B1091" s="11">
        <v>23</v>
      </c>
      <c r="C1091" s="11">
        <v>9.9540640000000007</v>
      </c>
      <c r="D1091" s="11">
        <v>9.9540640000000007</v>
      </c>
      <c r="E1091" s="11">
        <v>7.2231629999999996</v>
      </c>
    </row>
    <row r="1092" spans="1:5" x14ac:dyDescent="0.25">
      <c r="A1092" s="10">
        <v>39302</v>
      </c>
      <c r="B1092" s="11">
        <v>22</v>
      </c>
      <c r="C1092" s="11">
        <v>9.9562439999999999</v>
      </c>
      <c r="D1092" s="11">
        <v>9.9562439999999999</v>
      </c>
      <c r="E1092" s="11">
        <v>7.1915399999999998</v>
      </c>
    </row>
    <row r="1093" spans="1:5" x14ac:dyDescent="0.25">
      <c r="A1093" s="10">
        <v>39303</v>
      </c>
      <c r="B1093" s="11">
        <v>28</v>
      </c>
      <c r="C1093" s="11">
        <v>9.9438440000000003</v>
      </c>
      <c r="D1093" s="11">
        <v>9.9438440000000003</v>
      </c>
      <c r="E1093" s="11">
        <v>7.2608309999999996</v>
      </c>
    </row>
    <row r="1094" spans="1:5" x14ac:dyDescent="0.25">
      <c r="A1094" s="10">
        <v>39304</v>
      </c>
      <c r="B1094" s="11">
        <v>27</v>
      </c>
      <c r="C1094" s="11">
        <v>9.9458500000000001</v>
      </c>
      <c r="D1094" s="11">
        <v>9.9458500000000001</v>
      </c>
      <c r="E1094" s="11">
        <v>7.259309</v>
      </c>
    </row>
    <row r="1095" spans="1:5" x14ac:dyDescent="0.25">
      <c r="A1095" s="10">
        <v>39307</v>
      </c>
      <c r="B1095" s="11">
        <v>24</v>
      </c>
      <c r="C1095" s="11">
        <v>9.9518000000000004</v>
      </c>
      <c r="D1095" s="11">
        <v>9.9518000000000004</v>
      </c>
      <c r="E1095" s="11">
        <v>7.2650170000000003</v>
      </c>
    </row>
    <row r="1096" spans="1:5" x14ac:dyDescent="0.25">
      <c r="A1096" s="10">
        <v>39308</v>
      </c>
      <c r="B1096" s="11">
        <v>23</v>
      </c>
      <c r="C1096" s="11">
        <v>9.9540640000000007</v>
      </c>
      <c r="D1096" s="11">
        <v>9.9540640000000007</v>
      </c>
      <c r="E1096" s="11">
        <v>7.2231629999999996</v>
      </c>
    </row>
    <row r="1097" spans="1:5" x14ac:dyDescent="0.25">
      <c r="A1097" s="10">
        <v>39309</v>
      </c>
      <c r="B1097" s="11">
        <v>22</v>
      </c>
      <c r="C1097" s="11">
        <v>9.9559390000000008</v>
      </c>
      <c r="D1097" s="11">
        <v>9.9559390000000008</v>
      </c>
      <c r="E1097" s="11">
        <v>7.2418899999999997</v>
      </c>
    </row>
    <row r="1098" spans="1:5" x14ac:dyDescent="0.25">
      <c r="A1098" s="10">
        <v>39310</v>
      </c>
      <c r="B1098" s="11">
        <v>28</v>
      </c>
      <c r="C1098" s="11">
        <v>9.9440779999999993</v>
      </c>
      <c r="D1098" s="11">
        <v>9.9440779999999993</v>
      </c>
      <c r="E1098" s="11">
        <v>7.2304050000000002</v>
      </c>
    </row>
    <row r="1099" spans="1:5" x14ac:dyDescent="0.25">
      <c r="A1099" s="10">
        <v>39311</v>
      </c>
      <c r="B1099" s="11">
        <v>27</v>
      </c>
      <c r="C1099" s="11">
        <v>9.9460750000000004</v>
      </c>
      <c r="D1099" s="11">
        <v>9.9460750000000004</v>
      </c>
      <c r="E1099" s="11">
        <v>7.2289820000000002</v>
      </c>
    </row>
    <row r="1100" spans="1:5" x14ac:dyDescent="0.25">
      <c r="A1100" s="10">
        <v>39314</v>
      </c>
      <c r="B1100" s="11">
        <v>24</v>
      </c>
      <c r="C1100" s="11">
        <v>9.952</v>
      </c>
      <c r="D1100" s="11">
        <v>9.952</v>
      </c>
      <c r="E1100" s="11">
        <v>7.2347270000000004</v>
      </c>
    </row>
    <row r="1101" spans="1:5" x14ac:dyDescent="0.25">
      <c r="A1101" s="10">
        <v>39315</v>
      </c>
      <c r="B1101" s="11">
        <v>23</v>
      </c>
      <c r="C1101" s="11">
        <v>9.9540640000000007</v>
      </c>
      <c r="D1101" s="11">
        <v>9.9540640000000007</v>
      </c>
      <c r="E1101" s="11">
        <v>7.2231629999999996</v>
      </c>
    </row>
    <row r="1102" spans="1:5" x14ac:dyDescent="0.25">
      <c r="A1102" s="10">
        <v>39316</v>
      </c>
      <c r="B1102" s="11">
        <v>22</v>
      </c>
      <c r="C1102" s="11">
        <v>9.9561220000000006</v>
      </c>
      <c r="D1102" s="11">
        <v>9.9561220000000006</v>
      </c>
      <c r="E1102" s="11">
        <v>7.2116800000000003</v>
      </c>
    </row>
    <row r="1103" spans="1:5" x14ac:dyDescent="0.25">
      <c r="A1103" s="10">
        <v>39317</v>
      </c>
      <c r="B1103" s="11">
        <v>28</v>
      </c>
      <c r="C1103" s="11">
        <v>9.9440000000000008</v>
      </c>
      <c r="D1103" s="11">
        <v>9.9440000000000008</v>
      </c>
      <c r="E1103" s="11">
        <v>7.2405470000000003</v>
      </c>
    </row>
    <row r="1104" spans="1:5" x14ac:dyDescent="0.25">
      <c r="A1104" s="10">
        <v>39318</v>
      </c>
      <c r="B1104" s="11">
        <v>27</v>
      </c>
      <c r="C1104" s="11">
        <v>9.9460750000000004</v>
      </c>
      <c r="D1104" s="11">
        <v>9.9460750000000004</v>
      </c>
      <c r="E1104" s="11">
        <v>7.2289820000000002</v>
      </c>
    </row>
    <row r="1105" spans="1:5" x14ac:dyDescent="0.25">
      <c r="A1105" s="10">
        <v>39321</v>
      </c>
      <c r="B1105" s="11">
        <v>24</v>
      </c>
      <c r="C1105" s="11">
        <v>9.9521999999999995</v>
      </c>
      <c r="D1105" s="11">
        <v>9.9521999999999995</v>
      </c>
      <c r="E1105" s="11">
        <v>7.2044370000000004</v>
      </c>
    </row>
    <row r="1106" spans="1:5" x14ac:dyDescent="0.25">
      <c r="A1106" s="10">
        <v>39322</v>
      </c>
      <c r="B1106" s="11">
        <v>23</v>
      </c>
      <c r="C1106" s="11">
        <v>9.9540640000000007</v>
      </c>
      <c r="D1106" s="11">
        <v>9.9540640000000007</v>
      </c>
      <c r="E1106" s="11">
        <v>7.2231629999999996</v>
      </c>
    </row>
    <row r="1107" spans="1:5" x14ac:dyDescent="0.25">
      <c r="A1107" s="10">
        <v>39323</v>
      </c>
      <c r="B1107" s="11">
        <v>22</v>
      </c>
      <c r="C1107" s="11">
        <v>9.9559999999999995</v>
      </c>
      <c r="D1107" s="11">
        <v>9.9559999999999995</v>
      </c>
      <c r="E1107" s="11">
        <v>7.2318199999999999</v>
      </c>
    </row>
    <row r="1108" spans="1:5" x14ac:dyDescent="0.25">
      <c r="A1108" s="10">
        <v>39324</v>
      </c>
      <c r="B1108" s="11">
        <v>28</v>
      </c>
      <c r="C1108" s="11">
        <v>9.9440000000000008</v>
      </c>
      <c r="D1108" s="11">
        <v>9.9440000000000008</v>
      </c>
      <c r="E1108" s="11">
        <v>7.2405470000000003</v>
      </c>
    </row>
    <row r="1109" spans="1:5" x14ac:dyDescent="0.25">
      <c r="A1109" s="10">
        <v>39325</v>
      </c>
      <c r="B1109" s="11">
        <v>27</v>
      </c>
      <c r="C1109" s="11">
        <v>9.9459999999999997</v>
      </c>
      <c r="D1109" s="11">
        <v>9.9459999999999997</v>
      </c>
      <c r="E1109" s="11">
        <v>7.2390910000000002</v>
      </c>
    </row>
    <row r="1110" spans="1:5" x14ac:dyDescent="0.25">
      <c r="A1110" s="10">
        <v>39328</v>
      </c>
      <c r="B1110" s="11">
        <v>24</v>
      </c>
      <c r="C1110" s="11">
        <v>9.952</v>
      </c>
      <c r="D1110" s="11">
        <v>9.952</v>
      </c>
      <c r="E1110" s="11">
        <v>7.2347270000000004</v>
      </c>
    </row>
    <row r="1111" spans="1:5" x14ac:dyDescent="0.25">
      <c r="A1111" s="10">
        <v>39329</v>
      </c>
      <c r="B1111" s="11">
        <v>23</v>
      </c>
      <c r="C1111" s="11">
        <v>9.9540640000000007</v>
      </c>
      <c r="D1111" s="11">
        <v>9.9540640000000007</v>
      </c>
      <c r="E1111" s="11">
        <v>7.2231629999999996</v>
      </c>
    </row>
    <row r="1112" spans="1:5" x14ac:dyDescent="0.25">
      <c r="A1112" s="10">
        <v>39330</v>
      </c>
      <c r="B1112" s="11">
        <v>22</v>
      </c>
      <c r="C1112" s="11">
        <v>9.956061</v>
      </c>
      <c r="D1112" s="11">
        <v>9.956061</v>
      </c>
      <c r="E1112" s="11">
        <v>7.2217500000000001</v>
      </c>
    </row>
    <row r="1113" spans="1:5" x14ac:dyDescent="0.25">
      <c r="A1113" s="10">
        <v>39331</v>
      </c>
      <c r="B1113" s="11">
        <v>28</v>
      </c>
      <c r="C1113" s="11">
        <v>9.9441559999999996</v>
      </c>
      <c r="D1113" s="11">
        <v>9.9441559999999996</v>
      </c>
      <c r="E1113" s="11">
        <v>7.2202640000000002</v>
      </c>
    </row>
    <row r="1114" spans="1:5" x14ac:dyDescent="0.25">
      <c r="A1114" s="10">
        <v>39332</v>
      </c>
      <c r="B1114" s="11">
        <v>27</v>
      </c>
      <c r="C1114" s="11">
        <v>9.9461499999999994</v>
      </c>
      <c r="D1114" s="11">
        <v>9.9461499999999994</v>
      </c>
      <c r="E1114" s="11">
        <v>7.2188739999999996</v>
      </c>
    </row>
    <row r="1115" spans="1:5" x14ac:dyDescent="0.25">
      <c r="A1115" s="10">
        <v>39335</v>
      </c>
      <c r="B1115" s="11">
        <v>24</v>
      </c>
      <c r="C1115" s="11">
        <v>9.9520669999999996</v>
      </c>
      <c r="D1115" s="11">
        <v>9.9520669999999996</v>
      </c>
      <c r="E1115" s="11">
        <v>7.2245799999999996</v>
      </c>
    </row>
    <row r="1116" spans="1:5" x14ac:dyDescent="0.25">
      <c r="A1116" s="10">
        <v>39336</v>
      </c>
      <c r="B1116" s="11">
        <v>23</v>
      </c>
      <c r="C1116" s="11">
        <v>9.9541920000000008</v>
      </c>
      <c r="D1116" s="11">
        <v>9.9541920000000008</v>
      </c>
      <c r="E1116" s="11">
        <v>7.2029430000000003</v>
      </c>
    </row>
    <row r="1117" spans="1:5" x14ac:dyDescent="0.25">
      <c r="A1117" s="10">
        <v>39337</v>
      </c>
      <c r="B1117" s="11">
        <v>22</v>
      </c>
      <c r="C1117" s="11">
        <v>9.9561829999999993</v>
      </c>
      <c r="D1117" s="11">
        <v>9.9561829999999993</v>
      </c>
      <c r="E1117" s="11">
        <v>7.2016099999999996</v>
      </c>
    </row>
    <row r="1118" spans="1:5" x14ac:dyDescent="0.25">
      <c r="A1118" s="10">
        <v>39338</v>
      </c>
      <c r="B1118" s="11">
        <v>28</v>
      </c>
      <c r="C1118" s="11">
        <v>9.9439220000000006</v>
      </c>
      <c r="D1118" s="11">
        <v>9.9439220000000006</v>
      </c>
      <c r="E1118" s="11">
        <v>7.2506890000000004</v>
      </c>
    </row>
    <row r="1119" spans="1:5" x14ac:dyDescent="0.25">
      <c r="A1119" s="10">
        <v>39339</v>
      </c>
      <c r="B1119" s="11">
        <v>27</v>
      </c>
      <c r="C1119" s="11">
        <v>9.9459999999999997</v>
      </c>
      <c r="D1119" s="11">
        <v>9.9459999999999997</v>
      </c>
      <c r="E1119" s="11">
        <v>7.2390910000000002</v>
      </c>
    </row>
    <row r="1120" spans="1:5" x14ac:dyDescent="0.25">
      <c r="A1120" s="10">
        <v>39342</v>
      </c>
      <c r="B1120" s="11">
        <v>24</v>
      </c>
      <c r="C1120" s="11">
        <v>9.9520669999999996</v>
      </c>
      <c r="D1120" s="11">
        <v>9.9520669999999996</v>
      </c>
      <c r="E1120" s="11">
        <v>7.2245799999999996</v>
      </c>
    </row>
    <row r="1121" spans="1:5" x14ac:dyDescent="0.25">
      <c r="A1121" s="10">
        <v>39343</v>
      </c>
      <c r="B1121" s="11">
        <v>23</v>
      </c>
      <c r="C1121" s="11">
        <v>9.9540640000000007</v>
      </c>
      <c r="D1121" s="11">
        <v>9.9540640000000007</v>
      </c>
      <c r="E1121" s="11">
        <v>7.2231629999999996</v>
      </c>
    </row>
    <row r="1122" spans="1:5" x14ac:dyDescent="0.25">
      <c r="A1122" s="10">
        <v>39344</v>
      </c>
      <c r="B1122" s="11">
        <v>22</v>
      </c>
      <c r="C1122" s="11">
        <v>9.9559999999999995</v>
      </c>
      <c r="D1122" s="11">
        <v>9.9559999999999995</v>
      </c>
      <c r="E1122" s="11">
        <v>7.2318199999999999</v>
      </c>
    </row>
    <row r="1123" spans="1:5" x14ac:dyDescent="0.25">
      <c r="A1123" s="10">
        <v>39345</v>
      </c>
      <c r="B1123" s="11">
        <v>28</v>
      </c>
      <c r="C1123" s="11">
        <v>9.9440779999999993</v>
      </c>
      <c r="D1123" s="11">
        <v>9.9440779999999993</v>
      </c>
      <c r="E1123" s="11">
        <v>7.2304050000000002</v>
      </c>
    </row>
    <row r="1124" spans="1:5" x14ac:dyDescent="0.25">
      <c r="A1124" s="10">
        <v>39346</v>
      </c>
      <c r="B1124" s="11">
        <v>27</v>
      </c>
      <c r="C1124" s="11">
        <v>9.9460750000000004</v>
      </c>
      <c r="D1124" s="11">
        <v>9.9460750000000004</v>
      </c>
      <c r="E1124" s="11">
        <v>7.2289820000000002</v>
      </c>
    </row>
    <row r="1125" spans="1:5" x14ac:dyDescent="0.25">
      <c r="A1125" s="10">
        <v>39349</v>
      </c>
      <c r="B1125" s="11">
        <v>24</v>
      </c>
      <c r="C1125" s="11">
        <v>9.9520669999999996</v>
      </c>
      <c r="D1125" s="11">
        <v>9.9520669999999996</v>
      </c>
      <c r="E1125" s="11">
        <v>7.2245799999999996</v>
      </c>
    </row>
    <row r="1126" spans="1:5" x14ac:dyDescent="0.25">
      <c r="A1126" s="10">
        <v>39350</v>
      </c>
      <c r="B1126" s="11">
        <v>23</v>
      </c>
      <c r="C1126" s="11">
        <v>9.9541280000000008</v>
      </c>
      <c r="D1126" s="11">
        <v>9.9541280000000008</v>
      </c>
      <c r="E1126" s="11">
        <v>7.2130530000000004</v>
      </c>
    </row>
    <row r="1127" spans="1:5" x14ac:dyDescent="0.25">
      <c r="A1127" s="10">
        <v>39351</v>
      </c>
      <c r="B1127" s="11">
        <v>22</v>
      </c>
      <c r="C1127" s="11">
        <v>9.9562439999999999</v>
      </c>
      <c r="D1127" s="11">
        <v>9.9562439999999999</v>
      </c>
      <c r="E1127" s="11">
        <v>7.1915399999999998</v>
      </c>
    </row>
    <row r="1128" spans="1:5" x14ac:dyDescent="0.25">
      <c r="A1128" s="10">
        <v>39352</v>
      </c>
      <c r="B1128" s="11">
        <v>28</v>
      </c>
      <c r="C1128" s="11">
        <v>9.9443110000000008</v>
      </c>
      <c r="D1128" s="11">
        <v>9.9443110000000008</v>
      </c>
      <c r="E1128" s="11">
        <v>7.2001109999999997</v>
      </c>
    </row>
    <row r="1129" spans="1:5" x14ac:dyDescent="0.25">
      <c r="A1129" s="10">
        <v>39353</v>
      </c>
      <c r="B1129" s="11">
        <v>27</v>
      </c>
      <c r="C1129" s="11">
        <v>9.9463749999999997</v>
      </c>
      <c r="D1129" s="11">
        <v>9.9463749999999997</v>
      </c>
      <c r="E1129" s="11">
        <v>7.1885490000000001</v>
      </c>
    </row>
    <row r="1130" spans="1:5" x14ac:dyDescent="0.25">
      <c r="A1130" s="10">
        <v>39356</v>
      </c>
      <c r="B1130" s="11">
        <v>24</v>
      </c>
      <c r="C1130" s="11">
        <v>9.9521999999999995</v>
      </c>
      <c r="D1130" s="11">
        <v>9.9521999999999995</v>
      </c>
      <c r="E1130" s="11">
        <v>7.2044370000000004</v>
      </c>
    </row>
    <row r="1131" spans="1:5" x14ac:dyDescent="0.25">
      <c r="A1131" s="10">
        <v>39357</v>
      </c>
      <c r="B1131" s="11">
        <v>23</v>
      </c>
      <c r="C1131" s="11">
        <v>9.9542560000000009</v>
      </c>
      <c r="D1131" s="11">
        <v>9.9542560000000009</v>
      </c>
      <c r="E1131" s="11">
        <v>7.1928330000000003</v>
      </c>
    </row>
    <row r="1132" spans="1:5" x14ac:dyDescent="0.25">
      <c r="A1132" s="10">
        <v>39358</v>
      </c>
      <c r="B1132" s="11">
        <v>22</v>
      </c>
      <c r="C1132" s="11">
        <v>9.9561829999999993</v>
      </c>
      <c r="D1132" s="11">
        <v>9.9561829999999993</v>
      </c>
      <c r="E1132" s="11">
        <v>7.2016099999999996</v>
      </c>
    </row>
    <row r="1133" spans="1:5" x14ac:dyDescent="0.25">
      <c r="A1133" s="10">
        <v>39359</v>
      </c>
      <c r="B1133" s="11">
        <v>28</v>
      </c>
      <c r="C1133" s="11">
        <v>9.9443889999999993</v>
      </c>
      <c r="D1133" s="11">
        <v>9.9443889999999993</v>
      </c>
      <c r="E1133" s="11">
        <v>7.1899699999999998</v>
      </c>
    </row>
    <row r="1134" spans="1:5" x14ac:dyDescent="0.25">
      <c r="A1134" s="10">
        <v>39360</v>
      </c>
      <c r="B1134" s="11">
        <v>27</v>
      </c>
      <c r="C1134" s="11">
        <v>9.9463000000000008</v>
      </c>
      <c r="D1134" s="11">
        <v>9.9463000000000008</v>
      </c>
      <c r="E1134" s="11">
        <v>7.1986569999999999</v>
      </c>
    </row>
    <row r="1135" spans="1:5" x14ac:dyDescent="0.25">
      <c r="A1135" s="10">
        <v>39363</v>
      </c>
      <c r="B1135" s="11">
        <v>24</v>
      </c>
      <c r="C1135" s="11">
        <v>9.9522670000000009</v>
      </c>
      <c r="D1135" s="11">
        <v>9.9522670000000009</v>
      </c>
      <c r="E1135" s="11">
        <v>7.1942909999999998</v>
      </c>
    </row>
    <row r="1136" spans="1:5" x14ac:dyDescent="0.25">
      <c r="A1136" s="10">
        <v>39364</v>
      </c>
      <c r="B1136" s="11">
        <v>23</v>
      </c>
      <c r="C1136" s="11">
        <v>9.9541920000000008</v>
      </c>
      <c r="D1136" s="11">
        <v>9.9541920000000008</v>
      </c>
      <c r="E1136" s="11">
        <v>7.2029430000000003</v>
      </c>
    </row>
    <row r="1137" spans="1:5" x14ac:dyDescent="0.25">
      <c r="A1137" s="10">
        <v>39365</v>
      </c>
      <c r="B1137" s="11">
        <v>22</v>
      </c>
      <c r="C1137" s="11">
        <v>9.9561829999999993</v>
      </c>
      <c r="D1137" s="11">
        <v>9.9561829999999993</v>
      </c>
      <c r="E1137" s="11">
        <v>7.2016099999999996</v>
      </c>
    </row>
    <row r="1138" spans="1:5" x14ac:dyDescent="0.25">
      <c r="A1138" s="10">
        <v>39366</v>
      </c>
      <c r="B1138" s="11">
        <v>28</v>
      </c>
      <c r="C1138" s="11">
        <v>9.9440779999999993</v>
      </c>
      <c r="D1138" s="11">
        <v>9.9440779999999993</v>
      </c>
      <c r="E1138" s="11">
        <v>7.2304050000000002</v>
      </c>
    </row>
    <row r="1139" spans="1:5" x14ac:dyDescent="0.25">
      <c r="A1139" s="10">
        <v>39367</v>
      </c>
      <c r="B1139" s="11">
        <v>27</v>
      </c>
      <c r="C1139" s="11">
        <v>9.9460750000000004</v>
      </c>
      <c r="D1139" s="11">
        <v>9.9460750000000004</v>
      </c>
      <c r="E1139" s="11">
        <v>7.2289820000000002</v>
      </c>
    </row>
    <row r="1140" spans="1:5" x14ac:dyDescent="0.25">
      <c r="A1140" s="10">
        <v>39370</v>
      </c>
      <c r="B1140" s="11">
        <v>24</v>
      </c>
      <c r="C1140" s="11">
        <v>9.9520669999999996</v>
      </c>
      <c r="D1140" s="11">
        <v>9.9520669999999996</v>
      </c>
      <c r="E1140" s="11">
        <v>7.2245799999999996</v>
      </c>
    </row>
    <row r="1141" spans="1:5" x14ac:dyDescent="0.25">
      <c r="A1141" s="10">
        <v>39371</v>
      </c>
      <c r="B1141" s="11">
        <v>23</v>
      </c>
      <c r="C1141" s="11">
        <v>9.9541280000000008</v>
      </c>
      <c r="D1141" s="11">
        <v>9.9541280000000008</v>
      </c>
      <c r="E1141" s="11">
        <v>7.2130530000000004</v>
      </c>
    </row>
    <row r="1142" spans="1:5" x14ac:dyDescent="0.25">
      <c r="A1142" s="10">
        <v>39372</v>
      </c>
      <c r="B1142" s="11">
        <v>22</v>
      </c>
      <c r="C1142" s="11">
        <v>9.9561829999999993</v>
      </c>
      <c r="D1142" s="11">
        <v>9.9561829999999993</v>
      </c>
      <c r="E1142" s="11">
        <v>7.2016099999999996</v>
      </c>
    </row>
    <row r="1143" spans="1:5" x14ac:dyDescent="0.25">
      <c r="A1143" s="10">
        <v>39373</v>
      </c>
      <c r="B1143" s="11">
        <v>28</v>
      </c>
      <c r="C1143" s="11">
        <v>9.9443110000000008</v>
      </c>
      <c r="D1143" s="11">
        <v>9.9443110000000008</v>
      </c>
      <c r="E1143" s="11">
        <v>7.2001109999999997</v>
      </c>
    </row>
    <row r="1144" spans="1:5" x14ac:dyDescent="0.25">
      <c r="A1144" s="10">
        <v>39374</v>
      </c>
      <c r="B1144" s="11">
        <v>27</v>
      </c>
      <c r="C1144" s="11">
        <v>9.9463000000000008</v>
      </c>
      <c r="D1144" s="11">
        <v>9.9463000000000008</v>
      </c>
      <c r="E1144" s="11">
        <v>7.1986569999999999</v>
      </c>
    </row>
    <row r="1145" spans="1:5" x14ac:dyDescent="0.25">
      <c r="A1145" s="10">
        <v>39377</v>
      </c>
      <c r="B1145" s="11">
        <v>24</v>
      </c>
      <c r="C1145" s="11">
        <v>9.9521999999999995</v>
      </c>
      <c r="D1145" s="11">
        <v>9.9521999999999995</v>
      </c>
      <c r="E1145" s="11">
        <v>7.2044370000000004</v>
      </c>
    </row>
    <row r="1146" spans="1:5" x14ac:dyDescent="0.25">
      <c r="A1146" s="10">
        <v>39378</v>
      </c>
      <c r="B1146" s="11">
        <v>23</v>
      </c>
      <c r="C1146" s="11">
        <v>9.9541280000000008</v>
      </c>
      <c r="D1146" s="11">
        <v>9.9541280000000008</v>
      </c>
      <c r="E1146" s="11">
        <v>7.2130530000000004</v>
      </c>
    </row>
    <row r="1147" spans="1:5" x14ac:dyDescent="0.25">
      <c r="A1147" s="10">
        <v>39379</v>
      </c>
      <c r="B1147" s="11">
        <v>22</v>
      </c>
      <c r="C1147" s="11">
        <v>9.9561829999999993</v>
      </c>
      <c r="D1147" s="11">
        <v>9.9561829999999993</v>
      </c>
      <c r="E1147" s="11">
        <v>7.2016099999999996</v>
      </c>
    </row>
    <row r="1148" spans="1:5" x14ac:dyDescent="0.25">
      <c r="A1148" s="10">
        <v>39380</v>
      </c>
      <c r="B1148" s="11">
        <v>28</v>
      </c>
      <c r="C1148" s="11">
        <v>9.9443110000000008</v>
      </c>
      <c r="D1148" s="11">
        <v>9.9443110000000008</v>
      </c>
      <c r="E1148" s="11">
        <v>7.2001109999999997</v>
      </c>
    </row>
    <row r="1149" spans="1:5" x14ac:dyDescent="0.25">
      <c r="A1149" s="10">
        <v>39381</v>
      </c>
      <c r="B1149" s="11">
        <v>27</v>
      </c>
      <c r="C1149" s="11">
        <v>9.9442749999999993</v>
      </c>
      <c r="D1149" s="11">
        <v>9.9442749999999993</v>
      </c>
      <c r="E1149" s="11">
        <v>7.4716360000000002</v>
      </c>
    </row>
    <row r="1150" spans="1:5" x14ac:dyDescent="0.25">
      <c r="A1150" s="10">
        <v>39384</v>
      </c>
      <c r="B1150" s="11">
        <v>24</v>
      </c>
      <c r="C1150" s="11">
        <v>9.9506669999999993</v>
      </c>
      <c r="D1150" s="11">
        <v>9.9506669999999993</v>
      </c>
      <c r="E1150" s="11">
        <v>7.4366370000000002</v>
      </c>
    </row>
    <row r="1151" spans="1:5" x14ac:dyDescent="0.25">
      <c r="A1151" s="10">
        <v>39385</v>
      </c>
      <c r="B1151" s="11">
        <v>23</v>
      </c>
      <c r="C1151" s="11">
        <v>9.9526579999999996</v>
      </c>
      <c r="D1151" s="11">
        <v>9.9526579999999996</v>
      </c>
      <c r="E1151" s="11">
        <v>7.4452999999999996</v>
      </c>
    </row>
    <row r="1152" spans="1:5" x14ac:dyDescent="0.25">
      <c r="A1152" s="10">
        <v>39386</v>
      </c>
      <c r="B1152" s="11">
        <v>22</v>
      </c>
      <c r="C1152" s="11">
        <v>9.9546559999999999</v>
      </c>
      <c r="D1152" s="11">
        <v>9.9546559999999999</v>
      </c>
      <c r="E1152" s="11">
        <v>7.4537250000000004</v>
      </c>
    </row>
    <row r="1153" spans="1:5" x14ac:dyDescent="0.25">
      <c r="A1153" s="10">
        <v>39387</v>
      </c>
      <c r="B1153" s="11">
        <v>28</v>
      </c>
      <c r="C1153" s="11">
        <v>9.9423670000000008</v>
      </c>
      <c r="D1153" s="11">
        <v>9.9423670000000008</v>
      </c>
      <c r="E1153" s="11">
        <v>7.4529110000000003</v>
      </c>
    </row>
    <row r="1154" spans="1:5" x14ac:dyDescent="0.25">
      <c r="A1154" s="10">
        <v>39391</v>
      </c>
      <c r="B1154" s="11">
        <v>24</v>
      </c>
      <c r="C1154" s="11">
        <v>9.9505330000000001</v>
      </c>
      <c r="D1154" s="11">
        <v>9.9505330000000001</v>
      </c>
      <c r="E1154" s="11">
        <v>7.4569369999999999</v>
      </c>
    </row>
    <row r="1155" spans="1:5" x14ac:dyDescent="0.25">
      <c r="A1155" s="10">
        <v>39392</v>
      </c>
      <c r="B1155" s="11">
        <v>23</v>
      </c>
      <c r="C1155" s="11">
        <v>9.9525939999999995</v>
      </c>
      <c r="D1155" s="11">
        <v>9.9525939999999995</v>
      </c>
      <c r="E1155" s="11">
        <v>7.4554130000000001</v>
      </c>
    </row>
    <row r="1156" spans="1:5" x14ac:dyDescent="0.25">
      <c r="A1156" s="10">
        <v>39393</v>
      </c>
      <c r="B1156" s="11">
        <v>22</v>
      </c>
      <c r="C1156" s="11">
        <v>9.9545329999999996</v>
      </c>
      <c r="D1156" s="11">
        <v>9.9545329999999996</v>
      </c>
      <c r="E1156" s="11">
        <v>7.474037</v>
      </c>
    </row>
    <row r="1157" spans="1:5" x14ac:dyDescent="0.25">
      <c r="A1157" s="10">
        <v>39394</v>
      </c>
      <c r="B1157" s="11">
        <v>28</v>
      </c>
      <c r="C1157" s="11">
        <v>9.9421330000000001</v>
      </c>
      <c r="D1157" s="11">
        <v>9.9421330000000001</v>
      </c>
      <c r="E1157" s="11">
        <v>7.4833470000000002</v>
      </c>
    </row>
    <row r="1158" spans="1:5" x14ac:dyDescent="0.25">
      <c r="A1158" s="10">
        <v>39395</v>
      </c>
      <c r="B1158" s="11">
        <v>27</v>
      </c>
      <c r="C1158" s="11">
        <v>9.9441249999999997</v>
      </c>
      <c r="D1158" s="11">
        <v>9.9441249999999997</v>
      </c>
      <c r="E1158" s="11">
        <v>7.4918610000000001</v>
      </c>
    </row>
    <row r="1159" spans="1:5" x14ac:dyDescent="0.25">
      <c r="A1159" s="10">
        <v>39398</v>
      </c>
      <c r="B1159" s="11">
        <v>24</v>
      </c>
      <c r="C1159" s="11">
        <v>9.9504000000000001</v>
      </c>
      <c r="D1159" s="11">
        <v>9.9504000000000001</v>
      </c>
      <c r="E1159" s="11">
        <v>7.4770859999999999</v>
      </c>
    </row>
    <row r="1160" spans="1:5" x14ac:dyDescent="0.25">
      <c r="A1160" s="10">
        <v>39399</v>
      </c>
      <c r="B1160" s="11">
        <v>23</v>
      </c>
      <c r="C1160" s="11">
        <v>9.9522750000000002</v>
      </c>
      <c r="D1160" s="11">
        <v>9.9522750000000002</v>
      </c>
      <c r="E1160" s="11">
        <v>7.5058220000000002</v>
      </c>
    </row>
    <row r="1161" spans="1:5" x14ac:dyDescent="0.25">
      <c r="A1161" s="10">
        <v>39400</v>
      </c>
      <c r="B1161" s="11">
        <v>22</v>
      </c>
      <c r="C1161" s="11">
        <v>9.9545940000000002</v>
      </c>
      <c r="D1161" s="11">
        <v>9.9545940000000002</v>
      </c>
      <c r="E1161" s="11">
        <v>7.4639639999999998</v>
      </c>
    </row>
    <row r="1162" spans="1:5" x14ac:dyDescent="0.25">
      <c r="A1162" s="10">
        <v>39401</v>
      </c>
      <c r="B1162" s="11">
        <v>28</v>
      </c>
      <c r="C1162" s="11">
        <v>9.9419000000000004</v>
      </c>
      <c r="D1162" s="11">
        <v>9.9419000000000004</v>
      </c>
      <c r="E1162" s="11">
        <v>7.5136539999999998</v>
      </c>
    </row>
    <row r="1163" spans="1:5" x14ac:dyDescent="0.25">
      <c r="A1163" s="10">
        <v>39402</v>
      </c>
      <c r="B1163" s="11">
        <v>27</v>
      </c>
      <c r="C1163" s="11">
        <v>9.943975</v>
      </c>
      <c r="D1163" s="11">
        <v>9.943975</v>
      </c>
      <c r="E1163" s="11">
        <v>7.512086</v>
      </c>
    </row>
    <row r="1164" spans="1:5" x14ac:dyDescent="0.25">
      <c r="A1164" s="10">
        <v>39406</v>
      </c>
      <c r="B1164" s="11">
        <v>23</v>
      </c>
      <c r="C1164" s="11">
        <v>9.952083</v>
      </c>
      <c r="D1164" s="11">
        <v>9.952083</v>
      </c>
      <c r="E1164" s="11">
        <v>7.5361630000000002</v>
      </c>
    </row>
    <row r="1165" spans="1:5" x14ac:dyDescent="0.25">
      <c r="A1165" s="10">
        <v>39407</v>
      </c>
      <c r="B1165" s="11">
        <v>22</v>
      </c>
      <c r="C1165" s="11">
        <v>9.9542280000000005</v>
      </c>
      <c r="D1165" s="11">
        <v>9.9542280000000005</v>
      </c>
      <c r="E1165" s="11">
        <v>7.5244039999999996</v>
      </c>
    </row>
    <row r="1166" spans="1:5" x14ac:dyDescent="0.25">
      <c r="A1166" s="10">
        <v>39408</v>
      </c>
      <c r="B1166" s="11">
        <v>28</v>
      </c>
      <c r="C1166" s="11">
        <v>9.9418220000000002</v>
      </c>
      <c r="D1166" s="11">
        <v>9.9418220000000002</v>
      </c>
      <c r="E1166" s="11">
        <v>7.5238009999999997</v>
      </c>
    </row>
    <row r="1167" spans="1:5" x14ac:dyDescent="0.25">
      <c r="A1167" s="10">
        <v>39409</v>
      </c>
      <c r="B1167" s="11">
        <v>27</v>
      </c>
      <c r="C1167" s="11">
        <v>9.9440500000000007</v>
      </c>
      <c r="D1167" s="11">
        <v>9.9440500000000007</v>
      </c>
      <c r="E1167" s="11">
        <v>7.5019739999999997</v>
      </c>
    </row>
    <row r="1168" spans="1:5" x14ac:dyDescent="0.25">
      <c r="A1168" s="10">
        <v>39412</v>
      </c>
      <c r="B1168" s="11">
        <v>24</v>
      </c>
      <c r="C1168" s="11">
        <v>9.9501329999999992</v>
      </c>
      <c r="D1168" s="11">
        <v>9.9501329999999992</v>
      </c>
      <c r="E1168" s="11">
        <v>7.5175380000000001</v>
      </c>
    </row>
    <row r="1169" spans="1:5" x14ac:dyDescent="0.25">
      <c r="A1169" s="10">
        <v>39413</v>
      </c>
      <c r="B1169" s="11">
        <v>23</v>
      </c>
      <c r="C1169" s="11">
        <v>9.9524030000000003</v>
      </c>
      <c r="D1169" s="11">
        <v>9.9524030000000003</v>
      </c>
      <c r="E1169" s="11">
        <v>7.4855939999999999</v>
      </c>
    </row>
    <row r="1170" spans="1:5" x14ac:dyDescent="0.25">
      <c r="A1170" s="10">
        <v>39414</v>
      </c>
      <c r="B1170" s="11">
        <v>22</v>
      </c>
      <c r="C1170" s="11">
        <v>9.9544720000000009</v>
      </c>
      <c r="D1170" s="11">
        <v>9.9544720000000009</v>
      </c>
      <c r="E1170" s="11">
        <v>7.4841100000000003</v>
      </c>
    </row>
    <row r="1171" spans="1:5" x14ac:dyDescent="0.25">
      <c r="A1171" s="10">
        <v>39415</v>
      </c>
      <c r="B1171" s="11">
        <v>28</v>
      </c>
      <c r="C1171" s="11">
        <v>9.9421330000000001</v>
      </c>
      <c r="D1171" s="11">
        <v>9.9421330000000001</v>
      </c>
      <c r="E1171" s="11">
        <v>7.4833470000000002</v>
      </c>
    </row>
    <row r="1172" spans="1:5" x14ac:dyDescent="0.25">
      <c r="A1172" s="10">
        <v>39416</v>
      </c>
      <c r="B1172" s="11">
        <v>27</v>
      </c>
      <c r="C1172" s="11">
        <v>9.9442000000000004</v>
      </c>
      <c r="D1172" s="11">
        <v>9.9442000000000004</v>
      </c>
      <c r="E1172" s="11">
        <v>7.4817479999999996</v>
      </c>
    </row>
    <row r="1173" spans="1:5" x14ac:dyDescent="0.25">
      <c r="A1173" s="10">
        <v>39419</v>
      </c>
      <c r="B1173" s="11">
        <v>24</v>
      </c>
      <c r="C1173" s="11">
        <v>9.9504000000000001</v>
      </c>
      <c r="D1173" s="11">
        <v>9.9504000000000001</v>
      </c>
      <c r="E1173" s="11">
        <v>7.4770859999999999</v>
      </c>
    </row>
    <row r="1174" spans="1:5" x14ac:dyDescent="0.25">
      <c r="A1174" s="10">
        <v>39420</v>
      </c>
      <c r="B1174" s="11">
        <v>23</v>
      </c>
      <c r="C1174" s="11">
        <v>9.9526579999999996</v>
      </c>
      <c r="D1174" s="11">
        <v>9.9526579999999996</v>
      </c>
      <c r="E1174" s="11">
        <v>7.4452999999999996</v>
      </c>
    </row>
    <row r="1175" spans="1:5" x14ac:dyDescent="0.25">
      <c r="A1175" s="10">
        <v>39421</v>
      </c>
      <c r="B1175" s="11">
        <v>22</v>
      </c>
      <c r="C1175" s="11">
        <v>9.9546559999999999</v>
      </c>
      <c r="D1175" s="11">
        <v>9.9546559999999999</v>
      </c>
      <c r="E1175" s="11">
        <v>7.4537250000000004</v>
      </c>
    </row>
    <row r="1176" spans="1:5" x14ac:dyDescent="0.25">
      <c r="A1176" s="10">
        <v>39422</v>
      </c>
      <c r="B1176" s="11">
        <v>28</v>
      </c>
      <c r="C1176" s="11">
        <v>9.9422110000000004</v>
      </c>
      <c r="D1176" s="11">
        <v>9.9422110000000004</v>
      </c>
      <c r="E1176" s="11">
        <v>7.4732010000000004</v>
      </c>
    </row>
    <row r="1177" spans="1:5" x14ac:dyDescent="0.25">
      <c r="A1177" s="10">
        <v>39423</v>
      </c>
      <c r="B1177" s="11">
        <v>27</v>
      </c>
      <c r="C1177" s="11">
        <v>9.9442000000000004</v>
      </c>
      <c r="D1177" s="11">
        <v>9.9442000000000004</v>
      </c>
      <c r="E1177" s="11">
        <v>7.4817479999999996</v>
      </c>
    </row>
    <row r="1178" spans="1:5" x14ac:dyDescent="0.25">
      <c r="A1178" s="10">
        <v>39426</v>
      </c>
      <c r="B1178" s="11">
        <v>24</v>
      </c>
      <c r="C1178" s="11">
        <v>9.9507329999999996</v>
      </c>
      <c r="D1178" s="11">
        <v>9.9507329999999996</v>
      </c>
      <c r="E1178" s="11">
        <v>7.4266389999999998</v>
      </c>
    </row>
    <row r="1179" spans="1:5" x14ac:dyDescent="0.25">
      <c r="A1179" s="10">
        <v>39427</v>
      </c>
      <c r="B1179" s="11">
        <v>23</v>
      </c>
      <c r="C1179" s="11">
        <v>9.9525310000000005</v>
      </c>
      <c r="D1179" s="11">
        <v>9.9525310000000005</v>
      </c>
      <c r="E1179" s="11">
        <v>7.4653679999999998</v>
      </c>
    </row>
    <row r="1180" spans="1:5" x14ac:dyDescent="0.25">
      <c r="A1180" s="10">
        <v>39429</v>
      </c>
      <c r="B1180" s="11">
        <v>28</v>
      </c>
      <c r="C1180" s="11">
        <v>9.9422890000000006</v>
      </c>
      <c r="D1180" s="11">
        <v>9.9422890000000006</v>
      </c>
      <c r="E1180" s="11">
        <v>7.4630559999999999</v>
      </c>
    </row>
    <row r="1181" spans="1:5" x14ac:dyDescent="0.25">
      <c r="A1181" s="10">
        <v>39430</v>
      </c>
      <c r="B1181" s="11">
        <v>27</v>
      </c>
      <c r="C1181" s="11">
        <v>9.9444250000000007</v>
      </c>
      <c r="D1181" s="11">
        <v>9.9444250000000007</v>
      </c>
      <c r="E1181" s="11">
        <v>7.4514110000000002</v>
      </c>
    </row>
    <row r="1182" spans="1:5" x14ac:dyDescent="0.25">
      <c r="A1182" s="10">
        <v>39433</v>
      </c>
      <c r="B1182" s="11">
        <v>24</v>
      </c>
      <c r="C1182" s="11">
        <v>9.9505999999999997</v>
      </c>
      <c r="D1182" s="11">
        <v>9.9505999999999997</v>
      </c>
      <c r="E1182" s="11">
        <v>7.4467869999999996</v>
      </c>
    </row>
    <row r="1183" spans="1:5" x14ac:dyDescent="0.25">
      <c r="A1183" s="10">
        <v>39434</v>
      </c>
      <c r="B1183" s="11">
        <v>23</v>
      </c>
      <c r="C1183" s="11">
        <v>9.9525310000000005</v>
      </c>
      <c r="D1183" s="11">
        <v>9.9525310000000005</v>
      </c>
      <c r="E1183" s="11">
        <v>7.4653679999999998</v>
      </c>
    </row>
    <row r="1184" spans="1:5" x14ac:dyDescent="0.25">
      <c r="A1184" s="10">
        <v>39435</v>
      </c>
      <c r="B1184" s="11">
        <v>22</v>
      </c>
      <c r="C1184" s="11">
        <v>9.9545329999999996</v>
      </c>
      <c r="D1184" s="11">
        <v>9.9545329999999996</v>
      </c>
      <c r="E1184" s="11">
        <v>7.474037</v>
      </c>
    </row>
    <row r="1185" spans="1:5" x14ac:dyDescent="0.25">
      <c r="A1185" s="10">
        <v>39436</v>
      </c>
      <c r="B1185" s="11">
        <v>28</v>
      </c>
      <c r="C1185" s="11">
        <v>9.9425220000000003</v>
      </c>
      <c r="D1185" s="11">
        <v>9.9425220000000003</v>
      </c>
      <c r="E1185" s="11">
        <v>7.4327509999999997</v>
      </c>
    </row>
    <row r="1186" spans="1:5" x14ac:dyDescent="0.25">
      <c r="A1186" s="10">
        <v>39437</v>
      </c>
      <c r="B1186" s="11">
        <v>27</v>
      </c>
      <c r="C1186" s="11">
        <v>9.9446499999999993</v>
      </c>
      <c r="D1186" s="11">
        <v>9.9446499999999993</v>
      </c>
      <c r="E1186" s="11">
        <v>7.4210760000000002</v>
      </c>
    </row>
    <row r="1187" spans="1:5" x14ac:dyDescent="0.25">
      <c r="A1187" s="10">
        <v>39440</v>
      </c>
      <c r="B1187" s="11">
        <v>24</v>
      </c>
      <c r="C1187" s="11">
        <v>9.9507329999999996</v>
      </c>
      <c r="D1187" s="11">
        <v>9.9507329999999996</v>
      </c>
      <c r="E1187" s="11">
        <v>7.4266389999999998</v>
      </c>
    </row>
    <row r="1188" spans="1:5" x14ac:dyDescent="0.25">
      <c r="A1188" s="10">
        <v>39442</v>
      </c>
      <c r="B1188" s="11">
        <v>22</v>
      </c>
      <c r="C1188" s="11">
        <v>9.9546559999999999</v>
      </c>
      <c r="D1188" s="11">
        <v>9.9546559999999999</v>
      </c>
      <c r="E1188" s="11">
        <v>7.4537250000000004</v>
      </c>
    </row>
    <row r="1189" spans="1:5" x14ac:dyDescent="0.25">
      <c r="A1189" s="10">
        <v>39443</v>
      </c>
      <c r="B1189" s="11">
        <v>28</v>
      </c>
      <c r="C1189" s="11">
        <v>9.9422110000000004</v>
      </c>
      <c r="D1189" s="11">
        <v>9.9422110000000004</v>
      </c>
      <c r="E1189" s="11">
        <v>7.4732010000000004</v>
      </c>
    </row>
    <row r="1190" spans="1:5" x14ac:dyDescent="0.25">
      <c r="A1190" s="10">
        <v>39444</v>
      </c>
      <c r="B1190" s="11">
        <v>27</v>
      </c>
      <c r="C1190" s="11">
        <v>9.9442000000000004</v>
      </c>
      <c r="D1190" s="11">
        <v>9.9442000000000004</v>
      </c>
      <c r="E1190" s="11">
        <v>7.4817479999999996</v>
      </c>
    </row>
    <row r="1191" spans="1:5" x14ac:dyDescent="0.25">
      <c r="A1191" s="10">
        <v>39447</v>
      </c>
      <c r="B1191" s="11">
        <v>24</v>
      </c>
      <c r="C1191" s="11">
        <v>9.9504669999999997</v>
      </c>
      <c r="D1191" s="11">
        <v>9.9504669999999997</v>
      </c>
      <c r="E1191" s="11">
        <v>7.4669359999999996</v>
      </c>
    </row>
    <row r="1192" spans="1:5" x14ac:dyDescent="0.25">
      <c r="A1192" s="10">
        <v>39449</v>
      </c>
      <c r="B1192" s="11">
        <v>22</v>
      </c>
      <c r="C1192" s="11">
        <v>9.9545940000000002</v>
      </c>
      <c r="D1192" s="11">
        <v>9.9545940000000002</v>
      </c>
      <c r="E1192" s="11">
        <v>7.4639639999999998</v>
      </c>
    </row>
    <row r="1193" spans="1:5" x14ac:dyDescent="0.25">
      <c r="A1193" s="10">
        <v>39450</v>
      </c>
      <c r="B1193" s="11">
        <v>28</v>
      </c>
      <c r="C1193" s="11">
        <v>9.9425220000000003</v>
      </c>
      <c r="D1193" s="11">
        <v>9.9425220000000003</v>
      </c>
      <c r="E1193" s="11">
        <v>7.4327509999999997</v>
      </c>
    </row>
    <row r="1194" spans="1:5" x14ac:dyDescent="0.25">
      <c r="A1194" s="10">
        <v>39451</v>
      </c>
      <c r="B1194" s="11">
        <v>27</v>
      </c>
      <c r="C1194" s="11">
        <v>9.9445750000000004</v>
      </c>
      <c r="D1194" s="11">
        <v>9.9445750000000004</v>
      </c>
      <c r="E1194" s="11">
        <v>7.4311870000000004</v>
      </c>
    </row>
    <row r="1195" spans="1:5" x14ac:dyDescent="0.25">
      <c r="A1195" s="10">
        <v>39454</v>
      </c>
      <c r="B1195" s="11">
        <v>24</v>
      </c>
      <c r="C1195" s="11">
        <v>9.9507329999999996</v>
      </c>
      <c r="D1195" s="11">
        <v>9.9507329999999996</v>
      </c>
      <c r="E1195" s="11">
        <v>7.4266389999999998</v>
      </c>
    </row>
    <row r="1196" spans="1:5" x14ac:dyDescent="0.25">
      <c r="A1196" s="10">
        <v>39455</v>
      </c>
      <c r="B1196" s="11">
        <v>23</v>
      </c>
      <c r="C1196" s="11">
        <v>9.9527219999999996</v>
      </c>
      <c r="D1196" s="11">
        <v>9.9527219999999996</v>
      </c>
      <c r="E1196" s="11">
        <v>7.435187</v>
      </c>
    </row>
    <row r="1197" spans="1:5" x14ac:dyDescent="0.25">
      <c r="A1197" s="10">
        <v>39456</v>
      </c>
      <c r="B1197" s="11">
        <v>22</v>
      </c>
      <c r="C1197" s="11">
        <v>9.9548389999999998</v>
      </c>
      <c r="D1197" s="11">
        <v>9.9548389999999998</v>
      </c>
      <c r="E1197" s="11">
        <v>7.4235069999999999</v>
      </c>
    </row>
    <row r="1198" spans="1:5" x14ac:dyDescent="0.25">
      <c r="A1198" s="10">
        <v>39457</v>
      </c>
      <c r="B1198" s="11">
        <v>28</v>
      </c>
      <c r="C1198" s="11">
        <v>9.9426000000000005</v>
      </c>
      <c r="D1198" s="11">
        <v>9.9426000000000005</v>
      </c>
      <c r="E1198" s="11">
        <v>7.422606</v>
      </c>
    </row>
    <row r="1199" spans="1:5" x14ac:dyDescent="0.25">
      <c r="A1199" s="10">
        <v>39458</v>
      </c>
      <c r="B1199" s="11">
        <v>27</v>
      </c>
      <c r="C1199" s="11">
        <v>9.9446499999999993</v>
      </c>
      <c r="D1199" s="11">
        <v>9.9446499999999993</v>
      </c>
      <c r="E1199" s="11">
        <v>7.4210760000000002</v>
      </c>
    </row>
    <row r="1200" spans="1:5" x14ac:dyDescent="0.25">
      <c r="A1200" s="10">
        <v>39461</v>
      </c>
      <c r="B1200" s="11">
        <v>24</v>
      </c>
      <c r="C1200" s="11">
        <v>9.9506669999999993</v>
      </c>
      <c r="D1200" s="11">
        <v>9.9506669999999993</v>
      </c>
      <c r="E1200" s="11">
        <v>7.4366370000000002</v>
      </c>
    </row>
    <row r="1201" spans="1:5" x14ac:dyDescent="0.25">
      <c r="A1201" s="10">
        <v>39462</v>
      </c>
      <c r="B1201" s="11">
        <v>23</v>
      </c>
      <c r="C1201" s="11">
        <v>9.9527859999999997</v>
      </c>
      <c r="D1201" s="11">
        <v>9.9527859999999997</v>
      </c>
      <c r="E1201" s="11">
        <v>7.4250740000000004</v>
      </c>
    </row>
    <row r="1202" spans="1:5" x14ac:dyDescent="0.25">
      <c r="A1202" s="10">
        <v>39463</v>
      </c>
      <c r="B1202" s="11">
        <v>22</v>
      </c>
      <c r="C1202" s="11">
        <v>9.9546559999999999</v>
      </c>
      <c r="D1202" s="11">
        <v>9.9546559999999999</v>
      </c>
      <c r="E1202" s="11">
        <v>7.4537250000000004</v>
      </c>
    </row>
    <row r="1203" spans="1:5" x14ac:dyDescent="0.25">
      <c r="A1203" s="10">
        <v>39464</v>
      </c>
      <c r="B1203" s="11">
        <v>28</v>
      </c>
      <c r="C1203" s="11">
        <v>9.9420559999999991</v>
      </c>
      <c r="D1203" s="11">
        <v>9.9420559999999991</v>
      </c>
      <c r="E1203" s="11">
        <v>7.4933620000000003</v>
      </c>
    </row>
    <row r="1204" spans="1:5" x14ac:dyDescent="0.25">
      <c r="A1204" s="10">
        <v>39465</v>
      </c>
      <c r="B1204" s="11">
        <v>27</v>
      </c>
      <c r="C1204" s="11">
        <v>9.9442000000000004</v>
      </c>
      <c r="D1204" s="11">
        <v>9.9442000000000004</v>
      </c>
      <c r="E1204" s="11">
        <v>7.4817479999999996</v>
      </c>
    </row>
    <row r="1205" spans="1:5" x14ac:dyDescent="0.25">
      <c r="A1205" s="10">
        <v>39468</v>
      </c>
      <c r="B1205" s="11">
        <v>24</v>
      </c>
      <c r="C1205" s="11">
        <v>9.9503330000000005</v>
      </c>
      <c r="D1205" s="11">
        <v>9.9503330000000005</v>
      </c>
      <c r="E1205" s="11">
        <v>7.4872370000000004</v>
      </c>
    </row>
    <row r="1206" spans="1:5" x14ac:dyDescent="0.25">
      <c r="A1206" s="10">
        <v>39469</v>
      </c>
      <c r="B1206" s="11">
        <v>23</v>
      </c>
      <c r="C1206" s="11">
        <v>9.9523390000000003</v>
      </c>
      <c r="D1206" s="11">
        <v>9.9523390000000003</v>
      </c>
      <c r="E1206" s="11">
        <v>7.4957079999999996</v>
      </c>
    </row>
    <row r="1207" spans="1:5" x14ac:dyDescent="0.25">
      <c r="A1207" s="10">
        <v>39470</v>
      </c>
      <c r="B1207" s="11">
        <v>22</v>
      </c>
      <c r="C1207" s="11">
        <v>9.9543499999999998</v>
      </c>
      <c r="D1207" s="11">
        <v>9.9543499999999998</v>
      </c>
      <c r="E1207" s="11">
        <v>7.504257</v>
      </c>
    </row>
    <row r="1208" spans="1:5" x14ac:dyDescent="0.25">
      <c r="A1208" s="10">
        <v>39471</v>
      </c>
      <c r="B1208" s="11">
        <v>28</v>
      </c>
      <c r="C1208" s="11">
        <v>9.9421330000000001</v>
      </c>
      <c r="D1208" s="11">
        <v>9.9421330000000001</v>
      </c>
      <c r="E1208" s="11">
        <v>7.4833470000000002</v>
      </c>
    </row>
    <row r="1209" spans="1:5" x14ac:dyDescent="0.25">
      <c r="A1209" s="10">
        <v>39472</v>
      </c>
      <c r="B1209" s="11">
        <v>27</v>
      </c>
      <c r="C1209" s="11">
        <v>9.9441249999999997</v>
      </c>
      <c r="D1209" s="11">
        <v>9.9441249999999997</v>
      </c>
      <c r="E1209" s="11">
        <v>7.4918610000000001</v>
      </c>
    </row>
    <row r="1210" spans="1:5" x14ac:dyDescent="0.25">
      <c r="A1210" s="10">
        <v>39475</v>
      </c>
      <c r="B1210" s="11">
        <v>24</v>
      </c>
      <c r="C1210" s="11">
        <v>9.9504000000000001</v>
      </c>
      <c r="D1210" s="11">
        <v>9.9504000000000001</v>
      </c>
      <c r="E1210" s="11">
        <v>7.4770859999999999</v>
      </c>
    </row>
    <row r="1211" spans="1:5" x14ac:dyDescent="0.25">
      <c r="A1211" s="10">
        <v>39476</v>
      </c>
      <c r="B1211" s="11">
        <v>23</v>
      </c>
      <c r="C1211" s="11">
        <v>9.9526579999999996</v>
      </c>
      <c r="D1211" s="11">
        <v>9.9526579999999996</v>
      </c>
      <c r="E1211" s="11">
        <v>7.4452999999999996</v>
      </c>
    </row>
    <row r="1212" spans="1:5" x14ac:dyDescent="0.25">
      <c r="A1212" s="10">
        <v>39477</v>
      </c>
      <c r="B1212" s="11">
        <v>22</v>
      </c>
      <c r="C1212" s="11">
        <v>9.9543499999999998</v>
      </c>
      <c r="D1212" s="11">
        <v>9.9543499999999998</v>
      </c>
      <c r="E1212" s="11">
        <v>7.504257</v>
      </c>
    </row>
    <row r="1213" spans="1:5" x14ac:dyDescent="0.25">
      <c r="A1213" s="10">
        <v>39478</v>
      </c>
      <c r="B1213" s="11">
        <v>28</v>
      </c>
      <c r="C1213" s="11">
        <v>9.9421330000000001</v>
      </c>
      <c r="D1213" s="11">
        <v>9.9421330000000001</v>
      </c>
      <c r="E1213" s="11">
        <v>7.4833470000000002</v>
      </c>
    </row>
    <row r="1214" spans="1:5" x14ac:dyDescent="0.25">
      <c r="A1214" s="10">
        <v>39479</v>
      </c>
      <c r="B1214" s="11">
        <v>27</v>
      </c>
      <c r="C1214" s="11">
        <v>9.9441249999999997</v>
      </c>
      <c r="D1214" s="11">
        <v>9.9441249999999997</v>
      </c>
      <c r="E1214" s="11">
        <v>7.4918610000000001</v>
      </c>
    </row>
    <row r="1215" spans="1:5" x14ac:dyDescent="0.25">
      <c r="A1215" s="10">
        <v>39483</v>
      </c>
      <c r="B1215" s="11">
        <v>23</v>
      </c>
      <c r="C1215" s="11">
        <v>9.9525310000000005</v>
      </c>
      <c r="D1215" s="11">
        <v>9.9525310000000005</v>
      </c>
      <c r="E1215" s="11">
        <v>7.4653679999999998</v>
      </c>
    </row>
    <row r="1216" spans="1:5" x14ac:dyDescent="0.25">
      <c r="A1216" s="10">
        <v>39484</v>
      </c>
      <c r="B1216" s="11">
        <v>22</v>
      </c>
      <c r="C1216" s="11">
        <v>9.9542889999999993</v>
      </c>
      <c r="D1216" s="11">
        <v>9.9542889999999993</v>
      </c>
      <c r="E1216" s="11">
        <v>7.5143310000000003</v>
      </c>
    </row>
    <row r="1217" spans="1:5" x14ac:dyDescent="0.25">
      <c r="A1217" s="10">
        <v>39485</v>
      </c>
      <c r="B1217" s="11">
        <v>28</v>
      </c>
      <c r="C1217" s="11">
        <v>9.9422110000000004</v>
      </c>
      <c r="D1217" s="11">
        <v>9.9422110000000004</v>
      </c>
      <c r="E1217" s="11">
        <v>7.4732010000000004</v>
      </c>
    </row>
    <row r="1218" spans="1:5" x14ac:dyDescent="0.25">
      <c r="A1218" s="10">
        <v>39486</v>
      </c>
      <c r="B1218" s="11">
        <v>27</v>
      </c>
      <c r="C1218" s="11">
        <v>9.9442000000000004</v>
      </c>
      <c r="D1218" s="11">
        <v>9.9442000000000004</v>
      </c>
      <c r="E1218" s="11">
        <v>7.4817479999999996</v>
      </c>
    </row>
    <row r="1219" spans="1:5" x14ac:dyDescent="0.25">
      <c r="A1219" s="10">
        <v>39489</v>
      </c>
      <c r="B1219" s="11">
        <v>24</v>
      </c>
      <c r="C1219" s="11">
        <v>9.9505330000000001</v>
      </c>
      <c r="D1219" s="11">
        <v>9.9505330000000001</v>
      </c>
      <c r="E1219" s="11">
        <v>7.4569369999999999</v>
      </c>
    </row>
    <row r="1220" spans="1:5" x14ac:dyDescent="0.25">
      <c r="A1220" s="10">
        <v>39490</v>
      </c>
      <c r="B1220" s="11">
        <v>23</v>
      </c>
      <c r="C1220" s="11">
        <v>9.9526579999999996</v>
      </c>
      <c r="D1220" s="11">
        <v>9.9526579999999996</v>
      </c>
      <c r="E1220" s="11">
        <v>7.4452999999999996</v>
      </c>
    </row>
    <row r="1221" spans="1:5" x14ac:dyDescent="0.25">
      <c r="A1221" s="10">
        <v>39491</v>
      </c>
      <c r="B1221" s="11">
        <v>22</v>
      </c>
      <c r="C1221" s="11">
        <v>9.9545329999999996</v>
      </c>
      <c r="D1221" s="11">
        <v>9.9545329999999996</v>
      </c>
      <c r="E1221" s="11">
        <v>7.474037</v>
      </c>
    </row>
    <row r="1222" spans="1:5" x14ac:dyDescent="0.25">
      <c r="A1222" s="10">
        <v>39492</v>
      </c>
      <c r="B1222" s="11">
        <v>28</v>
      </c>
      <c r="C1222" s="11">
        <v>9.9420559999999991</v>
      </c>
      <c r="D1222" s="11">
        <v>9.9420559999999991</v>
      </c>
      <c r="E1222" s="11">
        <v>7.4933620000000003</v>
      </c>
    </row>
    <row r="1223" spans="1:5" x14ac:dyDescent="0.25">
      <c r="A1223" s="10">
        <v>39493</v>
      </c>
      <c r="B1223" s="11">
        <v>27</v>
      </c>
      <c r="C1223" s="11">
        <v>9.9442000000000004</v>
      </c>
      <c r="D1223" s="11">
        <v>9.9442000000000004</v>
      </c>
      <c r="E1223" s="11">
        <v>7.4817479999999996</v>
      </c>
    </row>
    <row r="1224" spans="1:5" x14ac:dyDescent="0.25">
      <c r="A1224" s="10">
        <v>39496</v>
      </c>
      <c r="B1224" s="11">
        <v>24</v>
      </c>
      <c r="C1224" s="11">
        <v>9.9504669999999997</v>
      </c>
      <c r="D1224" s="11">
        <v>9.9504669999999997</v>
      </c>
      <c r="E1224" s="11">
        <v>7.4669359999999996</v>
      </c>
    </row>
    <row r="1225" spans="1:5" x14ac:dyDescent="0.25">
      <c r="A1225" s="10">
        <v>39497</v>
      </c>
      <c r="B1225" s="11">
        <v>23</v>
      </c>
      <c r="C1225" s="11">
        <v>9.9522750000000002</v>
      </c>
      <c r="D1225" s="11">
        <v>9.9522750000000002</v>
      </c>
      <c r="E1225" s="11">
        <v>7.5058220000000002</v>
      </c>
    </row>
    <row r="1226" spans="1:5" x14ac:dyDescent="0.25">
      <c r="A1226" s="10">
        <v>39498</v>
      </c>
      <c r="B1226" s="11">
        <v>22</v>
      </c>
      <c r="C1226" s="11">
        <v>9.9543499999999998</v>
      </c>
      <c r="D1226" s="11">
        <v>9.9543499999999998</v>
      </c>
      <c r="E1226" s="11">
        <v>7.504257</v>
      </c>
    </row>
    <row r="1227" spans="1:5" x14ac:dyDescent="0.25">
      <c r="A1227" s="10">
        <v>39499</v>
      </c>
      <c r="B1227" s="11">
        <v>27</v>
      </c>
      <c r="C1227" s="11">
        <v>9.9440500000000007</v>
      </c>
      <c r="D1227" s="11">
        <v>9.9440500000000007</v>
      </c>
      <c r="E1227" s="11">
        <v>7.5019739999999997</v>
      </c>
    </row>
    <row r="1228" spans="1:5" x14ac:dyDescent="0.25">
      <c r="A1228" s="10">
        <v>39500</v>
      </c>
      <c r="B1228" s="11">
        <v>26</v>
      </c>
      <c r="C1228" s="11">
        <v>9.9461220000000008</v>
      </c>
      <c r="D1228" s="11">
        <v>9.9461220000000008</v>
      </c>
      <c r="E1228" s="11">
        <v>7.5004419999999996</v>
      </c>
    </row>
    <row r="1229" spans="1:5" x14ac:dyDescent="0.25">
      <c r="A1229" s="10">
        <v>39503</v>
      </c>
      <c r="B1229" s="11">
        <v>23</v>
      </c>
      <c r="C1229" s="11">
        <v>9.9523390000000003</v>
      </c>
      <c r="D1229" s="11">
        <v>9.9523390000000003</v>
      </c>
      <c r="E1229" s="11">
        <v>7.4957079999999996</v>
      </c>
    </row>
    <row r="1230" spans="1:5" x14ac:dyDescent="0.25">
      <c r="A1230" s="10">
        <v>39504</v>
      </c>
      <c r="B1230" s="11">
        <v>22</v>
      </c>
      <c r="C1230" s="11">
        <v>9.9544110000000003</v>
      </c>
      <c r="D1230" s="11">
        <v>9.9544110000000003</v>
      </c>
      <c r="E1230" s="11">
        <v>7.4941829999999996</v>
      </c>
    </row>
    <row r="1231" spans="1:5" x14ac:dyDescent="0.25">
      <c r="A1231" s="10">
        <v>39505</v>
      </c>
      <c r="B1231" s="11">
        <v>21</v>
      </c>
      <c r="C1231" s="11">
        <v>9.9564249999999994</v>
      </c>
      <c r="D1231" s="11">
        <v>9.9564249999999994</v>
      </c>
      <c r="E1231" s="11">
        <v>7.5026929999999998</v>
      </c>
    </row>
    <row r="1232" spans="1:5" x14ac:dyDescent="0.25">
      <c r="A1232" s="10">
        <v>39506</v>
      </c>
      <c r="B1232" s="11">
        <v>28</v>
      </c>
      <c r="C1232" s="11">
        <v>9.9420559999999991</v>
      </c>
      <c r="D1232" s="11">
        <v>9.9420559999999991</v>
      </c>
      <c r="E1232" s="11">
        <v>7.4933620000000003</v>
      </c>
    </row>
    <row r="1233" spans="1:5" x14ac:dyDescent="0.25">
      <c r="A1233" s="10">
        <v>39507</v>
      </c>
      <c r="B1233" s="11">
        <v>27</v>
      </c>
      <c r="C1233" s="11">
        <v>9.9441249999999997</v>
      </c>
      <c r="D1233" s="11">
        <v>9.9441249999999997</v>
      </c>
      <c r="E1233" s="11">
        <v>7.4918610000000001</v>
      </c>
    </row>
    <row r="1234" spans="1:5" x14ac:dyDescent="0.25">
      <c r="A1234" s="10">
        <v>39510</v>
      </c>
      <c r="B1234" s="11">
        <v>24</v>
      </c>
      <c r="C1234" s="11">
        <v>9.9503330000000005</v>
      </c>
      <c r="D1234" s="11">
        <v>9.9503330000000005</v>
      </c>
      <c r="E1234" s="11">
        <v>7.4872370000000004</v>
      </c>
    </row>
    <row r="1235" spans="1:5" x14ac:dyDescent="0.25">
      <c r="A1235" s="10">
        <v>39511</v>
      </c>
      <c r="B1235" s="11">
        <v>23</v>
      </c>
      <c r="C1235" s="11">
        <v>9.9524670000000004</v>
      </c>
      <c r="D1235" s="11">
        <v>9.9524670000000004</v>
      </c>
      <c r="E1235" s="11">
        <v>7.4754810000000003</v>
      </c>
    </row>
    <row r="1236" spans="1:5" x14ac:dyDescent="0.25">
      <c r="A1236" s="10">
        <v>39512</v>
      </c>
      <c r="B1236" s="11">
        <v>22</v>
      </c>
      <c r="C1236" s="11">
        <v>9.9544720000000009</v>
      </c>
      <c r="D1236" s="11">
        <v>9.9544720000000009</v>
      </c>
      <c r="E1236" s="11">
        <v>7.4841100000000003</v>
      </c>
    </row>
    <row r="1237" spans="1:5" x14ac:dyDescent="0.25">
      <c r="A1237" s="10">
        <v>39513</v>
      </c>
      <c r="B1237" s="11">
        <v>28</v>
      </c>
      <c r="C1237" s="11">
        <v>9.9422890000000006</v>
      </c>
      <c r="D1237" s="11">
        <v>9.9422890000000006</v>
      </c>
      <c r="E1237" s="11">
        <v>7.4630559999999999</v>
      </c>
    </row>
    <row r="1238" spans="1:5" x14ac:dyDescent="0.25">
      <c r="A1238" s="10">
        <v>39514</v>
      </c>
      <c r="B1238" s="11">
        <v>27</v>
      </c>
      <c r="C1238" s="11">
        <v>9.9442749999999993</v>
      </c>
      <c r="D1238" s="11">
        <v>9.9442749999999993</v>
      </c>
      <c r="E1238" s="11">
        <v>7.4716360000000002</v>
      </c>
    </row>
    <row r="1239" spans="1:5" x14ac:dyDescent="0.25">
      <c r="A1239" s="10">
        <v>39517</v>
      </c>
      <c r="B1239" s="11">
        <v>24</v>
      </c>
      <c r="C1239" s="11">
        <v>9.9505330000000001</v>
      </c>
      <c r="D1239" s="11">
        <v>9.9505330000000001</v>
      </c>
      <c r="E1239" s="11">
        <v>7.4569369999999999</v>
      </c>
    </row>
    <row r="1240" spans="1:5" x14ac:dyDescent="0.25">
      <c r="A1240" s="10">
        <v>39518</v>
      </c>
      <c r="B1240" s="11">
        <v>23</v>
      </c>
      <c r="C1240" s="11">
        <v>9.9524030000000003</v>
      </c>
      <c r="D1240" s="11">
        <v>9.9524030000000003</v>
      </c>
      <c r="E1240" s="11">
        <v>7.4855939999999999</v>
      </c>
    </row>
    <row r="1241" spans="1:5" x14ac:dyDescent="0.25">
      <c r="A1241" s="10">
        <v>39519</v>
      </c>
      <c r="B1241" s="11">
        <v>22</v>
      </c>
      <c r="C1241" s="11">
        <v>9.9544720000000009</v>
      </c>
      <c r="D1241" s="11">
        <v>9.9544720000000009</v>
      </c>
      <c r="E1241" s="11">
        <v>7.4841100000000003</v>
      </c>
    </row>
    <row r="1242" spans="1:5" x14ac:dyDescent="0.25">
      <c r="A1242" s="10">
        <v>39520</v>
      </c>
      <c r="B1242" s="11">
        <v>28</v>
      </c>
      <c r="C1242" s="11">
        <v>9.9419780000000006</v>
      </c>
      <c r="D1242" s="11">
        <v>9.9419780000000006</v>
      </c>
      <c r="E1242" s="11">
        <v>7.5035080000000001</v>
      </c>
    </row>
    <row r="1243" spans="1:5" x14ac:dyDescent="0.25">
      <c r="A1243" s="10">
        <v>39521</v>
      </c>
      <c r="B1243" s="11">
        <v>27</v>
      </c>
      <c r="C1243" s="11">
        <v>9.9442000000000004</v>
      </c>
      <c r="D1243" s="11">
        <v>9.9442000000000004</v>
      </c>
      <c r="E1243" s="11">
        <v>7.4817479999999996</v>
      </c>
    </row>
    <row r="1244" spans="1:5" x14ac:dyDescent="0.25">
      <c r="A1244" s="10">
        <v>39525</v>
      </c>
      <c r="B1244" s="11">
        <v>23</v>
      </c>
      <c r="C1244" s="11">
        <v>9.9525310000000005</v>
      </c>
      <c r="D1244" s="11">
        <v>9.9525310000000005</v>
      </c>
      <c r="E1244" s="11">
        <v>7.4653679999999998</v>
      </c>
    </row>
    <row r="1245" spans="1:5" x14ac:dyDescent="0.25">
      <c r="A1245" s="10">
        <v>39526</v>
      </c>
      <c r="B1245" s="11">
        <v>29</v>
      </c>
      <c r="C1245" s="11">
        <v>9.9399859999999993</v>
      </c>
      <c r="D1245" s="11">
        <v>9.9399859999999993</v>
      </c>
      <c r="E1245" s="11">
        <v>7.4949940000000002</v>
      </c>
    </row>
    <row r="1246" spans="1:5" x14ac:dyDescent="0.25">
      <c r="A1246" s="10">
        <v>39531</v>
      </c>
      <c r="B1246" s="11">
        <v>24</v>
      </c>
      <c r="C1246" s="11">
        <v>9.9502670000000002</v>
      </c>
      <c r="D1246" s="11">
        <v>9.9502670000000002</v>
      </c>
      <c r="E1246" s="11">
        <v>7.497236</v>
      </c>
    </row>
    <row r="1247" spans="1:5" x14ac:dyDescent="0.25">
      <c r="A1247" s="10">
        <v>39532</v>
      </c>
      <c r="B1247" s="11">
        <v>23</v>
      </c>
      <c r="C1247" s="11">
        <v>9.9523390000000003</v>
      </c>
      <c r="D1247" s="11">
        <v>9.9523390000000003</v>
      </c>
      <c r="E1247" s="11">
        <v>7.4957079999999996</v>
      </c>
    </row>
    <row r="1248" spans="1:5" x14ac:dyDescent="0.25">
      <c r="A1248" s="10">
        <v>39533</v>
      </c>
      <c r="B1248" s="11">
        <v>22</v>
      </c>
      <c r="C1248" s="11">
        <v>9.9544110000000003</v>
      </c>
      <c r="D1248" s="11">
        <v>9.9544110000000003</v>
      </c>
      <c r="E1248" s="11">
        <v>7.4941829999999996</v>
      </c>
    </row>
    <row r="1249" spans="1:5" x14ac:dyDescent="0.25">
      <c r="A1249" s="10">
        <v>39534</v>
      </c>
      <c r="B1249" s="11">
        <v>28</v>
      </c>
      <c r="C1249" s="11">
        <v>9.9422110000000004</v>
      </c>
      <c r="D1249" s="11">
        <v>9.9422110000000004</v>
      </c>
      <c r="E1249" s="11">
        <v>7.4732010000000004</v>
      </c>
    </row>
    <row r="1250" spans="1:5" x14ac:dyDescent="0.25">
      <c r="A1250" s="10">
        <v>39535</v>
      </c>
      <c r="B1250" s="11">
        <v>27</v>
      </c>
      <c r="C1250" s="11">
        <v>9.9442000000000004</v>
      </c>
      <c r="D1250" s="11">
        <v>9.9442000000000004</v>
      </c>
      <c r="E1250" s="11">
        <v>7.4817479999999996</v>
      </c>
    </row>
    <row r="1251" spans="1:5" x14ac:dyDescent="0.25">
      <c r="A1251" s="10">
        <v>39538</v>
      </c>
      <c r="B1251" s="11">
        <v>24</v>
      </c>
      <c r="C1251" s="11">
        <v>9.9504000000000001</v>
      </c>
      <c r="D1251" s="11">
        <v>9.9504000000000001</v>
      </c>
      <c r="E1251" s="11">
        <v>7.4770859999999999</v>
      </c>
    </row>
    <row r="1252" spans="1:5" x14ac:dyDescent="0.25">
      <c r="A1252" s="10">
        <v>39539</v>
      </c>
      <c r="B1252" s="11">
        <v>23</v>
      </c>
      <c r="C1252" s="11">
        <v>9.9527219999999996</v>
      </c>
      <c r="D1252" s="11">
        <v>9.9527219999999996</v>
      </c>
      <c r="E1252" s="11">
        <v>7.435187</v>
      </c>
    </row>
    <row r="1253" spans="1:5" x14ac:dyDescent="0.25">
      <c r="A1253" s="10">
        <v>39540</v>
      </c>
      <c r="B1253" s="11">
        <v>22</v>
      </c>
      <c r="C1253" s="11">
        <v>9.9547170000000005</v>
      </c>
      <c r="D1253" s="11">
        <v>9.9547170000000005</v>
      </c>
      <c r="E1253" s="11">
        <v>7.4436530000000003</v>
      </c>
    </row>
    <row r="1254" spans="1:5" x14ac:dyDescent="0.25">
      <c r="A1254" s="10">
        <v>39541</v>
      </c>
      <c r="B1254" s="11">
        <v>27</v>
      </c>
      <c r="C1254" s="11">
        <v>9.943975</v>
      </c>
      <c r="D1254" s="11">
        <v>9.943975</v>
      </c>
      <c r="E1254" s="11">
        <v>7.512086</v>
      </c>
    </row>
    <row r="1255" spans="1:5" x14ac:dyDescent="0.25">
      <c r="A1255" s="10">
        <v>39542</v>
      </c>
      <c r="B1255" s="11">
        <v>26</v>
      </c>
      <c r="C1255" s="11">
        <v>9.9460499999999996</v>
      </c>
      <c r="D1255" s="11">
        <v>9.9460499999999996</v>
      </c>
      <c r="E1255" s="11">
        <v>7.5105190000000004</v>
      </c>
    </row>
    <row r="1256" spans="1:5" x14ac:dyDescent="0.25">
      <c r="A1256" s="10">
        <v>39545</v>
      </c>
      <c r="B1256" s="11">
        <v>23</v>
      </c>
      <c r="C1256" s="11">
        <v>9.9522750000000002</v>
      </c>
      <c r="D1256" s="11">
        <v>9.9522750000000002</v>
      </c>
      <c r="E1256" s="11">
        <v>7.5058220000000002</v>
      </c>
    </row>
    <row r="1257" spans="1:5" x14ac:dyDescent="0.25">
      <c r="A1257" s="10">
        <v>39546</v>
      </c>
      <c r="B1257" s="11">
        <v>22</v>
      </c>
      <c r="C1257" s="11">
        <v>9.9544720000000009</v>
      </c>
      <c r="D1257" s="11">
        <v>9.9544720000000009</v>
      </c>
      <c r="E1257" s="11">
        <v>7.4841100000000003</v>
      </c>
    </row>
    <row r="1258" spans="1:5" x14ac:dyDescent="0.25">
      <c r="A1258" s="10">
        <v>39547</v>
      </c>
      <c r="B1258" s="11">
        <v>21</v>
      </c>
      <c r="C1258" s="11">
        <v>9.9564830000000004</v>
      </c>
      <c r="D1258" s="11">
        <v>9.9564830000000004</v>
      </c>
      <c r="E1258" s="11">
        <v>7.4926630000000003</v>
      </c>
    </row>
    <row r="1259" spans="1:5" x14ac:dyDescent="0.25">
      <c r="A1259" s="10">
        <v>39548</v>
      </c>
      <c r="B1259" s="11">
        <v>28</v>
      </c>
      <c r="C1259" s="11">
        <v>9.9420559999999991</v>
      </c>
      <c r="D1259" s="11">
        <v>9.9420559999999991</v>
      </c>
      <c r="E1259" s="11">
        <v>7.4933620000000003</v>
      </c>
    </row>
    <row r="1260" spans="1:5" x14ac:dyDescent="0.25">
      <c r="A1260" s="10">
        <v>39549</v>
      </c>
      <c r="B1260" s="11">
        <v>27</v>
      </c>
      <c r="C1260" s="11">
        <v>9.9441249999999997</v>
      </c>
      <c r="D1260" s="11">
        <v>9.9441249999999997</v>
      </c>
      <c r="E1260" s="11">
        <v>7.4918610000000001</v>
      </c>
    </row>
    <row r="1261" spans="1:5" x14ac:dyDescent="0.25">
      <c r="A1261" s="10">
        <v>39552</v>
      </c>
      <c r="B1261" s="11">
        <v>24</v>
      </c>
      <c r="C1261" s="11">
        <v>9.9503330000000005</v>
      </c>
      <c r="D1261" s="11">
        <v>9.9503330000000005</v>
      </c>
      <c r="E1261" s="11">
        <v>7.4872370000000004</v>
      </c>
    </row>
    <row r="1262" spans="1:5" x14ac:dyDescent="0.25">
      <c r="A1262" s="10">
        <v>39553</v>
      </c>
      <c r="B1262" s="11">
        <v>23</v>
      </c>
      <c r="C1262" s="11">
        <v>9.9522750000000002</v>
      </c>
      <c r="D1262" s="11">
        <v>9.9522750000000002</v>
      </c>
      <c r="E1262" s="11">
        <v>7.5058220000000002</v>
      </c>
    </row>
    <row r="1263" spans="1:5" x14ac:dyDescent="0.25">
      <c r="A1263" s="10">
        <v>39554</v>
      </c>
      <c r="B1263" s="11">
        <v>22</v>
      </c>
      <c r="C1263" s="11">
        <v>9.9544110000000003</v>
      </c>
      <c r="D1263" s="11">
        <v>9.9544110000000003</v>
      </c>
      <c r="E1263" s="11">
        <v>7.4941829999999996</v>
      </c>
    </row>
    <row r="1264" spans="1:5" x14ac:dyDescent="0.25">
      <c r="A1264" s="10">
        <v>39555</v>
      </c>
      <c r="B1264" s="11">
        <v>28</v>
      </c>
      <c r="C1264" s="11">
        <v>9.9422110000000004</v>
      </c>
      <c r="D1264" s="11">
        <v>9.9422110000000004</v>
      </c>
      <c r="E1264" s="11">
        <v>7.4732010000000004</v>
      </c>
    </row>
    <row r="1265" spans="1:5" x14ac:dyDescent="0.25">
      <c r="A1265" s="10">
        <v>39556</v>
      </c>
      <c r="B1265" s="11">
        <v>27</v>
      </c>
      <c r="C1265" s="11">
        <v>9.9438250000000004</v>
      </c>
      <c r="D1265" s="11">
        <v>9.9438250000000004</v>
      </c>
      <c r="E1265" s="11">
        <v>7.5323130000000003</v>
      </c>
    </row>
    <row r="1266" spans="1:5" x14ac:dyDescent="0.25">
      <c r="A1266" s="10">
        <v>39559</v>
      </c>
      <c r="B1266" s="11">
        <v>24</v>
      </c>
      <c r="C1266" s="11">
        <v>9.9499999999999993</v>
      </c>
      <c r="D1266" s="11">
        <v>9.9499999999999993</v>
      </c>
      <c r="E1266" s="11">
        <v>7.5376880000000002</v>
      </c>
    </row>
    <row r="1267" spans="1:5" x14ac:dyDescent="0.25">
      <c r="A1267" s="10">
        <v>39560</v>
      </c>
      <c r="B1267" s="11">
        <v>23</v>
      </c>
      <c r="C1267" s="11">
        <v>9.9525310000000005</v>
      </c>
      <c r="D1267" s="11">
        <v>9.9525310000000005</v>
      </c>
      <c r="E1267" s="11">
        <v>7.4653679999999998</v>
      </c>
    </row>
    <row r="1268" spans="1:5" x14ac:dyDescent="0.25">
      <c r="A1268" s="10">
        <v>39561</v>
      </c>
      <c r="B1268" s="11">
        <v>22</v>
      </c>
      <c r="C1268" s="11">
        <v>9.9545329999999996</v>
      </c>
      <c r="D1268" s="11">
        <v>9.9545329999999996</v>
      </c>
      <c r="E1268" s="11">
        <v>7.474037</v>
      </c>
    </row>
    <row r="1269" spans="1:5" x14ac:dyDescent="0.25">
      <c r="A1269" s="10">
        <v>39562</v>
      </c>
      <c r="B1269" s="11">
        <v>28</v>
      </c>
      <c r="C1269" s="11">
        <v>9.9419780000000006</v>
      </c>
      <c r="D1269" s="11">
        <v>9.9419780000000006</v>
      </c>
      <c r="E1269" s="11">
        <v>7.5035080000000001</v>
      </c>
    </row>
    <row r="1270" spans="1:5" x14ac:dyDescent="0.25">
      <c r="A1270" s="10">
        <v>39563</v>
      </c>
      <c r="B1270" s="11">
        <v>27</v>
      </c>
      <c r="C1270" s="11">
        <v>9.9440500000000007</v>
      </c>
      <c r="D1270" s="11">
        <v>9.9440500000000007</v>
      </c>
      <c r="E1270" s="11">
        <v>7.5019739999999997</v>
      </c>
    </row>
    <row r="1271" spans="1:5" x14ac:dyDescent="0.25">
      <c r="A1271" s="10">
        <v>39566</v>
      </c>
      <c r="B1271" s="11">
        <v>24</v>
      </c>
      <c r="C1271" s="11">
        <v>9.9504669999999997</v>
      </c>
      <c r="D1271" s="11">
        <v>9.9504669999999997</v>
      </c>
      <c r="E1271" s="11">
        <v>7.4669359999999996</v>
      </c>
    </row>
    <row r="1272" spans="1:5" x14ac:dyDescent="0.25">
      <c r="A1272" s="10">
        <v>39567</v>
      </c>
      <c r="B1272" s="11">
        <v>23</v>
      </c>
      <c r="C1272" s="11">
        <v>9.9523390000000003</v>
      </c>
      <c r="D1272" s="11">
        <v>9.9523390000000003</v>
      </c>
      <c r="E1272" s="11">
        <v>7.4957079999999996</v>
      </c>
    </row>
    <row r="1273" spans="1:5" x14ac:dyDescent="0.25">
      <c r="A1273" s="10">
        <v>39568</v>
      </c>
      <c r="B1273" s="11">
        <v>29</v>
      </c>
      <c r="C1273" s="11">
        <v>9.9399060000000006</v>
      </c>
      <c r="D1273" s="11">
        <v>9.9399060000000006</v>
      </c>
      <c r="E1273" s="11">
        <v>7.5050460000000001</v>
      </c>
    </row>
    <row r="1274" spans="1:5" x14ac:dyDescent="0.25">
      <c r="A1274" s="10">
        <v>39570</v>
      </c>
      <c r="B1274" s="11">
        <v>27</v>
      </c>
      <c r="C1274" s="11">
        <v>9.9440500000000007</v>
      </c>
      <c r="D1274" s="11">
        <v>9.9440500000000007</v>
      </c>
      <c r="E1274" s="11">
        <v>7.5019739999999997</v>
      </c>
    </row>
    <row r="1275" spans="1:5" x14ac:dyDescent="0.25">
      <c r="A1275" s="10">
        <v>39573</v>
      </c>
      <c r="B1275" s="11">
        <v>24</v>
      </c>
      <c r="C1275" s="11">
        <v>9.9504669999999997</v>
      </c>
      <c r="D1275" s="11">
        <v>9.9504669999999997</v>
      </c>
      <c r="E1275" s="11">
        <v>7.4669359999999996</v>
      </c>
    </row>
    <row r="1276" spans="1:5" x14ac:dyDescent="0.25">
      <c r="A1276" s="10">
        <v>39574</v>
      </c>
      <c r="B1276" s="11">
        <v>23</v>
      </c>
      <c r="C1276" s="11">
        <v>9.9524030000000003</v>
      </c>
      <c r="D1276" s="11">
        <v>9.9524030000000003</v>
      </c>
      <c r="E1276" s="11">
        <v>7.4855939999999999</v>
      </c>
    </row>
    <row r="1277" spans="1:5" x14ac:dyDescent="0.25">
      <c r="A1277" s="10">
        <v>39575</v>
      </c>
      <c r="B1277" s="11">
        <v>22</v>
      </c>
      <c r="C1277" s="11">
        <v>9.9544720000000009</v>
      </c>
      <c r="D1277" s="11">
        <v>9.9544720000000009</v>
      </c>
      <c r="E1277" s="11">
        <v>7.4841100000000003</v>
      </c>
    </row>
    <row r="1278" spans="1:5" x14ac:dyDescent="0.25">
      <c r="A1278" s="10">
        <v>39576</v>
      </c>
      <c r="B1278" s="11">
        <v>28</v>
      </c>
      <c r="C1278" s="11">
        <v>9.9420559999999991</v>
      </c>
      <c r="D1278" s="11">
        <v>9.9420559999999991</v>
      </c>
      <c r="E1278" s="11">
        <v>7.4933620000000003</v>
      </c>
    </row>
    <row r="1279" spans="1:5" x14ac:dyDescent="0.25">
      <c r="A1279" s="10">
        <v>39577</v>
      </c>
      <c r="B1279" s="11">
        <v>27</v>
      </c>
      <c r="C1279" s="11">
        <v>9.9440500000000007</v>
      </c>
      <c r="D1279" s="11">
        <v>9.9440500000000007</v>
      </c>
      <c r="E1279" s="11">
        <v>7.5019739999999997</v>
      </c>
    </row>
    <row r="1280" spans="1:5" x14ac:dyDescent="0.25">
      <c r="A1280" s="10">
        <v>39580</v>
      </c>
      <c r="B1280" s="11">
        <v>24</v>
      </c>
      <c r="C1280" s="11">
        <v>9.9501329999999992</v>
      </c>
      <c r="D1280" s="11">
        <v>9.9501329999999992</v>
      </c>
      <c r="E1280" s="11">
        <v>7.5175380000000001</v>
      </c>
    </row>
    <row r="1281" spans="1:5" x14ac:dyDescent="0.25">
      <c r="A1281" s="10">
        <v>39581</v>
      </c>
      <c r="B1281" s="11">
        <v>23</v>
      </c>
      <c r="C1281" s="11">
        <v>9.9521470000000001</v>
      </c>
      <c r="D1281" s="11">
        <v>9.9521470000000001</v>
      </c>
      <c r="E1281" s="11">
        <v>7.5260490000000004</v>
      </c>
    </row>
    <row r="1282" spans="1:5" x14ac:dyDescent="0.25">
      <c r="A1282" s="10">
        <v>39582</v>
      </c>
      <c r="B1282" s="11">
        <v>22</v>
      </c>
      <c r="C1282" s="11">
        <v>9.9542280000000005</v>
      </c>
      <c r="D1282" s="11">
        <v>9.9542280000000005</v>
      </c>
      <c r="E1282" s="11">
        <v>7.5244039999999996</v>
      </c>
    </row>
    <row r="1283" spans="1:5" x14ac:dyDescent="0.25">
      <c r="A1283" s="10">
        <v>39583</v>
      </c>
      <c r="B1283" s="11">
        <v>28</v>
      </c>
      <c r="C1283" s="11">
        <v>9.9422110000000004</v>
      </c>
      <c r="D1283" s="11">
        <v>9.9422110000000004</v>
      </c>
      <c r="E1283" s="11">
        <v>7.4732010000000004</v>
      </c>
    </row>
    <row r="1284" spans="1:5" x14ac:dyDescent="0.25">
      <c r="A1284" s="10">
        <v>39584</v>
      </c>
      <c r="B1284" s="11">
        <v>27</v>
      </c>
      <c r="C1284" s="11">
        <v>9.9442749999999993</v>
      </c>
      <c r="D1284" s="11">
        <v>9.9442749999999993</v>
      </c>
      <c r="E1284" s="11">
        <v>7.4716360000000002</v>
      </c>
    </row>
    <row r="1285" spans="1:5" x14ac:dyDescent="0.25">
      <c r="A1285" s="10">
        <v>39587</v>
      </c>
      <c r="B1285" s="11">
        <v>24</v>
      </c>
      <c r="C1285" s="11">
        <v>9.9504669999999997</v>
      </c>
      <c r="D1285" s="11">
        <v>9.9504669999999997</v>
      </c>
      <c r="E1285" s="11">
        <v>7.4669359999999996</v>
      </c>
    </row>
    <row r="1286" spans="1:5" x14ac:dyDescent="0.25">
      <c r="A1286" s="10">
        <v>39588</v>
      </c>
      <c r="B1286" s="11">
        <v>23</v>
      </c>
      <c r="C1286" s="11">
        <v>9.9523390000000003</v>
      </c>
      <c r="D1286" s="11">
        <v>9.9523390000000003</v>
      </c>
      <c r="E1286" s="11">
        <v>7.4957079999999996</v>
      </c>
    </row>
    <row r="1287" spans="1:5" x14ac:dyDescent="0.25">
      <c r="A1287" s="10">
        <v>39589</v>
      </c>
      <c r="B1287" s="11">
        <v>22</v>
      </c>
      <c r="C1287" s="11">
        <v>9.9543499999999998</v>
      </c>
      <c r="D1287" s="11">
        <v>9.9543499999999998</v>
      </c>
      <c r="E1287" s="11">
        <v>7.504257</v>
      </c>
    </row>
    <row r="1288" spans="1:5" x14ac:dyDescent="0.25">
      <c r="A1288" s="10">
        <v>39590</v>
      </c>
      <c r="B1288" s="11">
        <v>28</v>
      </c>
      <c r="C1288" s="11">
        <v>9.9419780000000006</v>
      </c>
      <c r="D1288" s="11">
        <v>9.9419780000000006</v>
      </c>
      <c r="E1288" s="11">
        <v>7.5035080000000001</v>
      </c>
    </row>
    <row r="1289" spans="1:5" x14ac:dyDescent="0.25">
      <c r="A1289" s="10">
        <v>39591</v>
      </c>
      <c r="B1289" s="11">
        <v>27</v>
      </c>
      <c r="C1289" s="11">
        <v>9.9440500000000007</v>
      </c>
      <c r="D1289" s="11">
        <v>9.9440500000000007</v>
      </c>
      <c r="E1289" s="11">
        <v>7.5019739999999997</v>
      </c>
    </row>
    <row r="1290" spans="1:5" x14ac:dyDescent="0.25">
      <c r="A1290" s="10">
        <v>39594</v>
      </c>
      <c r="B1290" s="11">
        <v>24</v>
      </c>
      <c r="C1290" s="11">
        <v>9.9502000000000006</v>
      </c>
      <c r="D1290" s="11">
        <v>9.9502000000000006</v>
      </c>
      <c r="E1290" s="11">
        <v>7.5073869999999996</v>
      </c>
    </row>
    <row r="1291" spans="1:5" x14ac:dyDescent="0.25">
      <c r="A1291" s="10">
        <v>39595</v>
      </c>
      <c r="B1291" s="11">
        <v>23</v>
      </c>
      <c r="C1291" s="11">
        <v>9.9524030000000003</v>
      </c>
      <c r="D1291" s="11">
        <v>9.9524030000000003</v>
      </c>
      <c r="E1291" s="11">
        <v>7.4855939999999999</v>
      </c>
    </row>
    <row r="1292" spans="1:5" x14ac:dyDescent="0.25">
      <c r="A1292" s="10">
        <v>39596</v>
      </c>
      <c r="B1292" s="11">
        <v>22</v>
      </c>
      <c r="C1292" s="11">
        <v>9.9544720000000009</v>
      </c>
      <c r="D1292" s="11">
        <v>9.9544720000000009</v>
      </c>
      <c r="E1292" s="11">
        <v>7.4841100000000003</v>
      </c>
    </row>
    <row r="1293" spans="1:5" x14ac:dyDescent="0.25">
      <c r="A1293" s="10">
        <v>39597</v>
      </c>
      <c r="B1293" s="11">
        <v>28</v>
      </c>
      <c r="C1293" s="11">
        <v>9.9421330000000001</v>
      </c>
      <c r="D1293" s="11">
        <v>9.9421330000000001</v>
      </c>
      <c r="E1293" s="11">
        <v>7.4833470000000002</v>
      </c>
    </row>
    <row r="1294" spans="1:5" x14ac:dyDescent="0.25">
      <c r="A1294" s="10">
        <v>39598</v>
      </c>
      <c r="B1294" s="11">
        <v>27</v>
      </c>
      <c r="C1294" s="11">
        <v>9.9442000000000004</v>
      </c>
      <c r="D1294" s="11">
        <v>9.9442000000000004</v>
      </c>
      <c r="E1294" s="11">
        <v>7.4817479999999996</v>
      </c>
    </row>
    <row r="1295" spans="1:5" x14ac:dyDescent="0.25">
      <c r="A1295" s="10">
        <v>39601</v>
      </c>
      <c r="B1295" s="11">
        <v>24</v>
      </c>
      <c r="C1295" s="11">
        <v>9.9503330000000005</v>
      </c>
      <c r="D1295" s="11">
        <v>9.9503330000000005</v>
      </c>
      <c r="E1295" s="11">
        <v>7.4872370000000004</v>
      </c>
    </row>
    <row r="1296" spans="1:5" x14ac:dyDescent="0.25">
      <c r="A1296" s="10">
        <v>39602</v>
      </c>
      <c r="B1296" s="11">
        <v>23</v>
      </c>
      <c r="C1296" s="11">
        <v>9.9525310000000005</v>
      </c>
      <c r="D1296" s="11">
        <v>9.9525310000000005</v>
      </c>
      <c r="E1296" s="11">
        <v>7.4653679999999998</v>
      </c>
    </row>
    <row r="1297" spans="1:5" x14ac:dyDescent="0.25">
      <c r="A1297" s="10">
        <v>39603</v>
      </c>
      <c r="B1297" s="11">
        <v>22</v>
      </c>
      <c r="C1297" s="11">
        <v>9.9545329999999996</v>
      </c>
      <c r="D1297" s="11">
        <v>9.9545329999999996</v>
      </c>
      <c r="E1297" s="11">
        <v>7.474037</v>
      </c>
    </row>
    <row r="1298" spans="1:5" x14ac:dyDescent="0.25">
      <c r="A1298" s="10">
        <v>39604</v>
      </c>
      <c r="B1298" s="11">
        <v>28</v>
      </c>
      <c r="C1298" s="11">
        <v>9.9419780000000006</v>
      </c>
      <c r="D1298" s="11">
        <v>9.9419780000000006</v>
      </c>
      <c r="E1298" s="11">
        <v>7.5035080000000001</v>
      </c>
    </row>
    <row r="1299" spans="1:5" x14ac:dyDescent="0.25">
      <c r="A1299" s="10">
        <v>39605</v>
      </c>
      <c r="B1299" s="11">
        <v>27</v>
      </c>
      <c r="C1299" s="11">
        <v>9.943975</v>
      </c>
      <c r="D1299" s="11">
        <v>9.943975</v>
      </c>
      <c r="E1299" s="11">
        <v>7.512086</v>
      </c>
    </row>
    <row r="1300" spans="1:5" x14ac:dyDescent="0.25">
      <c r="A1300" s="10">
        <v>39608</v>
      </c>
      <c r="B1300" s="11">
        <v>24</v>
      </c>
      <c r="C1300" s="11">
        <v>9.9502000000000006</v>
      </c>
      <c r="D1300" s="11">
        <v>9.9502000000000006</v>
      </c>
      <c r="E1300" s="11">
        <v>7.5073869999999996</v>
      </c>
    </row>
    <row r="1301" spans="1:5" x14ac:dyDescent="0.25">
      <c r="A1301" s="10">
        <v>39609</v>
      </c>
      <c r="B1301" s="11">
        <v>23</v>
      </c>
      <c r="C1301" s="11">
        <v>9.9522750000000002</v>
      </c>
      <c r="D1301" s="11">
        <v>9.9522750000000002</v>
      </c>
      <c r="E1301" s="11">
        <v>7.5058220000000002</v>
      </c>
    </row>
    <row r="1302" spans="1:5" x14ac:dyDescent="0.25">
      <c r="A1302" s="10">
        <v>39610</v>
      </c>
      <c r="B1302" s="11">
        <v>22</v>
      </c>
      <c r="C1302" s="11">
        <v>9.9541059999999995</v>
      </c>
      <c r="D1302" s="11">
        <v>9.9541059999999995</v>
      </c>
      <c r="E1302" s="11">
        <v>7.5445520000000004</v>
      </c>
    </row>
    <row r="1303" spans="1:5" x14ac:dyDescent="0.25">
      <c r="A1303" s="10">
        <v>39611</v>
      </c>
      <c r="B1303" s="11">
        <v>28</v>
      </c>
      <c r="C1303" s="11">
        <v>9.9416670000000007</v>
      </c>
      <c r="D1303" s="11">
        <v>9.9416670000000007</v>
      </c>
      <c r="E1303" s="11">
        <v>7.5439629999999998</v>
      </c>
    </row>
    <row r="1304" spans="1:5" x14ac:dyDescent="0.25">
      <c r="A1304" s="10">
        <v>39612</v>
      </c>
      <c r="B1304" s="11">
        <v>27</v>
      </c>
      <c r="C1304" s="11">
        <v>9.9438999999999993</v>
      </c>
      <c r="D1304" s="11">
        <v>9.9438999999999993</v>
      </c>
      <c r="E1304" s="11">
        <v>7.5221999999999998</v>
      </c>
    </row>
    <row r="1305" spans="1:5" x14ac:dyDescent="0.25">
      <c r="A1305" s="10">
        <v>39615</v>
      </c>
      <c r="B1305" s="11">
        <v>24</v>
      </c>
      <c r="C1305" s="11">
        <v>9.9501329999999992</v>
      </c>
      <c r="D1305" s="11">
        <v>9.9501329999999992</v>
      </c>
      <c r="E1305" s="11">
        <v>7.5175380000000001</v>
      </c>
    </row>
    <row r="1306" spans="1:5" x14ac:dyDescent="0.25">
      <c r="A1306" s="10">
        <v>39616</v>
      </c>
      <c r="B1306" s="11">
        <v>23</v>
      </c>
      <c r="C1306" s="11">
        <v>9.9517640000000007</v>
      </c>
      <c r="D1306" s="11">
        <v>9.9517640000000007</v>
      </c>
      <c r="E1306" s="11">
        <v>7.5865770000000001</v>
      </c>
    </row>
    <row r="1307" spans="1:5" x14ac:dyDescent="0.25">
      <c r="A1307" s="10">
        <v>39617</v>
      </c>
      <c r="B1307" s="11">
        <v>22</v>
      </c>
      <c r="C1307" s="11">
        <v>9.9537999999999993</v>
      </c>
      <c r="D1307" s="11">
        <v>9.9537999999999993</v>
      </c>
      <c r="E1307" s="11">
        <v>7.5950889999999998</v>
      </c>
    </row>
    <row r="1308" spans="1:5" x14ac:dyDescent="0.25">
      <c r="A1308" s="10">
        <v>39618</v>
      </c>
      <c r="B1308" s="11">
        <v>28</v>
      </c>
      <c r="C1308" s="11">
        <v>9.9408110000000001</v>
      </c>
      <c r="D1308" s="11">
        <v>9.9408110000000001</v>
      </c>
      <c r="E1308" s="11">
        <v>7.6553250000000004</v>
      </c>
    </row>
    <row r="1309" spans="1:5" x14ac:dyDescent="0.25">
      <c r="A1309" s="10">
        <v>39619</v>
      </c>
      <c r="B1309" s="11">
        <v>27</v>
      </c>
      <c r="C1309" s="11">
        <v>9.9426249999999996</v>
      </c>
      <c r="D1309" s="11">
        <v>9.9426249999999996</v>
      </c>
      <c r="E1309" s="11">
        <v>7.6941449999999998</v>
      </c>
    </row>
    <row r="1310" spans="1:5" x14ac:dyDescent="0.25">
      <c r="A1310" s="10">
        <v>39622</v>
      </c>
      <c r="B1310" s="11">
        <v>24</v>
      </c>
      <c r="C1310" s="11">
        <v>9.9484670000000008</v>
      </c>
      <c r="D1310" s="11">
        <v>9.9484670000000008</v>
      </c>
      <c r="E1310" s="11">
        <v>7.7699910000000001</v>
      </c>
    </row>
    <row r="1311" spans="1:5" x14ac:dyDescent="0.25">
      <c r="A1311" s="10">
        <v>39623</v>
      </c>
      <c r="B1311" s="11">
        <v>23</v>
      </c>
      <c r="C1311" s="11">
        <v>9.9505499999999998</v>
      </c>
      <c r="D1311" s="11">
        <v>9.9505499999999998</v>
      </c>
      <c r="E1311" s="11">
        <v>7.7784649999999997</v>
      </c>
    </row>
    <row r="1312" spans="1:5" x14ac:dyDescent="0.25">
      <c r="A1312" s="10">
        <v>39624</v>
      </c>
      <c r="B1312" s="11">
        <v>22</v>
      </c>
      <c r="C1312" s="11">
        <v>9.9527610000000006</v>
      </c>
      <c r="D1312" s="11">
        <v>9.9527610000000006</v>
      </c>
      <c r="E1312" s="11">
        <v>7.7667070000000002</v>
      </c>
    </row>
    <row r="1313" spans="1:5" x14ac:dyDescent="0.25">
      <c r="A1313" s="10">
        <v>39625</v>
      </c>
      <c r="B1313" s="11">
        <v>28</v>
      </c>
      <c r="C1313" s="11">
        <v>9.9397219999999997</v>
      </c>
      <c r="D1313" s="11">
        <v>9.9397219999999997</v>
      </c>
      <c r="E1313" s="11">
        <v>7.7970269999999999</v>
      </c>
    </row>
    <row r="1314" spans="1:5" x14ac:dyDescent="0.25">
      <c r="A1314" s="10">
        <v>39626</v>
      </c>
      <c r="B1314" s="11">
        <v>27</v>
      </c>
      <c r="C1314" s="11">
        <v>9.9418000000000006</v>
      </c>
      <c r="D1314" s="11">
        <v>9.9418000000000006</v>
      </c>
      <c r="E1314" s="11">
        <v>7.805428</v>
      </c>
    </row>
    <row r="1315" spans="1:5" x14ac:dyDescent="0.25">
      <c r="A1315" s="10">
        <v>39629</v>
      </c>
      <c r="B1315" s="11">
        <v>24</v>
      </c>
      <c r="C1315" s="11">
        <v>9.9481999999999999</v>
      </c>
      <c r="D1315" s="11">
        <v>9.9481999999999999</v>
      </c>
      <c r="E1315" s="11">
        <v>7.8104579999999997</v>
      </c>
    </row>
    <row r="1316" spans="1:5" x14ac:dyDescent="0.25">
      <c r="A1316" s="10">
        <v>39630</v>
      </c>
      <c r="B1316" s="11">
        <v>23</v>
      </c>
      <c r="C1316" s="11">
        <v>9.9506139999999998</v>
      </c>
      <c r="D1316" s="11">
        <v>9.9506139999999998</v>
      </c>
      <c r="E1316" s="11">
        <v>7.7683470000000003</v>
      </c>
    </row>
    <row r="1317" spans="1:5" x14ac:dyDescent="0.25">
      <c r="A1317" s="10">
        <v>39631</v>
      </c>
      <c r="B1317" s="11">
        <v>22</v>
      </c>
      <c r="C1317" s="11">
        <v>9.9529440000000005</v>
      </c>
      <c r="D1317" s="11">
        <v>9.9529440000000005</v>
      </c>
      <c r="E1317" s="11">
        <v>7.7364769999999998</v>
      </c>
    </row>
    <row r="1318" spans="1:5" x14ac:dyDescent="0.25">
      <c r="A1318" s="10">
        <v>39632</v>
      </c>
      <c r="B1318" s="11">
        <v>28</v>
      </c>
      <c r="C1318" s="11">
        <v>9.9396439999999995</v>
      </c>
      <c r="D1318" s="11">
        <v>9.9396439999999995</v>
      </c>
      <c r="E1318" s="11">
        <v>7.8071780000000004</v>
      </c>
    </row>
    <row r="1319" spans="1:5" x14ac:dyDescent="0.25">
      <c r="A1319" s="10">
        <v>39633</v>
      </c>
      <c r="B1319" s="11">
        <v>27</v>
      </c>
      <c r="C1319" s="11">
        <v>9.9418749999999996</v>
      </c>
      <c r="D1319" s="11">
        <v>9.9418749999999996</v>
      </c>
      <c r="E1319" s="11">
        <v>7.7953099999999997</v>
      </c>
    </row>
    <row r="1320" spans="1:5" x14ac:dyDescent="0.25">
      <c r="A1320" s="10">
        <v>39636</v>
      </c>
      <c r="B1320" s="11">
        <v>24</v>
      </c>
      <c r="C1320" s="11">
        <v>9.9482669999999995</v>
      </c>
      <c r="D1320" s="11">
        <v>9.9482669999999995</v>
      </c>
      <c r="E1320" s="11">
        <v>7.8003030000000004</v>
      </c>
    </row>
    <row r="1321" spans="1:5" x14ac:dyDescent="0.25">
      <c r="A1321" s="10">
        <v>39637</v>
      </c>
      <c r="B1321" s="11">
        <v>23</v>
      </c>
      <c r="C1321" s="11">
        <v>9.9506779999999999</v>
      </c>
      <c r="D1321" s="11">
        <v>9.9506779999999999</v>
      </c>
      <c r="E1321" s="11">
        <v>7.7582300000000002</v>
      </c>
    </row>
    <row r="1322" spans="1:5" x14ac:dyDescent="0.25">
      <c r="A1322" s="10">
        <v>39638</v>
      </c>
      <c r="B1322" s="11">
        <v>22</v>
      </c>
      <c r="C1322" s="11">
        <v>9.9528219999999994</v>
      </c>
      <c r="D1322" s="11">
        <v>9.9528219999999994</v>
      </c>
      <c r="E1322" s="11">
        <v>7.7566309999999996</v>
      </c>
    </row>
    <row r="1323" spans="1:5" x14ac:dyDescent="0.25">
      <c r="A1323" s="10">
        <v>39639</v>
      </c>
      <c r="B1323" s="11">
        <v>28</v>
      </c>
      <c r="C1323" s="11">
        <v>9.9387889999999999</v>
      </c>
      <c r="D1323" s="11">
        <v>9.9387889999999999</v>
      </c>
      <c r="E1323" s="11">
        <v>7.9184549999999998</v>
      </c>
    </row>
    <row r="1324" spans="1:5" x14ac:dyDescent="0.25">
      <c r="A1324" s="10">
        <v>39640</v>
      </c>
      <c r="B1324" s="11">
        <v>27</v>
      </c>
      <c r="C1324" s="11">
        <v>9.9409749999999999</v>
      </c>
      <c r="D1324" s="11">
        <v>9.9409749999999999</v>
      </c>
      <c r="E1324" s="11">
        <v>7.916728</v>
      </c>
    </row>
    <row r="1325" spans="1:5" x14ac:dyDescent="0.25">
      <c r="A1325" s="10">
        <v>39643</v>
      </c>
      <c r="B1325" s="11">
        <v>24</v>
      </c>
      <c r="C1325" s="11">
        <v>9.9474669999999996</v>
      </c>
      <c r="D1325" s="11">
        <v>9.9474669999999996</v>
      </c>
      <c r="E1325" s="11">
        <v>7.921564</v>
      </c>
    </row>
    <row r="1326" spans="1:5" x14ac:dyDescent="0.25">
      <c r="A1326" s="10">
        <v>39644</v>
      </c>
      <c r="B1326" s="11">
        <v>23</v>
      </c>
      <c r="C1326" s="11">
        <v>9.9495920000000009</v>
      </c>
      <c r="D1326" s="11">
        <v>9.9495920000000009</v>
      </c>
      <c r="E1326" s="11">
        <v>7.9299210000000002</v>
      </c>
    </row>
    <row r="1327" spans="1:5" x14ac:dyDescent="0.25">
      <c r="A1327" s="10">
        <v>39645</v>
      </c>
      <c r="B1327" s="11">
        <v>22</v>
      </c>
      <c r="C1327" s="11">
        <v>9.9514169999999993</v>
      </c>
      <c r="D1327" s="11">
        <v>9.9514169999999993</v>
      </c>
      <c r="E1327" s="11">
        <v>7.9887569999999997</v>
      </c>
    </row>
    <row r="1328" spans="1:5" x14ac:dyDescent="0.25">
      <c r="A1328" s="10">
        <v>39646</v>
      </c>
      <c r="B1328" s="11">
        <v>28</v>
      </c>
      <c r="C1328" s="11">
        <v>9.9380109999999995</v>
      </c>
      <c r="D1328" s="11">
        <v>9.9380109999999995</v>
      </c>
      <c r="E1328" s="11">
        <v>8.0197280000000006</v>
      </c>
    </row>
    <row r="1329" spans="1:5" x14ac:dyDescent="0.25">
      <c r="A1329" s="10">
        <v>39647</v>
      </c>
      <c r="B1329" s="11">
        <v>27</v>
      </c>
      <c r="C1329" s="11">
        <v>9.9395500000000006</v>
      </c>
      <c r="D1329" s="11">
        <v>9.9395500000000006</v>
      </c>
      <c r="E1329" s="11">
        <v>8.109019</v>
      </c>
    </row>
    <row r="1330" spans="1:5" x14ac:dyDescent="0.25">
      <c r="A1330" s="10">
        <v>39650</v>
      </c>
      <c r="B1330" s="11">
        <v>24</v>
      </c>
      <c r="C1330" s="11">
        <v>9.9465330000000005</v>
      </c>
      <c r="D1330" s="11">
        <v>9.9465330000000005</v>
      </c>
      <c r="E1330" s="11">
        <v>8.0631609999999991</v>
      </c>
    </row>
    <row r="1331" spans="1:5" x14ac:dyDescent="0.25">
      <c r="A1331" s="10">
        <v>39651</v>
      </c>
      <c r="B1331" s="11">
        <v>23</v>
      </c>
      <c r="C1331" s="11">
        <v>9.9492080000000005</v>
      </c>
      <c r="D1331" s="11">
        <v>9.9492080000000005</v>
      </c>
      <c r="E1331" s="11">
        <v>7.9906379999999997</v>
      </c>
    </row>
    <row r="1332" spans="1:5" x14ac:dyDescent="0.25">
      <c r="A1332" s="10">
        <v>39652</v>
      </c>
      <c r="B1332" s="11">
        <v>22</v>
      </c>
      <c r="C1332" s="11">
        <v>9.9510500000000004</v>
      </c>
      <c r="D1332" s="11">
        <v>9.9510500000000004</v>
      </c>
      <c r="E1332" s="11">
        <v>8.0494020000000006</v>
      </c>
    </row>
    <row r="1333" spans="1:5" x14ac:dyDescent="0.25">
      <c r="A1333" s="10">
        <v>39653</v>
      </c>
      <c r="B1333" s="11">
        <v>28</v>
      </c>
      <c r="C1333" s="11">
        <v>9.9374669999999998</v>
      </c>
      <c r="D1333" s="11">
        <v>9.9374669999999998</v>
      </c>
      <c r="E1333" s="11">
        <v>8.0905500000000004</v>
      </c>
    </row>
    <row r="1334" spans="1:5" x14ac:dyDescent="0.25">
      <c r="A1334" s="10">
        <v>39654</v>
      </c>
      <c r="B1334" s="11">
        <v>27</v>
      </c>
      <c r="C1334" s="11">
        <v>9.9397000000000002</v>
      </c>
      <c r="D1334" s="11">
        <v>9.9397000000000002</v>
      </c>
      <c r="E1334" s="11">
        <v>8.088775</v>
      </c>
    </row>
    <row r="1335" spans="1:5" x14ac:dyDescent="0.25">
      <c r="A1335" s="10">
        <v>39657</v>
      </c>
      <c r="B1335" s="11">
        <v>24</v>
      </c>
      <c r="C1335" s="11">
        <v>9.9466669999999997</v>
      </c>
      <c r="D1335" s="11">
        <v>9.9466669999999997</v>
      </c>
      <c r="E1335" s="11">
        <v>8.0428449999999998</v>
      </c>
    </row>
    <row r="1336" spans="1:5" x14ac:dyDescent="0.25">
      <c r="A1336" s="10">
        <v>39658</v>
      </c>
      <c r="B1336" s="11">
        <v>23</v>
      </c>
      <c r="C1336" s="11">
        <v>9.9488249999999994</v>
      </c>
      <c r="D1336" s="11">
        <v>9.9488249999999994</v>
      </c>
      <c r="E1336" s="11">
        <v>8.051202</v>
      </c>
    </row>
    <row r="1337" spans="1:5" x14ac:dyDescent="0.25">
      <c r="A1337" s="10">
        <v>39659</v>
      </c>
      <c r="B1337" s="11">
        <v>22</v>
      </c>
      <c r="C1337" s="11">
        <v>9.9509889999999999</v>
      </c>
      <c r="D1337" s="11">
        <v>9.9509889999999999</v>
      </c>
      <c r="E1337" s="11">
        <v>8.0594819999999991</v>
      </c>
    </row>
    <row r="1338" spans="1:5" x14ac:dyDescent="0.25">
      <c r="A1338" s="10">
        <v>39660</v>
      </c>
      <c r="B1338" s="11">
        <v>28</v>
      </c>
      <c r="C1338" s="11">
        <v>9.9379329999999992</v>
      </c>
      <c r="D1338" s="11">
        <v>9.9379329999999992</v>
      </c>
      <c r="E1338" s="11">
        <v>8.0298820000000006</v>
      </c>
    </row>
    <row r="1339" spans="1:5" x14ac:dyDescent="0.25">
      <c r="A1339" s="10">
        <v>39661</v>
      </c>
      <c r="B1339" s="11">
        <v>27</v>
      </c>
      <c r="C1339" s="11">
        <v>9.9394749999999998</v>
      </c>
      <c r="D1339" s="11">
        <v>9.9394749999999998</v>
      </c>
      <c r="E1339" s="11">
        <v>8.1191410000000008</v>
      </c>
    </row>
    <row r="1340" spans="1:5" x14ac:dyDescent="0.25">
      <c r="A1340" s="10">
        <v>39664</v>
      </c>
      <c r="B1340" s="11">
        <v>24</v>
      </c>
      <c r="C1340" s="11">
        <v>9.9461329999999997</v>
      </c>
      <c r="D1340" s="11">
        <v>9.9461329999999997</v>
      </c>
      <c r="E1340" s="11">
        <v>8.1238109999999999</v>
      </c>
    </row>
    <row r="1341" spans="1:5" x14ac:dyDescent="0.25">
      <c r="A1341" s="10">
        <v>39665</v>
      </c>
      <c r="B1341" s="11">
        <v>23</v>
      </c>
      <c r="C1341" s="11">
        <v>9.9483779999999999</v>
      </c>
      <c r="D1341" s="11">
        <v>9.9483779999999999</v>
      </c>
      <c r="E1341" s="11">
        <v>8.1218920000000008</v>
      </c>
    </row>
    <row r="1342" spans="1:5" x14ac:dyDescent="0.25">
      <c r="A1342" s="10">
        <v>39666</v>
      </c>
      <c r="B1342" s="11">
        <v>22</v>
      </c>
      <c r="C1342" s="11">
        <v>9.9506219999999992</v>
      </c>
      <c r="D1342" s="11">
        <v>9.9506219999999992</v>
      </c>
      <c r="E1342" s="11">
        <v>8.1201319999999999</v>
      </c>
    </row>
    <row r="1343" spans="1:5" x14ac:dyDescent="0.25">
      <c r="A1343" s="10">
        <v>39667</v>
      </c>
      <c r="B1343" s="11">
        <v>28</v>
      </c>
      <c r="C1343" s="11">
        <v>9.9374669999999998</v>
      </c>
      <c r="D1343" s="11">
        <v>9.9374669999999998</v>
      </c>
      <c r="E1343" s="11">
        <v>8.0905500000000004</v>
      </c>
    </row>
    <row r="1344" spans="1:5" x14ac:dyDescent="0.25">
      <c r="A1344" s="10">
        <v>39668</v>
      </c>
      <c r="B1344" s="11">
        <v>27</v>
      </c>
      <c r="C1344" s="11">
        <v>9.9388749999999995</v>
      </c>
      <c r="D1344" s="11">
        <v>9.9388749999999995</v>
      </c>
      <c r="E1344" s="11">
        <v>8.2001229999999996</v>
      </c>
    </row>
    <row r="1345" spans="1:5" x14ac:dyDescent="0.25">
      <c r="A1345" s="10">
        <v>39671</v>
      </c>
      <c r="B1345" s="11">
        <v>24</v>
      </c>
      <c r="C1345" s="11">
        <v>9.9455329999999993</v>
      </c>
      <c r="D1345" s="11">
        <v>9.9455329999999993</v>
      </c>
      <c r="E1345" s="11">
        <v>8.2147939999999995</v>
      </c>
    </row>
    <row r="1346" spans="1:5" x14ac:dyDescent="0.25">
      <c r="A1346" s="10">
        <v>39672</v>
      </c>
      <c r="B1346" s="11">
        <v>23</v>
      </c>
      <c r="C1346" s="11">
        <v>9.9478670000000005</v>
      </c>
      <c r="D1346" s="11">
        <v>9.9478670000000005</v>
      </c>
      <c r="E1346" s="11">
        <v>8.2027110000000008</v>
      </c>
    </row>
    <row r="1347" spans="1:5" x14ac:dyDescent="0.25">
      <c r="A1347" s="10">
        <v>39673</v>
      </c>
      <c r="B1347" s="11">
        <v>22</v>
      </c>
      <c r="C1347" s="11">
        <v>9.9501939999999998</v>
      </c>
      <c r="D1347" s="11">
        <v>9.9501939999999998</v>
      </c>
      <c r="E1347" s="11">
        <v>8.190868</v>
      </c>
    </row>
    <row r="1348" spans="1:5" x14ac:dyDescent="0.25">
      <c r="A1348" s="10">
        <v>39674</v>
      </c>
      <c r="B1348" s="11">
        <v>28</v>
      </c>
      <c r="C1348" s="11">
        <v>9.9367669999999997</v>
      </c>
      <c r="D1348" s="11">
        <v>9.9367669999999997</v>
      </c>
      <c r="E1348" s="11">
        <v>8.181692</v>
      </c>
    </row>
    <row r="1349" spans="1:5" x14ac:dyDescent="0.25">
      <c r="A1349" s="10">
        <v>39675</v>
      </c>
      <c r="B1349" s="11">
        <v>27</v>
      </c>
      <c r="C1349" s="11">
        <v>9.9388000000000005</v>
      </c>
      <c r="D1349" s="11">
        <v>9.9388000000000005</v>
      </c>
      <c r="E1349" s="11">
        <v>8.2102470000000007</v>
      </c>
    </row>
    <row r="1350" spans="1:5" x14ac:dyDescent="0.25">
      <c r="A1350" s="10">
        <v>39678</v>
      </c>
      <c r="B1350" s="11">
        <v>24</v>
      </c>
      <c r="C1350" s="11">
        <v>9.9452669999999994</v>
      </c>
      <c r="D1350" s="11">
        <v>9.9452669999999994</v>
      </c>
      <c r="E1350" s="11">
        <v>8.2551330000000007</v>
      </c>
    </row>
    <row r="1351" spans="1:5" x14ac:dyDescent="0.25">
      <c r="A1351" s="10">
        <v>39679</v>
      </c>
      <c r="B1351" s="11">
        <v>23</v>
      </c>
      <c r="C1351" s="11">
        <v>9.9476110000000002</v>
      </c>
      <c r="D1351" s="11">
        <v>9.9476110000000002</v>
      </c>
      <c r="E1351" s="11">
        <v>8.2432029999999994</v>
      </c>
    </row>
    <row r="1352" spans="1:5" x14ac:dyDescent="0.25">
      <c r="A1352" s="10">
        <v>39680</v>
      </c>
      <c r="B1352" s="11">
        <v>22</v>
      </c>
      <c r="C1352" s="11">
        <v>9.9500720000000005</v>
      </c>
      <c r="D1352" s="11">
        <v>9.9500720000000005</v>
      </c>
      <c r="E1352" s="11">
        <v>8.2110319999999994</v>
      </c>
    </row>
    <row r="1353" spans="1:5" x14ac:dyDescent="0.25">
      <c r="A1353" s="10">
        <v>39681</v>
      </c>
      <c r="B1353" s="11">
        <v>28</v>
      </c>
      <c r="C1353" s="11">
        <v>9.9362220000000008</v>
      </c>
      <c r="D1353" s="11">
        <v>9.9362220000000008</v>
      </c>
      <c r="E1353" s="11">
        <v>8.2526620000000008</v>
      </c>
    </row>
    <row r="1354" spans="1:5" x14ac:dyDescent="0.25">
      <c r="A1354" s="10">
        <v>39682</v>
      </c>
      <c r="B1354" s="11">
        <v>27</v>
      </c>
      <c r="C1354" s="11">
        <v>9.9384250000000005</v>
      </c>
      <c r="D1354" s="11">
        <v>9.9384250000000005</v>
      </c>
      <c r="E1354" s="11">
        <v>8.260866</v>
      </c>
    </row>
    <row r="1355" spans="1:5" x14ac:dyDescent="0.25">
      <c r="A1355" s="10">
        <v>39685</v>
      </c>
      <c r="B1355" s="11">
        <v>24</v>
      </c>
      <c r="C1355" s="11">
        <v>9.9452669999999994</v>
      </c>
      <c r="D1355" s="11">
        <v>9.9452669999999994</v>
      </c>
      <c r="E1355" s="11">
        <v>8.2551330000000007</v>
      </c>
    </row>
    <row r="1356" spans="1:5" x14ac:dyDescent="0.25">
      <c r="A1356" s="10">
        <v>39686</v>
      </c>
      <c r="B1356" s="11">
        <v>23</v>
      </c>
      <c r="C1356" s="11">
        <v>9.9478670000000005</v>
      </c>
      <c r="D1356" s="11">
        <v>9.9478670000000005</v>
      </c>
      <c r="E1356" s="11">
        <v>8.2027110000000008</v>
      </c>
    </row>
    <row r="1357" spans="1:5" x14ac:dyDescent="0.25">
      <c r="A1357" s="10">
        <v>39687</v>
      </c>
      <c r="B1357" s="11">
        <v>22</v>
      </c>
      <c r="C1357" s="11">
        <v>9.9501329999999992</v>
      </c>
      <c r="D1357" s="11">
        <v>9.9501329999999992</v>
      </c>
      <c r="E1357" s="11">
        <v>8.2009500000000006</v>
      </c>
    </row>
    <row r="1358" spans="1:5" x14ac:dyDescent="0.25">
      <c r="A1358" s="10">
        <v>39688</v>
      </c>
      <c r="B1358" s="11">
        <v>28</v>
      </c>
      <c r="C1358" s="11">
        <v>9.9366109999999992</v>
      </c>
      <c r="D1358" s="11">
        <v>9.9366109999999992</v>
      </c>
      <c r="E1358" s="11">
        <v>8.2020060000000008</v>
      </c>
    </row>
    <row r="1359" spans="1:5" x14ac:dyDescent="0.25">
      <c r="A1359" s="10">
        <v>39689</v>
      </c>
      <c r="B1359" s="11">
        <v>27</v>
      </c>
      <c r="C1359" s="11">
        <v>9.9386500000000009</v>
      </c>
      <c r="D1359" s="11">
        <v>9.9386500000000009</v>
      </c>
      <c r="E1359" s="11">
        <v>8.2304940000000002</v>
      </c>
    </row>
    <row r="1360" spans="1:5" x14ac:dyDescent="0.25">
      <c r="A1360" s="10">
        <v>39692</v>
      </c>
      <c r="B1360" s="11">
        <v>24</v>
      </c>
      <c r="C1360" s="11">
        <v>9.9453329999999998</v>
      </c>
      <c r="D1360" s="11">
        <v>9.9453329999999998</v>
      </c>
      <c r="E1360" s="11">
        <v>8.2451240000000006</v>
      </c>
    </row>
    <row r="1361" spans="1:5" x14ac:dyDescent="0.25">
      <c r="A1361" s="10">
        <v>39693</v>
      </c>
      <c r="B1361" s="11">
        <v>23</v>
      </c>
      <c r="C1361" s="11">
        <v>9.9476750000000003</v>
      </c>
      <c r="D1361" s="11">
        <v>9.9476750000000003</v>
      </c>
      <c r="E1361" s="11">
        <v>8.2330799999999993</v>
      </c>
    </row>
    <row r="1362" spans="1:5" x14ac:dyDescent="0.25">
      <c r="A1362" s="10">
        <v>39694</v>
      </c>
      <c r="B1362" s="11">
        <v>22</v>
      </c>
      <c r="C1362" s="11">
        <v>9.9500109999999999</v>
      </c>
      <c r="D1362" s="11">
        <v>9.9500109999999999</v>
      </c>
      <c r="E1362" s="11">
        <v>8.2211149999999993</v>
      </c>
    </row>
    <row r="1363" spans="1:5" x14ac:dyDescent="0.25">
      <c r="A1363" s="10">
        <v>39695</v>
      </c>
      <c r="B1363" s="11">
        <v>28</v>
      </c>
      <c r="C1363" s="11">
        <v>9.9360669999999995</v>
      </c>
      <c r="D1363" s="11">
        <v>9.9360669999999995</v>
      </c>
      <c r="E1363" s="11">
        <v>8.2728479999999998</v>
      </c>
    </row>
    <row r="1364" spans="1:5" x14ac:dyDescent="0.25">
      <c r="A1364" s="10">
        <v>39696</v>
      </c>
      <c r="B1364" s="11">
        <v>27</v>
      </c>
      <c r="C1364" s="11">
        <v>9.9383499999999998</v>
      </c>
      <c r="D1364" s="11">
        <v>9.9383499999999998</v>
      </c>
      <c r="E1364" s="11">
        <v>8.2709910000000004</v>
      </c>
    </row>
    <row r="1365" spans="1:5" x14ac:dyDescent="0.25">
      <c r="A1365" s="10">
        <v>39699</v>
      </c>
      <c r="B1365" s="11">
        <v>24</v>
      </c>
      <c r="C1365" s="11">
        <v>9.9456000000000007</v>
      </c>
      <c r="D1365" s="11">
        <v>9.9456000000000007</v>
      </c>
      <c r="E1365" s="11">
        <v>8.2046329999999994</v>
      </c>
    </row>
    <row r="1366" spans="1:5" x14ac:dyDescent="0.25">
      <c r="A1366" s="10">
        <v>39700</v>
      </c>
      <c r="B1366" s="11">
        <v>23</v>
      </c>
      <c r="C1366" s="11">
        <v>9.9478670000000005</v>
      </c>
      <c r="D1366" s="11">
        <v>9.9478670000000005</v>
      </c>
      <c r="E1366" s="11">
        <v>8.2027110000000008</v>
      </c>
    </row>
    <row r="1367" spans="1:5" x14ac:dyDescent="0.25">
      <c r="A1367" s="10">
        <v>39701</v>
      </c>
      <c r="B1367" s="11">
        <v>22</v>
      </c>
      <c r="C1367" s="11">
        <v>9.9500720000000005</v>
      </c>
      <c r="D1367" s="11">
        <v>9.9500720000000005</v>
      </c>
      <c r="E1367" s="11">
        <v>8.2110319999999994</v>
      </c>
    </row>
    <row r="1368" spans="1:5" x14ac:dyDescent="0.25">
      <c r="A1368" s="10">
        <v>39702</v>
      </c>
      <c r="B1368" s="11">
        <v>28</v>
      </c>
      <c r="C1368" s="11">
        <v>9.9361440000000005</v>
      </c>
      <c r="D1368" s="11">
        <v>9.9361440000000005</v>
      </c>
      <c r="E1368" s="11">
        <v>8.2628199999999996</v>
      </c>
    </row>
    <row r="1369" spans="1:5" x14ac:dyDescent="0.25">
      <c r="A1369" s="10">
        <v>39703</v>
      </c>
      <c r="B1369" s="11">
        <v>27</v>
      </c>
      <c r="C1369" s="11">
        <v>9.9384250000000005</v>
      </c>
      <c r="D1369" s="11">
        <v>9.9384250000000005</v>
      </c>
      <c r="E1369" s="11">
        <v>8.260866</v>
      </c>
    </row>
    <row r="1370" spans="1:5" x14ac:dyDescent="0.25">
      <c r="A1370" s="10">
        <v>39706</v>
      </c>
      <c r="B1370" s="11">
        <v>24</v>
      </c>
      <c r="C1370" s="11">
        <v>9.9456000000000007</v>
      </c>
      <c r="D1370" s="11">
        <v>9.9456000000000007</v>
      </c>
      <c r="E1370" s="11">
        <v>8.2046329999999994</v>
      </c>
    </row>
    <row r="1371" spans="1:5" x14ac:dyDescent="0.25">
      <c r="A1371" s="10">
        <v>39708</v>
      </c>
      <c r="B1371" s="11">
        <v>22</v>
      </c>
      <c r="C1371" s="11">
        <v>9.9499499999999994</v>
      </c>
      <c r="D1371" s="11">
        <v>9.9499499999999994</v>
      </c>
      <c r="E1371" s="11">
        <v>8.2311969999999999</v>
      </c>
    </row>
    <row r="1372" spans="1:5" x14ac:dyDescent="0.25">
      <c r="A1372" s="10">
        <v>39709</v>
      </c>
      <c r="B1372" s="11">
        <v>28</v>
      </c>
      <c r="C1372" s="11">
        <v>9.9362220000000008</v>
      </c>
      <c r="D1372" s="11">
        <v>9.9362220000000008</v>
      </c>
      <c r="E1372" s="11">
        <v>8.2526620000000008</v>
      </c>
    </row>
    <row r="1373" spans="1:5" x14ac:dyDescent="0.25">
      <c r="A1373" s="10">
        <v>39710</v>
      </c>
      <c r="B1373" s="11">
        <v>27</v>
      </c>
      <c r="C1373" s="11">
        <v>9.9384999999999994</v>
      </c>
      <c r="D1373" s="11">
        <v>9.9384999999999994</v>
      </c>
      <c r="E1373" s="11">
        <v>8.2507420000000007</v>
      </c>
    </row>
    <row r="1374" spans="1:5" x14ac:dyDescent="0.25">
      <c r="A1374" s="10">
        <v>39713</v>
      </c>
      <c r="B1374" s="11">
        <v>24</v>
      </c>
      <c r="C1374" s="11">
        <v>9.9453999999999994</v>
      </c>
      <c r="D1374" s="11">
        <v>9.9453999999999994</v>
      </c>
      <c r="E1374" s="11">
        <v>8.2349630000000005</v>
      </c>
    </row>
    <row r="1375" spans="1:5" x14ac:dyDescent="0.25">
      <c r="A1375" s="10">
        <v>39714</v>
      </c>
      <c r="B1375" s="11">
        <v>23</v>
      </c>
      <c r="C1375" s="11">
        <v>9.9478670000000005</v>
      </c>
      <c r="D1375" s="11">
        <v>9.9478670000000005</v>
      </c>
      <c r="E1375" s="11">
        <v>8.2027110000000008</v>
      </c>
    </row>
    <row r="1376" spans="1:5" x14ac:dyDescent="0.25">
      <c r="A1376" s="10">
        <v>39715</v>
      </c>
      <c r="B1376" s="11">
        <v>22</v>
      </c>
      <c r="C1376" s="11">
        <v>9.9498890000000006</v>
      </c>
      <c r="D1376" s="11">
        <v>9.9498890000000006</v>
      </c>
      <c r="E1376" s="11">
        <v>8.2412799999999997</v>
      </c>
    </row>
    <row r="1377" spans="1:5" x14ac:dyDescent="0.25">
      <c r="A1377" s="10">
        <v>39716</v>
      </c>
      <c r="B1377" s="11">
        <v>28</v>
      </c>
      <c r="C1377" s="11">
        <v>9.9363779999999995</v>
      </c>
      <c r="D1377" s="11">
        <v>9.9363779999999995</v>
      </c>
      <c r="E1377" s="11">
        <v>8.2323470000000007</v>
      </c>
    </row>
    <row r="1378" spans="1:5" x14ac:dyDescent="0.25">
      <c r="A1378" s="10">
        <v>39717</v>
      </c>
      <c r="B1378" s="11">
        <v>27</v>
      </c>
      <c r="C1378" s="11">
        <v>9.9384999999999994</v>
      </c>
      <c r="D1378" s="11">
        <v>9.9384999999999994</v>
      </c>
      <c r="E1378" s="11">
        <v>8.2507420000000007</v>
      </c>
    </row>
    <row r="1379" spans="1:5" x14ac:dyDescent="0.25">
      <c r="A1379" s="10">
        <v>39720</v>
      </c>
      <c r="B1379" s="11">
        <v>24</v>
      </c>
      <c r="C1379" s="11">
        <v>9.9455329999999993</v>
      </c>
      <c r="D1379" s="11">
        <v>9.9455329999999993</v>
      </c>
      <c r="E1379" s="11">
        <v>8.2147939999999995</v>
      </c>
    </row>
    <row r="1380" spans="1:5" x14ac:dyDescent="0.25">
      <c r="A1380" s="10">
        <v>39721</v>
      </c>
      <c r="B1380" s="11">
        <v>23</v>
      </c>
      <c r="C1380" s="11">
        <v>9.9483139999999999</v>
      </c>
      <c r="D1380" s="11">
        <v>9.9483139999999999</v>
      </c>
      <c r="E1380" s="11">
        <v>8.1320139999999999</v>
      </c>
    </row>
    <row r="1381" spans="1:5" x14ac:dyDescent="0.25">
      <c r="A1381" s="10">
        <v>39722</v>
      </c>
      <c r="B1381" s="11">
        <v>22</v>
      </c>
      <c r="C1381" s="11">
        <v>9.9505610000000004</v>
      </c>
      <c r="D1381" s="11">
        <v>9.9505610000000004</v>
      </c>
      <c r="E1381" s="11">
        <v>8.1302129999999995</v>
      </c>
    </row>
    <row r="1382" spans="1:5" x14ac:dyDescent="0.25">
      <c r="A1382" s="10">
        <v>39723</v>
      </c>
      <c r="B1382" s="11">
        <v>28</v>
      </c>
      <c r="C1382" s="11">
        <v>9.9364559999999997</v>
      </c>
      <c r="D1382" s="11">
        <v>9.9364559999999997</v>
      </c>
      <c r="E1382" s="11">
        <v>8.2221899999999994</v>
      </c>
    </row>
    <row r="1383" spans="1:5" x14ac:dyDescent="0.25">
      <c r="A1383" s="10">
        <v>39724</v>
      </c>
      <c r="B1383" s="11">
        <v>27</v>
      </c>
      <c r="C1383" s="11">
        <v>9.9386500000000009</v>
      </c>
      <c r="D1383" s="11">
        <v>9.9386500000000009</v>
      </c>
      <c r="E1383" s="11">
        <v>8.2304940000000002</v>
      </c>
    </row>
    <row r="1384" spans="1:5" x14ac:dyDescent="0.25">
      <c r="A1384" s="10">
        <v>39727</v>
      </c>
      <c r="B1384" s="11">
        <v>24</v>
      </c>
      <c r="C1384" s="11">
        <v>9.9455329999999993</v>
      </c>
      <c r="D1384" s="11">
        <v>9.9455329999999993</v>
      </c>
      <c r="E1384" s="11">
        <v>8.2147939999999995</v>
      </c>
    </row>
    <row r="1385" spans="1:5" x14ac:dyDescent="0.25">
      <c r="A1385" s="10">
        <v>39728</v>
      </c>
      <c r="B1385" s="11">
        <v>23</v>
      </c>
      <c r="C1385" s="11">
        <v>9.9486329999999992</v>
      </c>
      <c r="D1385" s="11">
        <v>9.9486329999999992</v>
      </c>
      <c r="E1385" s="11">
        <v>8.0815649999999994</v>
      </c>
    </row>
    <row r="1386" spans="1:5" x14ac:dyDescent="0.25">
      <c r="A1386" s="10">
        <v>39729</v>
      </c>
      <c r="B1386" s="11">
        <v>22</v>
      </c>
      <c r="C1386" s="11">
        <v>9.9514779999999998</v>
      </c>
      <c r="D1386" s="11">
        <v>9.9514779999999998</v>
      </c>
      <c r="E1386" s="11">
        <v>7.9786780000000004</v>
      </c>
    </row>
    <row r="1387" spans="1:5" x14ac:dyDescent="0.25">
      <c r="A1387" s="10">
        <v>39730</v>
      </c>
      <c r="B1387" s="11">
        <v>28</v>
      </c>
      <c r="C1387" s="11">
        <v>9.9383219999999994</v>
      </c>
      <c r="D1387" s="11">
        <v>9.9383219999999994</v>
      </c>
      <c r="E1387" s="11">
        <v>7.9792430000000003</v>
      </c>
    </row>
    <row r="1388" spans="1:5" x14ac:dyDescent="0.25">
      <c r="A1388" s="10">
        <v>39731</v>
      </c>
      <c r="B1388" s="11">
        <v>27</v>
      </c>
      <c r="C1388" s="11">
        <v>9.9408999999999992</v>
      </c>
      <c r="D1388" s="11">
        <v>9.9408999999999992</v>
      </c>
      <c r="E1388" s="11">
        <v>7.9268479999999997</v>
      </c>
    </row>
    <row r="1389" spans="1:5" x14ac:dyDescent="0.25">
      <c r="A1389" s="10">
        <v>39734</v>
      </c>
      <c r="B1389" s="11">
        <v>24</v>
      </c>
      <c r="C1389" s="11">
        <v>9.9472000000000005</v>
      </c>
      <c r="D1389" s="11">
        <v>9.9472000000000005</v>
      </c>
      <c r="E1389" s="11">
        <v>7.96204</v>
      </c>
    </row>
    <row r="1390" spans="1:5" x14ac:dyDescent="0.25">
      <c r="A1390" s="10">
        <v>39735</v>
      </c>
      <c r="B1390" s="11">
        <v>23</v>
      </c>
      <c r="C1390" s="11">
        <v>9.949783</v>
      </c>
      <c r="D1390" s="11">
        <v>9.949783</v>
      </c>
      <c r="E1390" s="11">
        <v>7.8997219999999997</v>
      </c>
    </row>
    <row r="1391" spans="1:5" x14ac:dyDescent="0.25">
      <c r="A1391" s="10">
        <v>39736</v>
      </c>
      <c r="B1391" s="11">
        <v>22</v>
      </c>
      <c r="C1391" s="11">
        <v>9.9514779999999998</v>
      </c>
      <c r="D1391" s="11">
        <v>9.9514779999999998</v>
      </c>
      <c r="E1391" s="11">
        <v>7.9786780000000004</v>
      </c>
    </row>
    <row r="1392" spans="1:5" x14ac:dyDescent="0.25">
      <c r="A1392" s="10">
        <v>39737</v>
      </c>
      <c r="B1392" s="11">
        <v>28</v>
      </c>
      <c r="C1392" s="11">
        <v>9.9402670000000004</v>
      </c>
      <c r="D1392" s="11">
        <v>9.9402670000000004</v>
      </c>
      <c r="E1392" s="11">
        <v>7.726108</v>
      </c>
    </row>
    <row r="1393" spans="1:5" x14ac:dyDescent="0.25">
      <c r="A1393" s="10">
        <v>39738</v>
      </c>
      <c r="B1393" s="11">
        <v>27</v>
      </c>
      <c r="C1393" s="11">
        <v>9.9423999999999992</v>
      </c>
      <c r="D1393" s="11">
        <v>9.9423999999999992</v>
      </c>
      <c r="E1393" s="11">
        <v>7.7244929999999998</v>
      </c>
    </row>
    <row r="1394" spans="1:5" x14ac:dyDescent="0.25">
      <c r="A1394" s="10">
        <v>39741</v>
      </c>
      <c r="B1394" s="11">
        <v>24</v>
      </c>
      <c r="C1394" s="11">
        <v>9.9489330000000002</v>
      </c>
      <c r="D1394" s="11">
        <v>9.9489330000000002</v>
      </c>
      <c r="E1394" s="11">
        <v>7.6993679999999998</v>
      </c>
    </row>
    <row r="1395" spans="1:5" x14ac:dyDescent="0.25">
      <c r="A1395" s="10">
        <v>39742</v>
      </c>
      <c r="B1395" s="11">
        <v>23</v>
      </c>
      <c r="C1395" s="11">
        <v>9.9513169999999995</v>
      </c>
      <c r="D1395" s="11">
        <v>9.9513169999999995</v>
      </c>
      <c r="E1395" s="11">
        <v>7.6572250000000004</v>
      </c>
    </row>
    <row r="1396" spans="1:5" x14ac:dyDescent="0.25">
      <c r="A1396" s="10">
        <v>39743</v>
      </c>
      <c r="B1396" s="11">
        <v>22</v>
      </c>
      <c r="C1396" s="11">
        <v>9.9545329999999996</v>
      </c>
      <c r="D1396" s="11">
        <v>9.9545329999999996</v>
      </c>
      <c r="E1396" s="11">
        <v>7.474037</v>
      </c>
    </row>
    <row r="1397" spans="1:5" x14ac:dyDescent="0.25">
      <c r="A1397" s="10">
        <v>39744</v>
      </c>
      <c r="B1397" s="11">
        <v>28</v>
      </c>
      <c r="C1397" s="11">
        <v>9.9420559999999991</v>
      </c>
      <c r="D1397" s="11">
        <v>9.9420559999999991</v>
      </c>
      <c r="E1397" s="11">
        <v>7.4933620000000003</v>
      </c>
    </row>
    <row r="1398" spans="1:5" x14ac:dyDescent="0.25">
      <c r="A1398" s="10">
        <v>39745</v>
      </c>
      <c r="B1398" s="11">
        <v>27</v>
      </c>
      <c r="C1398" s="11">
        <v>9.9444999999999997</v>
      </c>
      <c r="D1398" s="11">
        <v>9.9444999999999997</v>
      </c>
      <c r="E1398" s="11">
        <v>7.4412989999999999</v>
      </c>
    </row>
    <row r="1399" spans="1:5" x14ac:dyDescent="0.25">
      <c r="A1399" s="10">
        <v>39748</v>
      </c>
      <c r="B1399" s="11">
        <v>24</v>
      </c>
      <c r="C1399" s="11">
        <v>9.9504669999999997</v>
      </c>
      <c r="D1399" s="11">
        <v>9.9504669999999997</v>
      </c>
      <c r="E1399" s="11">
        <v>7.4669359999999996</v>
      </c>
    </row>
    <row r="1400" spans="1:5" x14ac:dyDescent="0.25">
      <c r="A1400" s="10">
        <v>39749</v>
      </c>
      <c r="B1400" s="11">
        <v>23</v>
      </c>
      <c r="C1400" s="11">
        <v>9.9540640000000007</v>
      </c>
      <c r="D1400" s="11">
        <v>9.9540640000000007</v>
      </c>
      <c r="E1400" s="11">
        <v>7.2231629999999996</v>
      </c>
    </row>
    <row r="1401" spans="1:5" x14ac:dyDescent="0.25">
      <c r="A1401" s="10">
        <v>39750</v>
      </c>
      <c r="B1401" s="11">
        <v>22</v>
      </c>
      <c r="C1401" s="11">
        <v>9.9546559999999999</v>
      </c>
      <c r="D1401" s="11">
        <v>9.9546559999999999</v>
      </c>
      <c r="E1401" s="11">
        <v>7.4537250000000004</v>
      </c>
    </row>
    <row r="1402" spans="1:5" x14ac:dyDescent="0.25">
      <c r="A1402" s="10">
        <v>39751</v>
      </c>
      <c r="B1402" s="11">
        <v>28</v>
      </c>
      <c r="C1402" s="11">
        <v>9.9412000000000003</v>
      </c>
      <c r="D1402" s="11">
        <v>9.9412000000000003</v>
      </c>
      <c r="E1402" s="11">
        <v>7.6047159999999998</v>
      </c>
    </row>
    <row r="1403" spans="1:5" x14ac:dyDescent="0.25">
      <c r="A1403" s="10">
        <v>39752</v>
      </c>
      <c r="B1403" s="11">
        <v>27</v>
      </c>
      <c r="C1403" s="11">
        <v>9.9450249999999993</v>
      </c>
      <c r="D1403" s="11">
        <v>9.9450249999999993</v>
      </c>
      <c r="E1403" s="11">
        <v>7.3705189999999998</v>
      </c>
    </row>
    <row r="1404" spans="1:5" x14ac:dyDescent="0.25">
      <c r="A1404" s="10">
        <v>39755</v>
      </c>
      <c r="B1404" s="11">
        <v>24</v>
      </c>
      <c r="C1404" s="11">
        <v>9.9521329999999999</v>
      </c>
      <c r="D1404" s="11">
        <v>9.9521329999999999</v>
      </c>
      <c r="E1404" s="11">
        <v>7.2145840000000003</v>
      </c>
    </row>
    <row r="1405" spans="1:5" x14ac:dyDescent="0.25">
      <c r="A1405" s="10">
        <v>39756</v>
      </c>
      <c r="B1405" s="11">
        <v>23</v>
      </c>
      <c r="C1405" s="11">
        <v>9.9548310000000004</v>
      </c>
      <c r="D1405" s="11">
        <v>9.9548310000000004</v>
      </c>
      <c r="E1405" s="11">
        <v>7.1020099999999999</v>
      </c>
    </row>
    <row r="1406" spans="1:5" x14ac:dyDescent="0.25">
      <c r="A1406" s="10">
        <v>39757</v>
      </c>
      <c r="B1406" s="11">
        <v>22</v>
      </c>
      <c r="C1406" s="11">
        <v>9.9556330000000006</v>
      </c>
      <c r="D1406" s="11">
        <v>9.9556330000000006</v>
      </c>
      <c r="E1406" s="11">
        <v>7.2924090000000001</v>
      </c>
    </row>
    <row r="1407" spans="1:5" x14ac:dyDescent="0.25">
      <c r="A1407" s="10">
        <v>39758</v>
      </c>
      <c r="B1407" s="11">
        <v>28</v>
      </c>
      <c r="C1407" s="11">
        <v>9.9422110000000004</v>
      </c>
      <c r="D1407" s="11">
        <v>9.9422110000000004</v>
      </c>
      <c r="E1407" s="11">
        <v>7.4732010000000004</v>
      </c>
    </row>
    <row r="1408" spans="1:5" x14ac:dyDescent="0.25">
      <c r="A1408" s="10">
        <v>39759</v>
      </c>
      <c r="B1408" s="11">
        <v>27</v>
      </c>
      <c r="C1408" s="11">
        <v>9.944725</v>
      </c>
      <c r="D1408" s="11">
        <v>9.944725</v>
      </c>
      <c r="E1408" s="11">
        <v>7.4109639999999999</v>
      </c>
    </row>
    <row r="1409" spans="1:5" x14ac:dyDescent="0.25">
      <c r="A1409" s="10">
        <v>39762</v>
      </c>
      <c r="B1409" s="11">
        <v>24</v>
      </c>
      <c r="C1409" s="11">
        <v>9.9503330000000005</v>
      </c>
      <c r="D1409" s="11">
        <v>9.9503330000000005</v>
      </c>
      <c r="E1409" s="11">
        <v>7.4872370000000004</v>
      </c>
    </row>
    <row r="1410" spans="1:5" x14ac:dyDescent="0.25">
      <c r="A1410" s="10">
        <v>39763</v>
      </c>
      <c r="B1410" s="11">
        <v>23</v>
      </c>
      <c r="C1410" s="11">
        <v>9.9549579999999995</v>
      </c>
      <c r="D1410" s="11">
        <v>9.9549579999999995</v>
      </c>
      <c r="E1410" s="11">
        <v>7.0819510000000001</v>
      </c>
    </row>
    <row r="1411" spans="1:5" x14ac:dyDescent="0.25">
      <c r="A1411" s="10">
        <v>39764</v>
      </c>
      <c r="B1411" s="11">
        <v>22</v>
      </c>
      <c r="C1411" s="11">
        <v>9.9556939999999994</v>
      </c>
      <c r="D1411" s="11">
        <v>9.9556939999999994</v>
      </c>
      <c r="E1411" s="11">
        <v>7.2823380000000002</v>
      </c>
    </row>
    <row r="1412" spans="1:5" x14ac:dyDescent="0.25">
      <c r="A1412" s="10">
        <v>39765</v>
      </c>
      <c r="B1412" s="11">
        <v>28</v>
      </c>
      <c r="C1412" s="11">
        <v>9.9409670000000006</v>
      </c>
      <c r="D1412" s="11">
        <v>9.9409670000000006</v>
      </c>
      <c r="E1412" s="11">
        <v>7.6350290000000003</v>
      </c>
    </row>
    <row r="1413" spans="1:5" x14ac:dyDescent="0.25">
      <c r="A1413" s="10">
        <v>39766</v>
      </c>
      <c r="B1413" s="11">
        <v>27</v>
      </c>
      <c r="C1413" s="11">
        <v>9.9433000000000007</v>
      </c>
      <c r="D1413" s="11">
        <v>9.9433000000000007</v>
      </c>
      <c r="E1413" s="11">
        <v>7.60311</v>
      </c>
    </row>
    <row r="1414" spans="1:5" x14ac:dyDescent="0.25">
      <c r="A1414" s="10">
        <v>39770</v>
      </c>
      <c r="B1414" s="11">
        <v>23</v>
      </c>
      <c r="C1414" s="11">
        <v>9.9517000000000007</v>
      </c>
      <c r="D1414" s="11">
        <v>9.9517000000000007</v>
      </c>
      <c r="E1414" s="11">
        <v>7.596692</v>
      </c>
    </row>
    <row r="1415" spans="1:5" x14ac:dyDescent="0.25">
      <c r="A1415" s="10">
        <v>39771</v>
      </c>
      <c r="B1415" s="11">
        <v>22</v>
      </c>
      <c r="C1415" s="11">
        <v>9.9522110000000001</v>
      </c>
      <c r="D1415" s="11">
        <v>9.9522110000000001</v>
      </c>
      <c r="E1415" s="11">
        <v>7.8575689999999998</v>
      </c>
    </row>
    <row r="1416" spans="1:5" x14ac:dyDescent="0.25">
      <c r="A1416" s="10">
        <v>39772</v>
      </c>
      <c r="B1416" s="11">
        <v>28</v>
      </c>
      <c r="C1416" s="11">
        <v>9.9388670000000001</v>
      </c>
      <c r="D1416" s="11">
        <v>9.9388670000000001</v>
      </c>
      <c r="E1416" s="11">
        <v>7.9083030000000001</v>
      </c>
    </row>
    <row r="1417" spans="1:5" x14ac:dyDescent="0.25">
      <c r="A1417" s="10">
        <v>39773</v>
      </c>
      <c r="B1417" s="11">
        <v>27</v>
      </c>
      <c r="C1417" s="11">
        <v>9.9410500000000006</v>
      </c>
      <c r="D1417" s="11">
        <v>9.9410500000000006</v>
      </c>
      <c r="E1417" s="11">
        <v>7.9066090000000004</v>
      </c>
    </row>
    <row r="1418" spans="1:5" x14ac:dyDescent="0.25">
      <c r="A1418" s="10">
        <v>39776</v>
      </c>
      <c r="B1418" s="11">
        <v>24</v>
      </c>
      <c r="C1418" s="11">
        <v>9.9475999999999996</v>
      </c>
      <c r="D1418" s="11">
        <v>9.9475999999999996</v>
      </c>
      <c r="E1418" s="11">
        <v>7.9014030000000002</v>
      </c>
    </row>
    <row r="1419" spans="1:5" x14ac:dyDescent="0.25">
      <c r="A1419" s="10">
        <v>39777</v>
      </c>
      <c r="B1419" s="11">
        <v>23</v>
      </c>
      <c r="C1419" s="11">
        <v>9.9505499999999998</v>
      </c>
      <c r="D1419" s="11">
        <v>9.9505499999999998</v>
      </c>
      <c r="E1419" s="11">
        <v>7.7784649999999997</v>
      </c>
    </row>
    <row r="1420" spans="1:5" x14ac:dyDescent="0.25">
      <c r="A1420" s="10">
        <v>39778</v>
      </c>
      <c r="B1420" s="11">
        <v>22</v>
      </c>
      <c r="C1420" s="11">
        <v>9.9515390000000004</v>
      </c>
      <c r="D1420" s="11">
        <v>9.9515390000000004</v>
      </c>
      <c r="E1420" s="11">
        <v>7.9685980000000001</v>
      </c>
    </row>
    <row r="1421" spans="1:5" x14ac:dyDescent="0.25">
      <c r="A1421" s="10">
        <v>39779</v>
      </c>
      <c r="B1421" s="11">
        <v>27</v>
      </c>
      <c r="C1421" s="11">
        <v>9.9403749999999995</v>
      </c>
      <c r="D1421" s="11">
        <v>9.9403749999999995</v>
      </c>
      <c r="E1421" s="11">
        <v>7.9976859999999999</v>
      </c>
    </row>
    <row r="1422" spans="1:5" x14ac:dyDescent="0.25">
      <c r="A1422" s="10">
        <v>39780</v>
      </c>
      <c r="B1422" s="11">
        <v>26</v>
      </c>
      <c r="C1422" s="11">
        <v>9.9420059999999992</v>
      </c>
      <c r="D1422" s="11">
        <v>9.9420059999999992</v>
      </c>
      <c r="E1422" s="11">
        <v>8.0767790000000002</v>
      </c>
    </row>
    <row r="1423" spans="1:5" x14ac:dyDescent="0.25">
      <c r="A1423" s="10">
        <v>39783</v>
      </c>
      <c r="B1423" s="11">
        <v>23</v>
      </c>
      <c r="C1423" s="11">
        <v>9.9486969999999992</v>
      </c>
      <c r="D1423" s="11">
        <v>9.9486969999999992</v>
      </c>
      <c r="E1423" s="11">
        <v>8.0714439999999996</v>
      </c>
    </row>
    <row r="1424" spans="1:5" x14ac:dyDescent="0.25">
      <c r="A1424" s="10">
        <v>39784</v>
      </c>
      <c r="B1424" s="11">
        <v>22</v>
      </c>
      <c r="C1424" s="11">
        <v>9.9507440000000003</v>
      </c>
      <c r="D1424" s="11">
        <v>9.9507440000000003</v>
      </c>
      <c r="E1424" s="11">
        <v>8.0999700000000008</v>
      </c>
    </row>
    <row r="1425" spans="1:5" x14ac:dyDescent="0.25">
      <c r="A1425" s="10">
        <v>39785</v>
      </c>
      <c r="B1425" s="11">
        <v>21</v>
      </c>
      <c r="C1425" s="11">
        <v>9.9529829999999997</v>
      </c>
      <c r="D1425" s="11">
        <v>9.9529829999999997</v>
      </c>
      <c r="E1425" s="11">
        <v>8.0981319999999997</v>
      </c>
    </row>
    <row r="1426" spans="1:5" x14ac:dyDescent="0.25">
      <c r="A1426" s="10">
        <v>39786</v>
      </c>
      <c r="B1426" s="11">
        <v>27</v>
      </c>
      <c r="C1426" s="11">
        <v>9.9396249999999995</v>
      </c>
      <c r="D1426" s="11">
        <v>9.9396249999999995</v>
      </c>
      <c r="E1426" s="11">
        <v>8.0988969999999991</v>
      </c>
    </row>
    <row r="1427" spans="1:5" x14ac:dyDescent="0.25">
      <c r="A1427" s="10">
        <v>39787</v>
      </c>
      <c r="B1427" s="11">
        <v>26</v>
      </c>
      <c r="C1427" s="11">
        <v>9.9418609999999994</v>
      </c>
      <c r="D1427" s="11">
        <v>9.9418609999999994</v>
      </c>
      <c r="E1427" s="11">
        <v>8.0970910000000007</v>
      </c>
    </row>
    <row r="1428" spans="1:5" x14ac:dyDescent="0.25">
      <c r="A1428" s="10">
        <v>39790</v>
      </c>
      <c r="B1428" s="11">
        <v>23</v>
      </c>
      <c r="C1428" s="11">
        <v>9.9481859999999998</v>
      </c>
      <c r="D1428" s="11">
        <v>9.9481859999999998</v>
      </c>
      <c r="E1428" s="11">
        <v>8.1522570000000005</v>
      </c>
    </row>
    <row r="1429" spans="1:5" x14ac:dyDescent="0.25">
      <c r="A1429" s="10">
        <v>39791</v>
      </c>
      <c r="B1429" s="11">
        <v>22</v>
      </c>
      <c r="C1429" s="11">
        <v>9.9506219999999992</v>
      </c>
      <c r="D1429" s="11">
        <v>9.9506219999999992</v>
      </c>
      <c r="E1429" s="11">
        <v>8.1201319999999999</v>
      </c>
    </row>
    <row r="1430" spans="1:5" x14ac:dyDescent="0.25">
      <c r="A1430" s="10">
        <v>39792</v>
      </c>
      <c r="B1430" s="11">
        <v>21</v>
      </c>
      <c r="C1430" s="11">
        <v>9.9529829999999997</v>
      </c>
      <c r="D1430" s="11">
        <v>9.9529829999999997</v>
      </c>
      <c r="E1430" s="11">
        <v>8.0981319999999997</v>
      </c>
    </row>
    <row r="1431" spans="1:5" x14ac:dyDescent="0.25">
      <c r="A1431" s="10">
        <v>39793</v>
      </c>
      <c r="B1431" s="11">
        <v>28</v>
      </c>
      <c r="C1431" s="11">
        <v>9.938167</v>
      </c>
      <c r="D1431" s="11">
        <v>9.938167</v>
      </c>
      <c r="E1431" s="11">
        <v>7.9994199999999998</v>
      </c>
    </row>
    <row r="1432" spans="1:5" x14ac:dyDescent="0.25">
      <c r="A1432" s="10">
        <v>39797</v>
      </c>
      <c r="B1432" s="11">
        <v>24</v>
      </c>
      <c r="C1432" s="11">
        <v>9.9458669999999998</v>
      </c>
      <c r="D1432" s="11">
        <v>9.9458669999999998</v>
      </c>
      <c r="E1432" s="11">
        <v>8.1641449999999995</v>
      </c>
    </row>
    <row r="1433" spans="1:5" x14ac:dyDescent="0.25">
      <c r="A1433" s="10">
        <v>39798</v>
      </c>
      <c r="B1433" s="11">
        <v>23</v>
      </c>
      <c r="C1433" s="11">
        <v>9.9485690000000009</v>
      </c>
      <c r="D1433" s="11">
        <v>9.9485690000000009</v>
      </c>
      <c r="E1433" s="11">
        <v>8.0916859999999993</v>
      </c>
    </row>
    <row r="1434" spans="1:5" x14ac:dyDescent="0.25">
      <c r="A1434" s="10">
        <v>39799</v>
      </c>
      <c r="B1434" s="11">
        <v>22</v>
      </c>
      <c r="C1434" s="11">
        <v>9.9503780000000006</v>
      </c>
      <c r="D1434" s="11">
        <v>9.9503780000000006</v>
      </c>
      <c r="E1434" s="11">
        <v>8.1604569999999992</v>
      </c>
    </row>
    <row r="1435" spans="1:5" x14ac:dyDescent="0.25">
      <c r="A1435" s="10">
        <v>39800</v>
      </c>
      <c r="B1435" s="11">
        <v>28</v>
      </c>
      <c r="C1435" s="11">
        <v>9.9366109999999992</v>
      </c>
      <c r="D1435" s="11">
        <v>9.9366109999999992</v>
      </c>
      <c r="E1435" s="11">
        <v>8.2020060000000008</v>
      </c>
    </row>
    <row r="1436" spans="1:5" x14ac:dyDescent="0.25">
      <c r="A1436" s="10">
        <v>39801</v>
      </c>
      <c r="B1436" s="11">
        <v>27</v>
      </c>
      <c r="C1436" s="11">
        <v>9.9393250000000002</v>
      </c>
      <c r="D1436" s="11">
        <v>9.9393250000000002</v>
      </c>
      <c r="E1436" s="11">
        <v>8.139386</v>
      </c>
    </row>
    <row r="1437" spans="1:5" x14ac:dyDescent="0.25">
      <c r="A1437" s="10">
        <v>39804</v>
      </c>
      <c r="B1437" s="11">
        <v>24</v>
      </c>
      <c r="C1437" s="11">
        <v>9.9464670000000002</v>
      </c>
      <c r="D1437" s="11">
        <v>9.9464670000000002</v>
      </c>
      <c r="E1437" s="11">
        <v>8.0731680000000008</v>
      </c>
    </row>
    <row r="1438" spans="1:5" x14ac:dyDescent="0.25">
      <c r="A1438" s="10">
        <v>39805</v>
      </c>
      <c r="B1438" s="11">
        <v>23</v>
      </c>
      <c r="C1438" s="11">
        <v>9.948442</v>
      </c>
      <c r="D1438" s="11">
        <v>9.948442</v>
      </c>
      <c r="E1438" s="11">
        <v>8.1117699999999999</v>
      </c>
    </row>
    <row r="1439" spans="1:5" x14ac:dyDescent="0.25">
      <c r="A1439" s="10">
        <v>39806</v>
      </c>
      <c r="B1439" s="11">
        <v>29</v>
      </c>
      <c r="C1439" s="11">
        <v>9.9348310000000009</v>
      </c>
      <c r="D1439" s="11">
        <v>9.9348310000000009</v>
      </c>
      <c r="E1439" s="11">
        <v>8.1430120000000006</v>
      </c>
    </row>
    <row r="1440" spans="1:5" x14ac:dyDescent="0.25">
      <c r="A1440" s="10">
        <v>39808</v>
      </c>
      <c r="B1440" s="11">
        <v>27</v>
      </c>
      <c r="C1440" s="11">
        <v>9.9392499999999995</v>
      </c>
      <c r="D1440" s="11">
        <v>9.9392499999999995</v>
      </c>
      <c r="E1440" s="11">
        <v>8.1495080000000009</v>
      </c>
    </row>
    <row r="1441" spans="1:5" x14ac:dyDescent="0.25">
      <c r="A1441" s="10">
        <v>39811</v>
      </c>
      <c r="B1441" s="11">
        <v>24</v>
      </c>
      <c r="C1441" s="11">
        <v>9.9467999999999996</v>
      </c>
      <c r="D1441" s="11">
        <v>9.9467999999999996</v>
      </c>
      <c r="E1441" s="11">
        <v>8.0226810000000004</v>
      </c>
    </row>
    <row r="1442" spans="1:5" x14ac:dyDescent="0.25">
      <c r="A1442" s="10">
        <v>39812</v>
      </c>
      <c r="B1442" s="11">
        <v>23</v>
      </c>
      <c r="C1442" s="11">
        <v>9.9485690000000009</v>
      </c>
      <c r="D1442" s="11">
        <v>9.9485690000000009</v>
      </c>
      <c r="E1442" s="11">
        <v>8.0916859999999993</v>
      </c>
    </row>
    <row r="1443" spans="1:5" x14ac:dyDescent="0.25">
      <c r="A1443" s="10">
        <v>39813</v>
      </c>
      <c r="B1443" s="11">
        <v>29</v>
      </c>
      <c r="C1443" s="11">
        <v>9.9350719999999999</v>
      </c>
      <c r="D1443" s="11">
        <v>9.9350719999999999</v>
      </c>
      <c r="E1443" s="11">
        <v>8.1127020000000005</v>
      </c>
    </row>
    <row r="1444" spans="1:5" x14ac:dyDescent="0.25">
      <c r="A1444" s="10">
        <v>39815</v>
      </c>
      <c r="B1444" s="11">
        <v>27</v>
      </c>
      <c r="C1444" s="11">
        <v>9.9399250000000006</v>
      </c>
      <c r="D1444" s="11">
        <v>9.9399250000000006</v>
      </c>
      <c r="E1444" s="11">
        <v>8.0584109999999995</v>
      </c>
    </row>
    <row r="1445" spans="1:5" x14ac:dyDescent="0.25">
      <c r="A1445" s="10">
        <v>39818</v>
      </c>
      <c r="B1445" s="11">
        <v>24</v>
      </c>
      <c r="C1445" s="11">
        <v>9.9463329999999992</v>
      </c>
      <c r="D1445" s="11">
        <v>9.9463329999999992</v>
      </c>
      <c r="E1445" s="11">
        <v>8.0934849999999994</v>
      </c>
    </row>
    <row r="1446" spans="1:5" x14ac:dyDescent="0.25">
      <c r="A1446" s="10">
        <v>39819</v>
      </c>
      <c r="B1446" s="11">
        <v>23</v>
      </c>
      <c r="C1446" s="11">
        <v>9.949719</v>
      </c>
      <c r="D1446" s="11">
        <v>9.949719</v>
      </c>
      <c r="E1446" s="11">
        <v>7.9098410000000001</v>
      </c>
    </row>
    <row r="1447" spans="1:5" x14ac:dyDescent="0.25">
      <c r="A1447" s="10">
        <v>39820</v>
      </c>
      <c r="B1447" s="11">
        <v>22</v>
      </c>
      <c r="C1447" s="11">
        <v>9.9519669999999998</v>
      </c>
      <c r="D1447" s="11">
        <v>9.9519669999999998</v>
      </c>
      <c r="E1447" s="11">
        <v>7.8978809999999999</v>
      </c>
    </row>
    <row r="1448" spans="1:5" x14ac:dyDescent="0.25">
      <c r="A1448" s="10">
        <v>39821</v>
      </c>
      <c r="B1448" s="11">
        <v>28</v>
      </c>
      <c r="C1448" s="11">
        <v>9.9389439999999993</v>
      </c>
      <c r="D1448" s="11">
        <v>9.9389439999999993</v>
      </c>
      <c r="E1448" s="11">
        <v>7.8982809999999999</v>
      </c>
    </row>
    <row r="1449" spans="1:5" x14ac:dyDescent="0.25">
      <c r="A1449" s="10">
        <v>39822</v>
      </c>
      <c r="B1449" s="11">
        <v>27</v>
      </c>
      <c r="C1449" s="11">
        <v>9.9412000000000003</v>
      </c>
      <c r="D1449" s="11">
        <v>9.9412000000000003</v>
      </c>
      <c r="E1449" s="11">
        <v>7.8863719999999997</v>
      </c>
    </row>
    <row r="1450" spans="1:5" x14ac:dyDescent="0.25">
      <c r="A1450" s="10">
        <v>39825</v>
      </c>
      <c r="B1450" s="11">
        <v>24</v>
      </c>
      <c r="C1450" s="11">
        <v>9.9481330000000003</v>
      </c>
      <c r="D1450" s="11">
        <v>9.9481330000000003</v>
      </c>
      <c r="E1450" s="11">
        <v>7.8206129999999998</v>
      </c>
    </row>
    <row r="1451" spans="1:5" x14ac:dyDescent="0.25">
      <c r="A1451" s="10">
        <v>39826</v>
      </c>
      <c r="B1451" s="11">
        <v>23</v>
      </c>
      <c r="C1451" s="11">
        <v>9.9506779999999999</v>
      </c>
      <c r="D1451" s="11">
        <v>9.9506779999999999</v>
      </c>
      <c r="E1451" s="11">
        <v>7.7582300000000002</v>
      </c>
    </row>
    <row r="1452" spans="1:5" x14ac:dyDescent="0.25">
      <c r="A1452" s="10">
        <v>39827</v>
      </c>
      <c r="B1452" s="11">
        <v>22</v>
      </c>
      <c r="C1452" s="11">
        <v>9.9531890000000001</v>
      </c>
      <c r="D1452" s="11">
        <v>9.9531890000000001</v>
      </c>
      <c r="E1452" s="11">
        <v>7.696008</v>
      </c>
    </row>
    <row r="1453" spans="1:5" x14ac:dyDescent="0.25">
      <c r="A1453" s="10">
        <v>39828</v>
      </c>
      <c r="B1453" s="11">
        <v>28</v>
      </c>
      <c r="C1453" s="11">
        <v>9.9405000000000001</v>
      </c>
      <c r="D1453" s="11">
        <v>9.9405000000000001</v>
      </c>
      <c r="E1453" s="11">
        <v>7.6957899999999997</v>
      </c>
    </row>
    <row r="1454" spans="1:5" x14ac:dyDescent="0.25">
      <c r="A1454" s="10">
        <v>39829</v>
      </c>
      <c r="B1454" s="11">
        <v>27</v>
      </c>
      <c r="C1454" s="11">
        <v>9.9426249999999996</v>
      </c>
      <c r="D1454" s="11">
        <v>9.9426249999999996</v>
      </c>
      <c r="E1454" s="11">
        <v>7.6941449999999998</v>
      </c>
    </row>
    <row r="1455" spans="1:5" x14ac:dyDescent="0.25">
      <c r="A1455" s="10">
        <v>39832</v>
      </c>
      <c r="B1455" s="11">
        <v>24</v>
      </c>
      <c r="C1455" s="11">
        <v>9.9493329999999993</v>
      </c>
      <c r="D1455" s="11">
        <v>9.9493329999999993</v>
      </c>
      <c r="E1455" s="11">
        <v>7.6387530000000003</v>
      </c>
    </row>
    <row r="1456" spans="1:5" x14ac:dyDescent="0.25">
      <c r="A1456" s="10">
        <v>39833</v>
      </c>
      <c r="B1456" s="11">
        <v>23</v>
      </c>
      <c r="C1456" s="11">
        <v>9.9527219999999996</v>
      </c>
      <c r="D1456" s="11">
        <v>9.9527219999999996</v>
      </c>
      <c r="E1456" s="11">
        <v>7.435187</v>
      </c>
    </row>
    <row r="1457" spans="1:5" x14ac:dyDescent="0.25">
      <c r="A1457" s="10">
        <v>39834</v>
      </c>
      <c r="B1457" s="11">
        <v>22</v>
      </c>
      <c r="C1457" s="11">
        <v>9.9544720000000009</v>
      </c>
      <c r="D1457" s="11">
        <v>9.9544720000000009</v>
      </c>
      <c r="E1457" s="11">
        <v>7.4841100000000003</v>
      </c>
    </row>
    <row r="1458" spans="1:5" x14ac:dyDescent="0.25">
      <c r="A1458" s="10">
        <v>39835</v>
      </c>
      <c r="B1458" s="11">
        <v>28</v>
      </c>
      <c r="C1458" s="11">
        <v>9.9423670000000008</v>
      </c>
      <c r="D1458" s="11">
        <v>9.9423670000000008</v>
      </c>
      <c r="E1458" s="11">
        <v>7.4529110000000003</v>
      </c>
    </row>
    <row r="1459" spans="1:5" x14ac:dyDescent="0.25">
      <c r="A1459" s="10">
        <v>39836</v>
      </c>
      <c r="B1459" s="11">
        <v>27</v>
      </c>
      <c r="C1459" s="11">
        <v>9.9444999999999997</v>
      </c>
      <c r="D1459" s="11">
        <v>9.9444999999999997</v>
      </c>
      <c r="E1459" s="11">
        <v>7.4412989999999999</v>
      </c>
    </row>
    <row r="1460" spans="1:5" x14ac:dyDescent="0.25">
      <c r="A1460" s="10">
        <v>39839</v>
      </c>
      <c r="B1460" s="11">
        <v>24</v>
      </c>
      <c r="C1460" s="11">
        <v>9.9507999999999992</v>
      </c>
      <c r="D1460" s="11">
        <v>9.9507999999999992</v>
      </c>
      <c r="E1460" s="11">
        <v>7.4164890000000003</v>
      </c>
    </row>
    <row r="1461" spans="1:5" x14ac:dyDescent="0.25">
      <c r="A1461" s="10">
        <v>39840</v>
      </c>
      <c r="B1461" s="11">
        <v>23</v>
      </c>
      <c r="C1461" s="11">
        <v>9.9529779999999999</v>
      </c>
      <c r="D1461" s="11">
        <v>9.9529779999999999</v>
      </c>
      <c r="E1461" s="11">
        <v>7.3947370000000001</v>
      </c>
    </row>
    <row r="1462" spans="1:5" x14ac:dyDescent="0.25">
      <c r="A1462" s="10">
        <v>39841</v>
      </c>
      <c r="B1462" s="11">
        <v>22</v>
      </c>
      <c r="C1462" s="11">
        <v>9.9545940000000002</v>
      </c>
      <c r="D1462" s="11">
        <v>9.9545940000000002</v>
      </c>
      <c r="E1462" s="11">
        <v>7.4639639999999998</v>
      </c>
    </row>
    <row r="1463" spans="1:5" x14ac:dyDescent="0.25">
      <c r="A1463" s="10">
        <v>39842</v>
      </c>
      <c r="B1463" s="11">
        <v>28</v>
      </c>
      <c r="C1463" s="11">
        <v>9.9436110000000006</v>
      </c>
      <c r="D1463" s="11">
        <v>9.9436110000000006</v>
      </c>
      <c r="E1463" s="11">
        <v>7.2911279999999996</v>
      </c>
    </row>
    <row r="1464" spans="1:5" x14ac:dyDescent="0.25">
      <c r="A1464" s="10">
        <v>39843</v>
      </c>
      <c r="B1464" s="11">
        <v>27</v>
      </c>
      <c r="C1464" s="11">
        <v>9.9455500000000008</v>
      </c>
      <c r="D1464" s="11">
        <v>9.9455500000000008</v>
      </c>
      <c r="E1464" s="11">
        <v>7.299747</v>
      </c>
    </row>
    <row r="1465" spans="1:5" x14ac:dyDescent="0.25">
      <c r="A1465" s="10">
        <v>39847</v>
      </c>
      <c r="B1465" s="11">
        <v>23</v>
      </c>
      <c r="C1465" s="11">
        <v>9.9527219999999996</v>
      </c>
      <c r="D1465" s="11">
        <v>9.9527219999999996</v>
      </c>
      <c r="E1465" s="11">
        <v>7.435187</v>
      </c>
    </row>
    <row r="1466" spans="1:5" x14ac:dyDescent="0.25">
      <c r="A1466" s="10">
        <v>39848</v>
      </c>
      <c r="B1466" s="11">
        <v>22</v>
      </c>
      <c r="C1466" s="11">
        <v>9.9545329999999996</v>
      </c>
      <c r="D1466" s="11">
        <v>9.9545329999999996</v>
      </c>
      <c r="E1466" s="11">
        <v>7.474037</v>
      </c>
    </row>
    <row r="1467" spans="1:5" x14ac:dyDescent="0.25">
      <c r="A1467" s="10">
        <v>39849</v>
      </c>
      <c r="B1467" s="11">
        <v>28</v>
      </c>
      <c r="C1467" s="11">
        <v>9.9415890000000005</v>
      </c>
      <c r="D1467" s="11">
        <v>9.9415890000000005</v>
      </c>
      <c r="E1467" s="11">
        <v>7.5541099999999997</v>
      </c>
    </row>
    <row r="1468" spans="1:5" x14ac:dyDescent="0.25">
      <c r="A1468" s="10">
        <v>39850</v>
      </c>
      <c r="B1468" s="11">
        <v>27</v>
      </c>
      <c r="C1468" s="11">
        <v>9.9441249999999997</v>
      </c>
      <c r="D1468" s="11">
        <v>9.9441249999999997</v>
      </c>
      <c r="E1468" s="11">
        <v>7.4918610000000001</v>
      </c>
    </row>
    <row r="1469" spans="1:5" x14ac:dyDescent="0.25">
      <c r="A1469" s="10">
        <v>39853</v>
      </c>
      <c r="B1469" s="11">
        <v>24</v>
      </c>
      <c r="C1469" s="11">
        <v>9.9503330000000005</v>
      </c>
      <c r="D1469" s="11">
        <v>9.9503330000000005</v>
      </c>
      <c r="E1469" s="11">
        <v>7.4872370000000004</v>
      </c>
    </row>
    <row r="1470" spans="1:5" x14ac:dyDescent="0.25">
      <c r="A1470" s="10">
        <v>39854</v>
      </c>
      <c r="B1470" s="11">
        <v>23</v>
      </c>
      <c r="C1470" s="11">
        <v>9.9525310000000005</v>
      </c>
      <c r="D1470" s="11">
        <v>9.9525310000000005</v>
      </c>
      <c r="E1470" s="11">
        <v>7.4653679999999998</v>
      </c>
    </row>
    <row r="1471" spans="1:5" x14ac:dyDescent="0.25">
      <c r="A1471" s="10">
        <v>39855</v>
      </c>
      <c r="B1471" s="11">
        <v>22</v>
      </c>
      <c r="C1471" s="11">
        <v>9.953678</v>
      </c>
      <c r="D1471" s="11">
        <v>9.953678</v>
      </c>
      <c r="E1471" s="11">
        <v>7.6152389999999999</v>
      </c>
    </row>
    <row r="1472" spans="1:5" x14ac:dyDescent="0.25">
      <c r="A1472" s="10">
        <v>39856</v>
      </c>
      <c r="B1472" s="11">
        <v>28</v>
      </c>
      <c r="C1472" s="11">
        <v>9.9415890000000005</v>
      </c>
      <c r="D1472" s="11">
        <v>9.9415890000000005</v>
      </c>
      <c r="E1472" s="11">
        <v>7.5541099999999997</v>
      </c>
    </row>
    <row r="1473" spans="1:5" x14ac:dyDescent="0.25">
      <c r="A1473" s="10">
        <v>39857</v>
      </c>
      <c r="B1473" s="11">
        <v>27</v>
      </c>
      <c r="C1473" s="11">
        <v>9.9441249999999997</v>
      </c>
      <c r="D1473" s="11">
        <v>9.9441249999999997</v>
      </c>
      <c r="E1473" s="11">
        <v>7.4918610000000001</v>
      </c>
    </row>
    <row r="1474" spans="1:5" x14ac:dyDescent="0.25">
      <c r="A1474" s="10">
        <v>39860</v>
      </c>
      <c r="B1474" s="11">
        <v>24</v>
      </c>
      <c r="C1474" s="11">
        <v>9.9503330000000005</v>
      </c>
      <c r="D1474" s="11">
        <v>9.9503330000000005</v>
      </c>
      <c r="E1474" s="11">
        <v>7.4872370000000004</v>
      </c>
    </row>
    <row r="1475" spans="1:5" x14ac:dyDescent="0.25">
      <c r="A1475" s="10">
        <v>39861</v>
      </c>
      <c r="B1475" s="11">
        <v>23</v>
      </c>
      <c r="C1475" s="11">
        <v>9.9536809999999996</v>
      </c>
      <c r="D1475" s="11">
        <v>9.9536809999999996</v>
      </c>
      <c r="E1475" s="11">
        <v>7.2836679999999996</v>
      </c>
    </row>
    <row r="1476" spans="1:5" x14ac:dyDescent="0.25">
      <c r="A1476" s="10">
        <v>39862</v>
      </c>
      <c r="B1476" s="11">
        <v>22</v>
      </c>
      <c r="C1476" s="11">
        <v>9.9558169999999997</v>
      </c>
      <c r="D1476" s="11">
        <v>9.9558169999999997</v>
      </c>
      <c r="E1476" s="11">
        <v>7.2620310000000003</v>
      </c>
    </row>
    <row r="1477" spans="1:5" x14ac:dyDescent="0.25">
      <c r="A1477" s="10">
        <v>39863</v>
      </c>
      <c r="B1477" s="11">
        <v>28</v>
      </c>
      <c r="C1477" s="11">
        <v>9.9440779999999993</v>
      </c>
      <c r="D1477" s="11">
        <v>9.9440779999999993</v>
      </c>
      <c r="E1477" s="11">
        <v>7.2304050000000002</v>
      </c>
    </row>
    <row r="1478" spans="1:5" x14ac:dyDescent="0.25">
      <c r="A1478" s="10">
        <v>39864</v>
      </c>
      <c r="B1478" s="11">
        <v>27</v>
      </c>
      <c r="C1478" s="11">
        <v>9.944725</v>
      </c>
      <c r="D1478" s="11">
        <v>9.944725</v>
      </c>
      <c r="E1478" s="11">
        <v>7.4109639999999999</v>
      </c>
    </row>
    <row r="1479" spans="1:5" x14ac:dyDescent="0.25">
      <c r="A1479" s="10">
        <v>39867</v>
      </c>
      <c r="B1479" s="11">
        <v>24</v>
      </c>
      <c r="C1479" s="11">
        <v>9.9508670000000006</v>
      </c>
      <c r="D1479" s="11">
        <v>9.9508670000000006</v>
      </c>
      <c r="E1479" s="11">
        <v>7.4063400000000001</v>
      </c>
    </row>
    <row r="1480" spans="1:5" x14ac:dyDescent="0.25">
      <c r="A1480" s="10">
        <v>39868</v>
      </c>
      <c r="B1480" s="11">
        <v>23</v>
      </c>
      <c r="C1480" s="11">
        <v>9.9538080000000004</v>
      </c>
      <c r="D1480" s="11">
        <v>9.9538080000000004</v>
      </c>
      <c r="E1480" s="11">
        <v>7.2636039999999999</v>
      </c>
    </row>
    <row r="1481" spans="1:5" x14ac:dyDescent="0.25">
      <c r="A1481" s="10">
        <v>39869</v>
      </c>
      <c r="B1481" s="11">
        <v>22</v>
      </c>
      <c r="C1481" s="11">
        <v>9.9550830000000001</v>
      </c>
      <c r="D1481" s="11">
        <v>9.9550830000000001</v>
      </c>
      <c r="E1481" s="11">
        <v>7.3832180000000003</v>
      </c>
    </row>
    <row r="1482" spans="1:5" x14ac:dyDescent="0.25">
      <c r="A1482" s="10">
        <v>39870</v>
      </c>
      <c r="B1482" s="11">
        <v>28</v>
      </c>
      <c r="C1482" s="11">
        <v>9.9423670000000008</v>
      </c>
      <c r="D1482" s="11">
        <v>9.9423670000000008</v>
      </c>
      <c r="E1482" s="11">
        <v>7.4529110000000003</v>
      </c>
    </row>
    <row r="1483" spans="1:5" x14ac:dyDescent="0.25">
      <c r="A1483" s="10">
        <v>39871</v>
      </c>
      <c r="B1483" s="11">
        <v>27</v>
      </c>
      <c r="C1483" s="11">
        <v>9.9444250000000007</v>
      </c>
      <c r="D1483" s="11">
        <v>9.9444250000000007</v>
      </c>
      <c r="E1483" s="11">
        <v>7.4514110000000002</v>
      </c>
    </row>
    <row r="1484" spans="1:5" x14ac:dyDescent="0.25">
      <c r="A1484" s="10">
        <v>39874</v>
      </c>
      <c r="B1484" s="11">
        <v>24</v>
      </c>
      <c r="C1484" s="11">
        <v>9.9505999999999997</v>
      </c>
      <c r="D1484" s="11">
        <v>9.9505999999999997</v>
      </c>
      <c r="E1484" s="11">
        <v>7.4467869999999996</v>
      </c>
    </row>
    <row r="1485" spans="1:5" x14ac:dyDescent="0.25">
      <c r="A1485" s="10">
        <v>39875</v>
      </c>
      <c r="B1485" s="11">
        <v>23</v>
      </c>
      <c r="C1485" s="11">
        <v>9.9530419999999999</v>
      </c>
      <c r="D1485" s="11">
        <v>9.9530419999999999</v>
      </c>
      <c r="E1485" s="11">
        <v>7.3846249999999998</v>
      </c>
    </row>
    <row r="1486" spans="1:5" x14ac:dyDescent="0.25">
      <c r="A1486" s="10">
        <v>39876</v>
      </c>
      <c r="B1486" s="11">
        <v>22</v>
      </c>
      <c r="C1486" s="11">
        <v>9.9547170000000005</v>
      </c>
      <c r="D1486" s="11">
        <v>9.9547170000000005</v>
      </c>
      <c r="E1486" s="11">
        <v>7.4436530000000003</v>
      </c>
    </row>
    <row r="1487" spans="1:5" x14ac:dyDescent="0.25">
      <c r="A1487" s="10">
        <v>39877</v>
      </c>
      <c r="B1487" s="11">
        <v>28</v>
      </c>
      <c r="C1487" s="11">
        <v>9.9423670000000008</v>
      </c>
      <c r="D1487" s="11">
        <v>9.9423670000000008</v>
      </c>
      <c r="E1487" s="11">
        <v>7.4529110000000003</v>
      </c>
    </row>
    <row r="1488" spans="1:5" x14ac:dyDescent="0.25">
      <c r="A1488" s="10">
        <v>39878</v>
      </c>
      <c r="B1488" s="11">
        <v>27</v>
      </c>
      <c r="C1488" s="11">
        <v>9.9444999999999997</v>
      </c>
      <c r="D1488" s="11">
        <v>9.9444999999999997</v>
      </c>
      <c r="E1488" s="11">
        <v>7.4412989999999999</v>
      </c>
    </row>
    <row r="1489" spans="1:5" x14ac:dyDescent="0.25">
      <c r="A1489" s="10">
        <v>39881</v>
      </c>
      <c r="B1489" s="11">
        <v>24</v>
      </c>
      <c r="C1489" s="11">
        <v>9.9506669999999993</v>
      </c>
      <c r="D1489" s="11">
        <v>9.9506669999999993</v>
      </c>
      <c r="E1489" s="11">
        <v>7.4366370000000002</v>
      </c>
    </row>
    <row r="1490" spans="1:5" x14ac:dyDescent="0.25">
      <c r="A1490" s="10">
        <v>39882</v>
      </c>
      <c r="B1490" s="11">
        <v>23</v>
      </c>
      <c r="C1490" s="11">
        <v>9.953106</v>
      </c>
      <c r="D1490" s="11">
        <v>9.953106</v>
      </c>
      <c r="E1490" s="11">
        <v>7.3745120000000002</v>
      </c>
    </row>
    <row r="1491" spans="1:5" x14ac:dyDescent="0.25">
      <c r="A1491" s="10">
        <v>39883</v>
      </c>
      <c r="B1491" s="11">
        <v>22</v>
      </c>
      <c r="C1491" s="11">
        <v>9.9553890000000003</v>
      </c>
      <c r="D1491" s="11">
        <v>9.9553890000000003</v>
      </c>
      <c r="E1491" s="11">
        <v>7.332694</v>
      </c>
    </row>
    <row r="1492" spans="1:5" x14ac:dyDescent="0.25">
      <c r="A1492" s="10">
        <v>39884</v>
      </c>
      <c r="B1492" s="11">
        <v>27</v>
      </c>
      <c r="C1492" s="11">
        <v>9.9448749999999997</v>
      </c>
      <c r="D1492" s="11">
        <v>9.9448749999999997</v>
      </c>
      <c r="E1492" s="11">
        <v>7.3907410000000002</v>
      </c>
    </row>
    <row r="1493" spans="1:5" x14ac:dyDescent="0.25">
      <c r="A1493" s="10">
        <v>39885</v>
      </c>
      <c r="B1493" s="11">
        <v>26</v>
      </c>
      <c r="C1493" s="11">
        <v>9.9470609999999997</v>
      </c>
      <c r="D1493" s="11">
        <v>9.9470609999999997</v>
      </c>
      <c r="E1493" s="11">
        <v>7.3690259999999999</v>
      </c>
    </row>
    <row r="1494" spans="1:5" x14ac:dyDescent="0.25">
      <c r="A1494" s="10">
        <v>39889</v>
      </c>
      <c r="B1494" s="11">
        <v>22</v>
      </c>
      <c r="C1494" s="11">
        <v>9.9562439999999999</v>
      </c>
      <c r="D1494" s="11">
        <v>9.9562439999999999</v>
      </c>
      <c r="E1494" s="11">
        <v>7.1915399999999998</v>
      </c>
    </row>
    <row r="1495" spans="1:5" x14ac:dyDescent="0.25">
      <c r="A1495" s="10">
        <v>39890</v>
      </c>
      <c r="B1495" s="11">
        <v>21</v>
      </c>
      <c r="C1495" s="11">
        <v>9.9580000000000002</v>
      </c>
      <c r="D1495" s="11">
        <v>9.9580000000000002</v>
      </c>
      <c r="E1495" s="11">
        <v>7.2303680000000004</v>
      </c>
    </row>
    <row r="1496" spans="1:5" x14ac:dyDescent="0.25">
      <c r="A1496" s="10">
        <v>39891</v>
      </c>
      <c r="B1496" s="11">
        <v>28</v>
      </c>
      <c r="C1496" s="11">
        <v>9.9442330000000005</v>
      </c>
      <c r="D1496" s="11">
        <v>9.9442330000000005</v>
      </c>
      <c r="E1496" s="11">
        <v>7.2102519999999997</v>
      </c>
    </row>
    <row r="1497" spans="1:5" x14ac:dyDescent="0.25">
      <c r="A1497" s="10">
        <v>39892</v>
      </c>
      <c r="B1497" s="11">
        <v>27</v>
      </c>
      <c r="C1497" s="11">
        <v>9.9493749999999999</v>
      </c>
      <c r="D1497" s="11">
        <v>9.9493749999999999</v>
      </c>
      <c r="E1497" s="11">
        <v>6.7843460000000002</v>
      </c>
    </row>
    <row r="1498" spans="1:5" x14ac:dyDescent="0.25">
      <c r="A1498" s="10">
        <v>39895</v>
      </c>
      <c r="B1498" s="11">
        <v>24</v>
      </c>
      <c r="C1498" s="11">
        <v>9.9553999999999991</v>
      </c>
      <c r="D1498" s="11">
        <v>9.9553999999999991</v>
      </c>
      <c r="E1498" s="11">
        <v>6.7199710000000001</v>
      </c>
    </row>
    <row r="1499" spans="1:5" x14ac:dyDescent="0.25">
      <c r="A1499" s="10">
        <v>39896</v>
      </c>
      <c r="B1499" s="11">
        <v>23</v>
      </c>
      <c r="C1499" s="11">
        <v>9.9582169999999994</v>
      </c>
      <c r="D1499" s="11">
        <v>9.9582169999999994</v>
      </c>
      <c r="E1499" s="11">
        <v>6.5673880000000002</v>
      </c>
    </row>
    <row r="1500" spans="1:5" x14ac:dyDescent="0.25">
      <c r="A1500" s="10">
        <v>39897</v>
      </c>
      <c r="B1500" s="11">
        <v>22</v>
      </c>
      <c r="C1500" s="11">
        <v>9.9600939999999998</v>
      </c>
      <c r="D1500" s="11">
        <v>9.9600939999999998</v>
      </c>
      <c r="E1500" s="11">
        <v>6.5562360000000002</v>
      </c>
    </row>
    <row r="1501" spans="1:5" x14ac:dyDescent="0.25">
      <c r="A1501" s="10">
        <v>39898</v>
      </c>
      <c r="B1501" s="11">
        <v>28</v>
      </c>
      <c r="C1501" s="11">
        <v>9.9497560000000007</v>
      </c>
      <c r="D1501" s="11">
        <v>9.9497560000000007</v>
      </c>
      <c r="E1501" s="11">
        <v>6.4925639999999998</v>
      </c>
    </row>
    <row r="1502" spans="1:5" x14ac:dyDescent="0.25">
      <c r="A1502" s="10">
        <v>39899</v>
      </c>
      <c r="B1502" s="11">
        <v>27</v>
      </c>
      <c r="C1502" s="11">
        <v>9.9513999999999996</v>
      </c>
      <c r="D1502" s="11">
        <v>9.9513999999999996</v>
      </c>
      <c r="E1502" s="11">
        <v>6.511647</v>
      </c>
    </row>
    <row r="1503" spans="1:5" x14ac:dyDescent="0.25">
      <c r="A1503" s="10">
        <v>39902</v>
      </c>
      <c r="B1503" s="11">
        <v>24</v>
      </c>
      <c r="C1503" s="11">
        <v>9.9568670000000008</v>
      </c>
      <c r="D1503" s="11">
        <v>9.9568670000000008</v>
      </c>
      <c r="E1503" s="11">
        <v>6.4979779999999998</v>
      </c>
    </row>
    <row r="1504" spans="1:5" x14ac:dyDescent="0.25">
      <c r="A1504" s="10">
        <v>39903</v>
      </c>
      <c r="B1504" s="11">
        <v>23</v>
      </c>
      <c r="C1504" s="11">
        <v>9.9591750000000001</v>
      </c>
      <c r="D1504" s="11">
        <v>9.9591750000000001</v>
      </c>
      <c r="E1504" s="11">
        <v>6.416194</v>
      </c>
    </row>
    <row r="1505" spans="1:5" x14ac:dyDescent="0.25">
      <c r="A1505" s="10">
        <v>39904</v>
      </c>
      <c r="B1505" s="11">
        <v>22</v>
      </c>
      <c r="C1505" s="11">
        <v>9.9609500000000004</v>
      </c>
      <c r="D1505" s="11">
        <v>9.9609500000000004</v>
      </c>
      <c r="E1505" s="11">
        <v>6.4150510000000001</v>
      </c>
    </row>
    <row r="1506" spans="1:5" x14ac:dyDescent="0.25">
      <c r="A1506" s="10">
        <v>39905</v>
      </c>
      <c r="B1506" s="11">
        <v>28</v>
      </c>
      <c r="C1506" s="11">
        <v>9.9513890000000007</v>
      </c>
      <c r="D1506" s="11">
        <v>9.9513890000000007</v>
      </c>
      <c r="E1506" s="11">
        <v>6.2805160000000004</v>
      </c>
    </row>
    <row r="1507" spans="1:5" x14ac:dyDescent="0.25">
      <c r="A1507" s="10">
        <v>39906</v>
      </c>
      <c r="B1507" s="11">
        <v>27</v>
      </c>
      <c r="C1507" s="11">
        <v>9.9532000000000007</v>
      </c>
      <c r="D1507" s="11">
        <v>9.9532000000000007</v>
      </c>
      <c r="E1507" s="11">
        <v>6.2693409999999998</v>
      </c>
    </row>
    <row r="1508" spans="1:5" x14ac:dyDescent="0.25">
      <c r="A1508" s="10">
        <v>39909</v>
      </c>
      <c r="B1508" s="11">
        <v>24</v>
      </c>
      <c r="C1508" s="11">
        <v>9.9585329999999992</v>
      </c>
      <c r="D1508" s="11">
        <v>9.9585329999999992</v>
      </c>
      <c r="E1508" s="11">
        <v>6.2459499999999997</v>
      </c>
    </row>
    <row r="1509" spans="1:5" x14ac:dyDescent="0.25">
      <c r="A1509" s="10">
        <v>39910</v>
      </c>
      <c r="B1509" s="11">
        <v>23</v>
      </c>
      <c r="C1509" s="11">
        <v>9.9601970000000009</v>
      </c>
      <c r="D1509" s="11">
        <v>9.9601970000000009</v>
      </c>
      <c r="E1509" s="11">
        <v>6.254931</v>
      </c>
    </row>
    <row r="1510" spans="1:5" x14ac:dyDescent="0.25">
      <c r="A1510" s="10">
        <v>39911</v>
      </c>
      <c r="B1510" s="11">
        <v>29</v>
      </c>
      <c r="C1510" s="11">
        <v>9.9499750000000002</v>
      </c>
      <c r="D1510" s="11">
        <v>9.9499750000000002</v>
      </c>
      <c r="E1510" s="11">
        <v>6.2412219999999996</v>
      </c>
    </row>
    <row r="1511" spans="1:5" x14ac:dyDescent="0.25">
      <c r="A1511" s="10">
        <v>39916</v>
      </c>
      <c r="B1511" s="11">
        <v>24</v>
      </c>
      <c r="C1511" s="11">
        <v>9.9588669999999997</v>
      </c>
      <c r="D1511" s="11">
        <v>9.9588669999999997</v>
      </c>
      <c r="E1511" s="11">
        <v>6.1954339999999997</v>
      </c>
    </row>
    <row r="1512" spans="1:5" x14ac:dyDescent="0.25">
      <c r="A1512" s="10">
        <v>39917</v>
      </c>
      <c r="B1512" s="11">
        <v>23</v>
      </c>
      <c r="C1512" s="11">
        <v>9.961411</v>
      </c>
      <c r="D1512" s="11">
        <v>9.961411</v>
      </c>
      <c r="E1512" s="11">
        <v>6.0634160000000001</v>
      </c>
    </row>
    <row r="1513" spans="1:5" x14ac:dyDescent="0.25">
      <c r="A1513" s="10">
        <v>39918</v>
      </c>
      <c r="B1513" s="11">
        <v>22</v>
      </c>
      <c r="C1513" s="11">
        <v>9.9630890000000001</v>
      </c>
      <c r="D1513" s="11">
        <v>9.9630890000000001</v>
      </c>
      <c r="E1513" s="11">
        <v>6.0623589999999998</v>
      </c>
    </row>
    <row r="1514" spans="1:5" x14ac:dyDescent="0.25">
      <c r="A1514" s="10">
        <v>39919</v>
      </c>
      <c r="B1514" s="11">
        <v>28</v>
      </c>
      <c r="C1514" s="11">
        <v>9.9530220000000007</v>
      </c>
      <c r="D1514" s="11">
        <v>9.9530220000000007</v>
      </c>
      <c r="E1514" s="11">
        <v>6.0685370000000001</v>
      </c>
    </row>
    <row r="1515" spans="1:5" x14ac:dyDescent="0.25">
      <c r="A1515" s="10">
        <v>39920</v>
      </c>
      <c r="B1515" s="11">
        <v>27</v>
      </c>
      <c r="C1515" s="11">
        <v>9.9552250000000004</v>
      </c>
      <c r="D1515" s="11">
        <v>9.9552250000000004</v>
      </c>
      <c r="E1515" s="11">
        <v>5.9968510000000004</v>
      </c>
    </row>
    <row r="1516" spans="1:5" x14ac:dyDescent="0.25">
      <c r="A1516" s="10">
        <v>39923</v>
      </c>
      <c r="B1516" s="11">
        <v>24</v>
      </c>
      <c r="C1516" s="11">
        <v>9.9602000000000004</v>
      </c>
      <c r="D1516" s="11">
        <v>9.9602000000000004</v>
      </c>
      <c r="E1516" s="11">
        <v>5.9938560000000001</v>
      </c>
    </row>
    <row r="1517" spans="1:5" x14ac:dyDescent="0.25">
      <c r="A1517" s="10">
        <v>39924</v>
      </c>
      <c r="B1517" s="11">
        <v>23</v>
      </c>
      <c r="C1517" s="11">
        <v>9.9626889999999992</v>
      </c>
      <c r="D1517" s="11">
        <v>9.9626889999999992</v>
      </c>
      <c r="E1517" s="11">
        <v>5.8618540000000001</v>
      </c>
    </row>
    <row r="1518" spans="1:5" x14ac:dyDescent="0.25">
      <c r="A1518" s="10">
        <v>39925</v>
      </c>
      <c r="B1518" s="11">
        <v>22</v>
      </c>
      <c r="C1518" s="11">
        <v>9.9646779999999993</v>
      </c>
      <c r="D1518" s="11">
        <v>9.9646779999999993</v>
      </c>
      <c r="E1518" s="11">
        <v>5.8004519999999999</v>
      </c>
    </row>
    <row r="1519" spans="1:5" x14ac:dyDescent="0.25">
      <c r="A1519" s="10">
        <v>39926</v>
      </c>
      <c r="B1519" s="11">
        <v>28</v>
      </c>
      <c r="C1519" s="11">
        <v>9.9550439999999991</v>
      </c>
      <c r="D1519" s="11">
        <v>9.9550439999999991</v>
      </c>
      <c r="E1519" s="11">
        <v>5.8061590000000001</v>
      </c>
    </row>
    <row r="1520" spans="1:5" x14ac:dyDescent="0.25">
      <c r="A1520" s="10">
        <v>39927</v>
      </c>
      <c r="B1520" s="11">
        <v>27</v>
      </c>
      <c r="C1520" s="11">
        <v>9.9567250000000005</v>
      </c>
      <c r="D1520" s="11">
        <v>9.9567250000000005</v>
      </c>
      <c r="E1520" s="11">
        <v>5.7950780000000002</v>
      </c>
    </row>
    <row r="1521" spans="1:5" x14ac:dyDescent="0.25">
      <c r="A1521" s="10">
        <v>39930</v>
      </c>
      <c r="B1521" s="11">
        <v>24</v>
      </c>
      <c r="C1521" s="11">
        <v>9.9615329999999993</v>
      </c>
      <c r="D1521" s="11">
        <v>9.9615329999999993</v>
      </c>
      <c r="E1521" s="11">
        <v>5.7923309999999999</v>
      </c>
    </row>
    <row r="1522" spans="1:5" x14ac:dyDescent="0.25">
      <c r="A1522" s="10">
        <v>39931</v>
      </c>
      <c r="B1522" s="11">
        <v>23</v>
      </c>
      <c r="C1522" s="11">
        <v>9.9635189999999998</v>
      </c>
      <c r="D1522" s="11">
        <v>9.9635189999999998</v>
      </c>
      <c r="E1522" s="11">
        <v>5.7309770000000002</v>
      </c>
    </row>
    <row r="1523" spans="1:5" x14ac:dyDescent="0.25">
      <c r="A1523" s="10">
        <v>39932</v>
      </c>
      <c r="B1523" s="11">
        <v>22</v>
      </c>
      <c r="C1523" s="11">
        <v>9.9650440000000007</v>
      </c>
      <c r="D1523" s="11">
        <v>9.9650440000000007</v>
      </c>
      <c r="E1523" s="11">
        <v>5.740138</v>
      </c>
    </row>
    <row r="1524" spans="1:5" x14ac:dyDescent="0.25">
      <c r="A1524" s="10">
        <v>39933</v>
      </c>
      <c r="B1524" s="11">
        <v>28</v>
      </c>
      <c r="C1524" s="11">
        <v>9.9555109999999996</v>
      </c>
      <c r="D1524" s="11">
        <v>9.9555109999999996</v>
      </c>
      <c r="E1524" s="11">
        <v>5.7455759999999998</v>
      </c>
    </row>
    <row r="1525" spans="1:5" x14ac:dyDescent="0.25">
      <c r="A1525" s="10">
        <v>39937</v>
      </c>
      <c r="B1525" s="11">
        <v>24</v>
      </c>
      <c r="C1525" s="11">
        <v>9.9618000000000002</v>
      </c>
      <c r="D1525" s="11">
        <v>9.9618000000000002</v>
      </c>
      <c r="E1525" s="11">
        <v>5.7519729999999996</v>
      </c>
    </row>
    <row r="1526" spans="1:5" x14ac:dyDescent="0.25">
      <c r="A1526" s="10">
        <v>39938</v>
      </c>
      <c r="B1526" s="11">
        <v>23</v>
      </c>
      <c r="C1526" s="11">
        <v>9.9647330000000007</v>
      </c>
      <c r="D1526" s="11">
        <v>9.9647330000000007</v>
      </c>
      <c r="E1526" s="11">
        <v>5.5395890000000003</v>
      </c>
    </row>
    <row r="1527" spans="1:5" x14ac:dyDescent="0.25">
      <c r="A1527" s="10">
        <v>39939</v>
      </c>
      <c r="B1527" s="11">
        <v>22</v>
      </c>
      <c r="C1527" s="11">
        <v>9.9662670000000002</v>
      </c>
      <c r="D1527" s="11">
        <v>9.9662670000000002</v>
      </c>
      <c r="E1527" s="11">
        <v>5.5386290000000002</v>
      </c>
    </row>
    <row r="1528" spans="1:5" x14ac:dyDescent="0.25">
      <c r="A1528" s="10">
        <v>39940</v>
      </c>
      <c r="B1528" s="11">
        <v>28</v>
      </c>
      <c r="C1528" s="11">
        <v>9.9573</v>
      </c>
      <c r="D1528" s="11">
        <v>9.9573</v>
      </c>
      <c r="E1528" s="11">
        <v>5.5135430000000003</v>
      </c>
    </row>
    <row r="1529" spans="1:5" x14ac:dyDescent="0.25">
      <c r="A1529" s="10">
        <v>39941</v>
      </c>
      <c r="B1529" s="11">
        <v>27</v>
      </c>
      <c r="C1529" s="11">
        <v>9.9590499999999995</v>
      </c>
      <c r="D1529" s="11">
        <v>9.9590499999999995</v>
      </c>
      <c r="E1529" s="11">
        <v>5.4824510000000002</v>
      </c>
    </row>
    <row r="1530" spans="1:5" x14ac:dyDescent="0.25">
      <c r="A1530" s="10">
        <v>39944</v>
      </c>
      <c r="B1530" s="11">
        <v>24</v>
      </c>
      <c r="C1530" s="11">
        <v>9.9635999999999996</v>
      </c>
      <c r="D1530" s="11">
        <v>9.9635999999999996</v>
      </c>
      <c r="E1530" s="11">
        <v>5.4799470000000001</v>
      </c>
    </row>
    <row r="1531" spans="1:5" x14ac:dyDescent="0.25">
      <c r="A1531" s="10">
        <v>39945</v>
      </c>
      <c r="B1531" s="11">
        <v>23</v>
      </c>
      <c r="C1531" s="11">
        <v>9.9658829999999998</v>
      </c>
      <c r="D1531" s="11">
        <v>9.9658829999999998</v>
      </c>
      <c r="E1531" s="11">
        <v>5.358333</v>
      </c>
    </row>
    <row r="1532" spans="1:5" x14ac:dyDescent="0.25">
      <c r="A1532" s="10">
        <v>39946</v>
      </c>
      <c r="B1532" s="11">
        <v>22</v>
      </c>
      <c r="C1532" s="11">
        <v>9.9671219999999998</v>
      </c>
      <c r="D1532" s="11">
        <v>9.9671219999999998</v>
      </c>
      <c r="E1532" s="11">
        <v>5.3977830000000004</v>
      </c>
    </row>
    <row r="1533" spans="1:5" x14ac:dyDescent="0.25">
      <c r="A1533" s="10">
        <v>39947</v>
      </c>
      <c r="B1533" s="11">
        <v>28</v>
      </c>
      <c r="C1533" s="11">
        <v>9.9585439999999998</v>
      </c>
      <c r="D1533" s="11">
        <v>9.9585439999999998</v>
      </c>
      <c r="E1533" s="11">
        <v>5.3522449999999999</v>
      </c>
    </row>
    <row r="1534" spans="1:5" x14ac:dyDescent="0.25">
      <c r="A1534" s="10">
        <v>39948</v>
      </c>
      <c r="B1534" s="11">
        <v>27</v>
      </c>
      <c r="C1534" s="11">
        <v>9.9607749999999999</v>
      </c>
      <c r="D1534" s="11">
        <v>9.9607749999999999</v>
      </c>
      <c r="E1534" s="11">
        <v>5.2505949999999997</v>
      </c>
    </row>
    <row r="1535" spans="1:5" x14ac:dyDescent="0.25">
      <c r="A1535" s="10">
        <v>39951</v>
      </c>
      <c r="B1535" s="11">
        <v>24</v>
      </c>
      <c r="C1535" s="11">
        <v>9.9650669999999995</v>
      </c>
      <c r="D1535" s="11">
        <v>9.9650669999999995</v>
      </c>
      <c r="E1535" s="11">
        <v>5.2583190000000002</v>
      </c>
    </row>
    <row r="1536" spans="1:5" x14ac:dyDescent="0.25">
      <c r="A1536" s="10">
        <v>39952</v>
      </c>
      <c r="B1536" s="11">
        <v>23</v>
      </c>
      <c r="C1536" s="11">
        <v>9.9669059999999998</v>
      </c>
      <c r="D1536" s="11">
        <v>9.9669059999999998</v>
      </c>
      <c r="E1536" s="11">
        <v>5.1971299999999996</v>
      </c>
    </row>
    <row r="1537" spans="1:5" x14ac:dyDescent="0.25">
      <c r="A1537" s="10">
        <v>39953</v>
      </c>
      <c r="B1537" s="11">
        <v>22</v>
      </c>
      <c r="C1537" s="11">
        <v>9.9683440000000001</v>
      </c>
      <c r="D1537" s="11">
        <v>9.9683440000000001</v>
      </c>
      <c r="E1537" s="11">
        <v>5.196523</v>
      </c>
    </row>
    <row r="1538" spans="1:5" x14ac:dyDescent="0.25">
      <c r="A1538" s="10">
        <v>39954</v>
      </c>
      <c r="B1538" s="11">
        <v>28</v>
      </c>
      <c r="C1538" s="11">
        <v>9.9598669999999991</v>
      </c>
      <c r="D1538" s="11">
        <v>9.9598669999999991</v>
      </c>
      <c r="E1538" s="11">
        <v>5.1807489999999996</v>
      </c>
    </row>
    <row r="1539" spans="1:5" x14ac:dyDescent="0.25">
      <c r="A1539" s="10">
        <v>39955</v>
      </c>
      <c r="B1539" s="11">
        <v>27</v>
      </c>
      <c r="C1539" s="11">
        <v>9.9613750000000003</v>
      </c>
      <c r="D1539" s="11">
        <v>9.9613750000000003</v>
      </c>
      <c r="E1539" s="11">
        <v>5.169969</v>
      </c>
    </row>
    <row r="1540" spans="1:5" x14ac:dyDescent="0.25">
      <c r="A1540" s="10">
        <v>39958</v>
      </c>
      <c r="B1540" s="11">
        <v>24</v>
      </c>
      <c r="C1540" s="11">
        <v>9.9656000000000002</v>
      </c>
      <c r="D1540" s="11">
        <v>9.9656000000000002</v>
      </c>
      <c r="E1540" s="11">
        <v>5.1778120000000003</v>
      </c>
    </row>
    <row r="1541" spans="1:5" x14ac:dyDescent="0.25">
      <c r="A1541" s="10">
        <v>39959</v>
      </c>
      <c r="B1541" s="11">
        <v>23</v>
      </c>
      <c r="C1541" s="11">
        <v>9.9674169999999993</v>
      </c>
      <c r="D1541" s="11">
        <v>9.9674169999999993</v>
      </c>
      <c r="E1541" s="11">
        <v>5.116619</v>
      </c>
    </row>
    <row r="1542" spans="1:5" x14ac:dyDescent="0.25">
      <c r="A1542" s="10">
        <v>39960</v>
      </c>
      <c r="B1542" s="11">
        <v>22</v>
      </c>
      <c r="C1542" s="11">
        <v>9.9688330000000001</v>
      </c>
      <c r="D1542" s="11">
        <v>9.9688330000000001</v>
      </c>
      <c r="E1542" s="11">
        <v>5.1159999999999997</v>
      </c>
    </row>
    <row r="1543" spans="1:5" x14ac:dyDescent="0.25">
      <c r="A1543" s="10">
        <v>39961</v>
      </c>
      <c r="B1543" s="11">
        <v>28</v>
      </c>
      <c r="C1543" s="11">
        <v>9.9604890000000008</v>
      </c>
      <c r="D1543" s="11">
        <v>9.9604890000000008</v>
      </c>
      <c r="E1543" s="11">
        <v>5.1001370000000001</v>
      </c>
    </row>
    <row r="1544" spans="1:5" x14ac:dyDescent="0.25">
      <c r="A1544" s="10">
        <v>39962</v>
      </c>
      <c r="B1544" s="11">
        <v>27</v>
      </c>
      <c r="C1544" s="11">
        <v>9.9619</v>
      </c>
      <c r="D1544" s="11">
        <v>9.9619</v>
      </c>
      <c r="E1544" s="11">
        <v>5.0994289999999998</v>
      </c>
    </row>
    <row r="1545" spans="1:5" x14ac:dyDescent="0.25">
      <c r="A1545" s="10">
        <v>39965</v>
      </c>
      <c r="B1545" s="11">
        <v>24</v>
      </c>
      <c r="C1545" s="11">
        <v>9.9661329999999992</v>
      </c>
      <c r="D1545" s="11">
        <v>9.9661329999999992</v>
      </c>
      <c r="E1545" s="11">
        <v>5.0973129999999998</v>
      </c>
    </row>
    <row r="1546" spans="1:5" x14ac:dyDescent="0.25">
      <c r="A1546" s="10">
        <v>39966</v>
      </c>
      <c r="B1546" s="11">
        <v>23</v>
      </c>
      <c r="C1546" s="11">
        <v>9.9676080000000002</v>
      </c>
      <c r="D1546" s="11">
        <v>9.9676080000000002</v>
      </c>
      <c r="E1546" s="11">
        <v>5.0865280000000004</v>
      </c>
    </row>
    <row r="1547" spans="1:5" x14ac:dyDescent="0.25">
      <c r="A1547" s="10">
        <v>39967</v>
      </c>
      <c r="B1547" s="11">
        <v>22</v>
      </c>
      <c r="C1547" s="11">
        <v>9.9690779999999997</v>
      </c>
      <c r="D1547" s="11">
        <v>9.9690779999999997</v>
      </c>
      <c r="E1547" s="11">
        <v>5.0756589999999999</v>
      </c>
    </row>
    <row r="1548" spans="1:5" x14ac:dyDescent="0.25">
      <c r="A1548" s="10">
        <v>39968</v>
      </c>
      <c r="B1548" s="11">
        <v>28</v>
      </c>
      <c r="C1548" s="11">
        <v>9.9606440000000003</v>
      </c>
      <c r="D1548" s="11">
        <v>9.9606440000000003</v>
      </c>
      <c r="E1548" s="11">
        <v>5.08005</v>
      </c>
    </row>
    <row r="1549" spans="1:5" x14ac:dyDescent="0.25">
      <c r="A1549" s="10">
        <v>39969</v>
      </c>
      <c r="B1549" s="11">
        <v>27</v>
      </c>
      <c r="C1549" s="11">
        <v>9.9619750000000007</v>
      </c>
      <c r="D1549" s="11">
        <v>9.9619750000000007</v>
      </c>
      <c r="E1549" s="11">
        <v>5.0893519999999999</v>
      </c>
    </row>
    <row r="1550" spans="1:5" x14ac:dyDescent="0.25">
      <c r="A1550" s="10">
        <v>39972</v>
      </c>
      <c r="B1550" s="11">
        <v>24</v>
      </c>
      <c r="C1550" s="11">
        <v>9.9662000000000006</v>
      </c>
      <c r="D1550" s="11">
        <v>9.9662000000000006</v>
      </c>
      <c r="E1550" s="11">
        <v>5.0871950000000004</v>
      </c>
    </row>
    <row r="1551" spans="1:5" x14ac:dyDescent="0.25">
      <c r="A1551" s="10">
        <v>39973</v>
      </c>
      <c r="B1551" s="11">
        <v>23</v>
      </c>
      <c r="C1551" s="11">
        <v>9.9675440000000002</v>
      </c>
      <c r="D1551" s="11">
        <v>9.9675440000000002</v>
      </c>
      <c r="E1551" s="11">
        <v>5.0966110000000002</v>
      </c>
    </row>
    <row r="1552" spans="1:5" x14ac:dyDescent="0.25">
      <c r="A1552" s="10">
        <v>39974</v>
      </c>
      <c r="B1552" s="11">
        <v>22</v>
      </c>
      <c r="C1552" s="11">
        <v>9.9688330000000001</v>
      </c>
      <c r="D1552" s="11">
        <v>9.9688330000000001</v>
      </c>
      <c r="E1552" s="11">
        <v>5.1159999999999997</v>
      </c>
    </row>
    <row r="1553" spans="1:5" x14ac:dyDescent="0.25">
      <c r="A1553" s="10">
        <v>39975</v>
      </c>
      <c r="B1553" s="11">
        <v>28</v>
      </c>
      <c r="C1553" s="11">
        <v>9.9604890000000008</v>
      </c>
      <c r="D1553" s="11">
        <v>9.9604890000000008</v>
      </c>
      <c r="E1553" s="11">
        <v>5.1001370000000001</v>
      </c>
    </row>
    <row r="1554" spans="1:5" x14ac:dyDescent="0.25">
      <c r="A1554" s="10">
        <v>39976</v>
      </c>
      <c r="B1554" s="11">
        <v>27</v>
      </c>
      <c r="C1554" s="11">
        <v>9.9619750000000007</v>
      </c>
      <c r="D1554" s="11">
        <v>9.9619750000000007</v>
      </c>
      <c r="E1554" s="11">
        <v>5.0893519999999999</v>
      </c>
    </row>
    <row r="1555" spans="1:5" x14ac:dyDescent="0.25">
      <c r="A1555" s="10">
        <v>39979</v>
      </c>
      <c r="B1555" s="11">
        <v>24</v>
      </c>
      <c r="C1555" s="11">
        <v>9.9661329999999992</v>
      </c>
      <c r="D1555" s="11">
        <v>9.9661329999999992</v>
      </c>
      <c r="E1555" s="11">
        <v>5.0973129999999998</v>
      </c>
    </row>
    <row r="1556" spans="1:5" x14ac:dyDescent="0.25">
      <c r="A1556" s="10">
        <v>39980</v>
      </c>
      <c r="B1556" s="11">
        <v>23</v>
      </c>
      <c r="C1556" s="11">
        <v>9.9679920000000006</v>
      </c>
      <c r="D1556" s="11">
        <v>9.9679920000000006</v>
      </c>
      <c r="E1556" s="11">
        <v>5.0260350000000003</v>
      </c>
    </row>
    <row r="1557" spans="1:5" x14ac:dyDescent="0.25">
      <c r="A1557" s="10">
        <v>39981</v>
      </c>
      <c r="B1557" s="11">
        <v>22</v>
      </c>
      <c r="C1557" s="11">
        <v>9.9695060000000009</v>
      </c>
      <c r="D1557" s="11">
        <v>9.9695060000000009</v>
      </c>
      <c r="E1557" s="11">
        <v>5.0051899999999998</v>
      </c>
    </row>
    <row r="1558" spans="1:5" x14ac:dyDescent="0.25">
      <c r="A1558" s="10">
        <v>39982</v>
      </c>
      <c r="B1558" s="11">
        <v>28</v>
      </c>
      <c r="C1558" s="11">
        <v>9.9611889999999992</v>
      </c>
      <c r="D1558" s="11">
        <v>9.9611889999999992</v>
      </c>
      <c r="E1558" s="11">
        <v>5.0094279999999998</v>
      </c>
    </row>
    <row r="1559" spans="1:5" x14ac:dyDescent="0.25">
      <c r="A1559" s="10">
        <v>39983</v>
      </c>
      <c r="B1559" s="11">
        <v>27</v>
      </c>
      <c r="C1559" s="11">
        <v>9.9643750000000004</v>
      </c>
      <c r="D1559" s="11">
        <v>9.9643750000000004</v>
      </c>
      <c r="E1559" s="11">
        <v>4.7669819999999996</v>
      </c>
    </row>
    <row r="1560" spans="1:5" x14ac:dyDescent="0.25">
      <c r="A1560" s="10">
        <v>39986</v>
      </c>
      <c r="B1560" s="11">
        <v>24</v>
      </c>
      <c r="C1560" s="11">
        <v>9.9684000000000008</v>
      </c>
      <c r="D1560" s="11">
        <v>9.9684000000000008</v>
      </c>
      <c r="E1560" s="11">
        <v>4.755026</v>
      </c>
    </row>
    <row r="1561" spans="1:5" x14ac:dyDescent="0.25">
      <c r="A1561" s="10">
        <v>39987</v>
      </c>
      <c r="B1561" s="11">
        <v>23</v>
      </c>
      <c r="C1561" s="11">
        <v>9.9699080000000002</v>
      </c>
      <c r="D1561" s="11">
        <v>9.9699080000000002</v>
      </c>
      <c r="E1561" s="11">
        <v>4.7242680000000004</v>
      </c>
    </row>
    <row r="1562" spans="1:5" x14ac:dyDescent="0.25">
      <c r="A1562" s="10">
        <v>39988</v>
      </c>
      <c r="B1562" s="11">
        <v>22</v>
      </c>
      <c r="C1562" s="11">
        <v>9.9711560000000006</v>
      </c>
      <c r="D1562" s="11">
        <v>9.9711560000000006</v>
      </c>
      <c r="E1562" s="11">
        <v>4.733581</v>
      </c>
    </row>
    <row r="1563" spans="1:5" x14ac:dyDescent="0.25">
      <c r="A1563" s="10">
        <v>39989</v>
      </c>
      <c r="B1563" s="11">
        <v>28</v>
      </c>
      <c r="C1563" s="11">
        <v>9.9634440000000009</v>
      </c>
      <c r="D1563" s="11">
        <v>9.9634440000000009</v>
      </c>
      <c r="E1563" s="11">
        <v>4.7173020000000001</v>
      </c>
    </row>
    <row r="1564" spans="1:5" x14ac:dyDescent="0.25">
      <c r="A1564" s="10">
        <v>39990</v>
      </c>
      <c r="B1564" s="11">
        <v>27</v>
      </c>
      <c r="C1564" s="11">
        <v>9.9647500000000004</v>
      </c>
      <c r="D1564" s="11">
        <v>9.9647500000000004</v>
      </c>
      <c r="E1564" s="11">
        <v>4.7166259999999998</v>
      </c>
    </row>
    <row r="1565" spans="1:5" x14ac:dyDescent="0.25">
      <c r="A1565" s="10">
        <v>39993</v>
      </c>
      <c r="B1565" s="11">
        <v>24</v>
      </c>
      <c r="C1565" s="11">
        <v>9.9686000000000003</v>
      </c>
      <c r="D1565" s="11">
        <v>9.9686000000000003</v>
      </c>
      <c r="E1565" s="11">
        <v>4.7248359999999998</v>
      </c>
    </row>
    <row r="1566" spans="1:5" x14ac:dyDescent="0.25">
      <c r="A1566" s="10">
        <v>39994</v>
      </c>
      <c r="B1566" s="11">
        <v>23</v>
      </c>
      <c r="C1566" s="11">
        <v>9.9699080000000002</v>
      </c>
      <c r="D1566" s="11">
        <v>9.9699080000000002</v>
      </c>
      <c r="E1566" s="11">
        <v>4.7242680000000004</v>
      </c>
    </row>
    <row r="1567" spans="1:5" x14ac:dyDescent="0.25">
      <c r="A1567" s="10">
        <v>39995</v>
      </c>
      <c r="B1567" s="11">
        <v>22</v>
      </c>
      <c r="C1567" s="11">
        <v>9.9712169999999993</v>
      </c>
      <c r="D1567" s="11">
        <v>9.9712169999999993</v>
      </c>
      <c r="E1567" s="11">
        <v>4.723541</v>
      </c>
    </row>
    <row r="1568" spans="1:5" x14ac:dyDescent="0.25">
      <c r="A1568" s="10">
        <v>39996</v>
      </c>
      <c r="B1568" s="11">
        <v>28</v>
      </c>
      <c r="C1568" s="11">
        <v>9.9635219999999993</v>
      </c>
      <c r="D1568" s="11">
        <v>9.9635219999999993</v>
      </c>
      <c r="E1568" s="11">
        <v>4.7071990000000001</v>
      </c>
    </row>
    <row r="1569" spans="1:5" x14ac:dyDescent="0.25">
      <c r="A1569" s="10">
        <v>39997</v>
      </c>
      <c r="B1569" s="11">
        <v>27</v>
      </c>
      <c r="C1569" s="11">
        <v>9.9648249999999994</v>
      </c>
      <c r="D1569" s="11">
        <v>9.9648249999999994</v>
      </c>
      <c r="E1569" s="11">
        <v>4.7065549999999998</v>
      </c>
    </row>
    <row r="1570" spans="1:5" x14ac:dyDescent="0.25">
      <c r="A1570" s="10">
        <v>40000</v>
      </c>
      <c r="B1570" s="11">
        <v>24</v>
      </c>
      <c r="C1570" s="11">
        <v>9.9687330000000003</v>
      </c>
      <c r="D1570" s="11">
        <v>9.9687330000000003</v>
      </c>
      <c r="E1570" s="11">
        <v>4.7047600000000003</v>
      </c>
    </row>
    <row r="1571" spans="1:5" x14ac:dyDescent="0.25">
      <c r="A1571" s="10">
        <v>40001</v>
      </c>
      <c r="B1571" s="11">
        <v>23</v>
      </c>
      <c r="C1571" s="11">
        <v>9.9702280000000005</v>
      </c>
      <c r="D1571" s="11">
        <v>9.9702280000000005</v>
      </c>
      <c r="E1571" s="11">
        <v>4.6738799999999996</v>
      </c>
    </row>
    <row r="1572" spans="1:5" x14ac:dyDescent="0.25">
      <c r="A1572" s="10">
        <v>40002</v>
      </c>
      <c r="B1572" s="11">
        <v>22</v>
      </c>
      <c r="C1572" s="11">
        <v>9.9715830000000008</v>
      </c>
      <c r="D1572" s="11">
        <v>9.9715830000000008</v>
      </c>
      <c r="E1572" s="11">
        <v>4.6633060000000004</v>
      </c>
    </row>
    <row r="1573" spans="1:5" x14ac:dyDescent="0.25">
      <c r="A1573" s="10">
        <v>40003</v>
      </c>
      <c r="B1573" s="11">
        <v>28</v>
      </c>
      <c r="C1573" s="11">
        <v>9.9642219999999995</v>
      </c>
      <c r="D1573" s="11">
        <v>9.9642219999999995</v>
      </c>
      <c r="E1573" s="11">
        <v>4.6165459999999996</v>
      </c>
    </row>
    <row r="1574" spans="1:5" x14ac:dyDescent="0.25">
      <c r="A1574" s="10">
        <v>40004</v>
      </c>
      <c r="B1574" s="11">
        <v>27</v>
      </c>
      <c r="C1574" s="11">
        <v>9.9655000000000005</v>
      </c>
      <c r="D1574" s="11">
        <v>9.9655000000000005</v>
      </c>
      <c r="E1574" s="11">
        <v>4.6159249999999998</v>
      </c>
    </row>
    <row r="1575" spans="1:5" x14ac:dyDescent="0.25">
      <c r="A1575" s="10">
        <v>40007</v>
      </c>
      <c r="B1575" s="11">
        <v>24</v>
      </c>
      <c r="C1575" s="11">
        <v>9.9693330000000007</v>
      </c>
      <c r="D1575" s="11">
        <v>9.9693330000000007</v>
      </c>
      <c r="E1575" s="11">
        <v>4.6142000000000003</v>
      </c>
    </row>
    <row r="1576" spans="1:5" x14ac:dyDescent="0.25">
      <c r="A1576" s="10">
        <v>40008</v>
      </c>
      <c r="B1576" s="11">
        <v>23</v>
      </c>
      <c r="C1576" s="11">
        <v>9.9709939999999992</v>
      </c>
      <c r="D1576" s="11">
        <v>9.9709939999999992</v>
      </c>
      <c r="E1576" s="11">
        <v>4.5532769999999996</v>
      </c>
    </row>
    <row r="1577" spans="1:5" x14ac:dyDescent="0.25">
      <c r="A1577" s="10">
        <v>40009</v>
      </c>
      <c r="B1577" s="11">
        <v>22</v>
      </c>
      <c r="C1577" s="11">
        <v>9.9722559999999998</v>
      </c>
      <c r="D1577" s="11">
        <v>9.9722559999999998</v>
      </c>
      <c r="E1577" s="11">
        <v>4.5525580000000003</v>
      </c>
    </row>
    <row r="1578" spans="1:5" x14ac:dyDescent="0.25">
      <c r="A1578" s="10">
        <v>40010</v>
      </c>
      <c r="B1578" s="11">
        <v>28</v>
      </c>
      <c r="C1578" s="11">
        <v>9.9646889999999999</v>
      </c>
      <c r="D1578" s="11">
        <v>9.9646889999999999</v>
      </c>
      <c r="E1578" s="11">
        <v>4.5560739999999997</v>
      </c>
    </row>
    <row r="1579" spans="1:5" x14ac:dyDescent="0.25">
      <c r="A1579" s="10">
        <v>40011</v>
      </c>
      <c r="B1579" s="11">
        <v>27</v>
      </c>
      <c r="C1579" s="11">
        <v>9.9659499999999994</v>
      </c>
      <c r="D1579" s="11">
        <v>9.9659499999999994</v>
      </c>
      <c r="E1579" s="11">
        <v>4.5555120000000002</v>
      </c>
    </row>
    <row r="1580" spans="1:5" x14ac:dyDescent="0.25">
      <c r="A1580" s="10">
        <v>40014</v>
      </c>
      <c r="B1580" s="11">
        <v>24</v>
      </c>
      <c r="C1580" s="11">
        <v>9.9698670000000007</v>
      </c>
      <c r="D1580" s="11">
        <v>9.9698670000000007</v>
      </c>
      <c r="E1580" s="11">
        <v>4.5336109999999996</v>
      </c>
    </row>
    <row r="1581" spans="1:5" x14ac:dyDescent="0.25">
      <c r="A1581" s="10">
        <v>40015</v>
      </c>
      <c r="B1581" s="11">
        <v>23</v>
      </c>
      <c r="C1581" s="11">
        <v>9.9711859999999994</v>
      </c>
      <c r="D1581" s="11">
        <v>9.9711859999999994</v>
      </c>
      <c r="E1581" s="11">
        <v>4.5230499999999996</v>
      </c>
    </row>
    <row r="1582" spans="1:5" x14ac:dyDescent="0.25">
      <c r="A1582" s="10">
        <v>40016</v>
      </c>
      <c r="B1582" s="11">
        <v>22</v>
      </c>
      <c r="C1582" s="11">
        <v>9.9725000000000001</v>
      </c>
      <c r="D1582" s="11">
        <v>9.9725000000000001</v>
      </c>
      <c r="E1582" s="11">
        <v>4.5124089999999999</v>
      </c>
    </row>
    <row r="1583" spans="1:5" x14ac:dyDescent="0.25">
      <c r="A1583" s="10">
        <v>40017</v>
      </c>
      <c r="B1583" s="11">
        <v>28</v>
      </c>
      <c r="C1583" s="11">
        <v>9.9649999999999999</v>
      </c>
      <c r="D1583" s="11">
        <v>9.9649999999999999</v>
      </c>
      <c r="E1583" s="11">
        <v>4.5158050000000003</v>
      </c>
    </row>
    <row r="1584" spans="1:5" x14ac:dyDescent="0.25">
      <c r="A1584" s="10">
        <v>40018</v>
      </c>
      <c r="B1584" s="11">
        <v>27</v>
      </c>
      <c r="C1584" s="11">
        <v>9.9662500000000005</v>
      </c>
      <c r="D1584" s="11">
        <v>9.9662500000000005</v>
      </c>
      <c r="E1584" s="11">
        <v>4.5152390000000002</v>
      </c>
    </row>
    <row r="1585" spans="1:5" x14ac:dyDescent="0.25">
      <c r="A1585" s="10">
        <v>40021</v>
      </c>
      <c r="B1585" s="11">
        <v>24</v>
      </c>
      <c r="C1585" s="11">
        <v>9.9699329999999993</v>
      </c>
      <c r="D1585" s="11">
        <v>9.9699329999999993</v>
      </c>
      <c r="E1585" s="11">
        <v>4.5236510000000001</v>
      </c>
    </row>
    <row r="1586" spans="1:5" x14ac:dyDescent="0.25">
      <c r="A1586" s="10">
        <v>40022</v>
      </c>
      <c r="B1586" s="11">
        <v>23</v>
      </c>
      <c r="C1586" s="11">
        <v>9.9713139999999996</v>
      </c>
      <c r="D1586" s="11">
        <v>9.9713139999999996</v>
      </c>
      <c r="E1586" s="11">
        <v>4.5029000000000003</v>
      </c>
    </row>
    <row r="1587" spans="1:5" x14ac:dyDescent="0.25">
      <c r="A1587" s="10">
        <v>40023</v>
      </c>
      <c r="B1587" s="11">
        <v>22</v>
      </c>
      <c r="C1587" s="11">
        <v>9.9725610000000007</v>
      </c>
      <c r="D1587" s="11">
        <v>9.9725610000000007</v>
      </c>
      <c r="E1587" s="11">
        <v>4.5023720000000003</v>
      </c>
    </row>
    <row r="1588" spans="1:5" x14ac:dyDescent="0.25">
      <c r="A1588" s="10">
        <v>40024</v>
      </c>
      <c r="B1588" s="11">
        <v>28</v>
      </c>
      <c r="C1588" s="11">
        <v>9.9650780000000001</v>
      </c>
      <c r="D1588" s="11">
        <v>9.9650780000000001</v>
      </c>
      <c r="E1588" s="11">
        <v>4.505706</v>
      </c>
    </row>
    <row r="1589" spans="1:5" x14ac:dyDescent="0.25">
      <c r="A1589" s="10">
        <v>40025</v>
      </c>
      <c r="B1589" s="11">
        <v>27</v>
      </c>
      <c r="C1589" s="11">
        <v>9.9663249999999994</v>
      </c>
      <c r="D1589" s="11">
        <v>9.9663249999999994</v>
      </c>
      <c r="E1589" s="11">
        <v>4.5051709999999998</v>
      </c>
    </row>
    <row r="1590" spans="1:5" x14ac:dyDescent="0.25">
      <c r="A1590" s="10">
        <v>40028</v>
      </c>
      <c r="B1590" s="11">
        <v>24</v>
      </c>
      <c r="C1590" s="11">
        <v>9.9700670000000002</v>
      </c>
      <c r="D1590" s="11">
        <v>9.9700670000000002</v>
      </c>
      <c r="E1590" s="11">
        <v>4.5034299999999998</v>
      </c>
    </row>
    <row r="1591" spans="1:5" x14ac:dyDescent="0.25">
      <c r="A1591" s="10">
        <v>40029</v>
      </c>
      <c r="B1591" s="11">
        <v>23</v>
      </c>
      <c r="C1591" s="11">
        <v>9.9713139999999996</v>
      </c>
      <c r="D1591" s="11">
        <v>9.9713139999999996</v>
      </c>
      <c r="E1591" s="11">
        <v>4.5029000000000003</v>
      </c>
    </row>
    <row r="1592" spans="1:5" x14ac:dyDescent="0.25">
      <c r="A1592" s="10">
        <v>40030</v>
      </c>
      <c r="B1592" s="11">
        <v>22</v>
      </c>
      <c r="C1592" s="11">
        <v>9.9725610000000007</v>
      </c>
      <c r="D1592" s="11">
        <v>9.9725610000000007</v>
      </c>
      <c r="E1592" s="11">
        <v>4.5023720000000003</v>
      </c>
    </row>
    <row r="1593" spans="1:5" x14ac:dyDescent="0.25">
      <c r="A1593" s="10">
        <v>40031</v>
      </c>
      <c r="B1593" s="11">
        <v>28</v>
      </c>
      <c r="C1593" s="11">
        <v>9.9651560000000003</v>
      </c>
      <c r="D1593" s="11">
        <v>9.9651560000000003</v>
      </c>
      <c r="E1593" s="11">
        <v>4.4956069999999997</v>
      </c>
    </row>
    <row r="1594" spans="1:5" x14ac:dyDescent="0.25">
      <c r="A1594" s="10">
        <v>40032</v>
      </c>
      <c r="B1594" s="11">
        <v>27</v>
      </c>
      <c r="C1594" s="11">
        <v>9.9664000000000001</v>
      </c>
      <c r="D1594" s="11">
        <v>9.9664000000000001</v>
      </c>
      <c r="E1594" s="11">
        <v>4.4951040000000004</v>
      </c>
    </row>
    <row r="1595" spans="1:5" x14ac:dyDescent="0.25">
      <c r="A1595" s="10">
        <v>40035</v>
      </c>
      <c r="B1595" s="11">
        <v>24</v>
      </c>
      <c r="C1595" s="11">
        <v>9.9700670000000002</v>
      </c>
      <c r="D1595" s="11">
        <v>9.9700670000000002</v>
      </c>
      <c r="E1595" s="11">
        <v>4.5034299999999998</v>
      </c>
    </row>
    <row r="1596" spans="1:5" x14ac:dyDescent="0.25">
      <c r="A1596" s="10">
        <v>40036</v>
      </c>
      <c r="B1596" s="11">
        <v>23</v>
      </c>
      <c r="C1596" s="11">
        <v>9.9713779999999996</v>
      </c>
      <c r="D1596" s="11">
        <v>9.9713779999999996</v>
      </c>
      <c r="E1596" s="11">
        <v>4.4928249999999998</v>
      </c>
    </row>
    <row r="1597" spans="1:5" x14ac:dyDescent="0.25">
      <c r="A1597" s="10">
        <v>40037</v>
      </c>
      <c r="B1597" s="11">
        <v>22</v>
      </c>
      <c r="C1597" s="11">
        <v>9.9727440000000005</v>
      </c>
      <c r="D1597" s="11">
        <v>9.9727440000000005</v>
      </c>
      <c r="E1597" s="11">
        <v>4.4722619999999997</v>
      </c>
    </row>
    <row r="1598" spans="1:5" x14ac:dyDescent="0.25">
      <c r="A1598" s="10">
        <v>40038</v>
      </c>
      <c r="B1598" s="11">
        <v>28</v>
      </c>
      <c r="C1598" s="11">
        <v>9.9653109999999998</v>
      </c>
      <c r="D1598" s="11">
        <v>9.9653109999999998</v>
      </c>
      <c r="E1598" s="11">
        <v>4.4755390000000004</v>
      </c>
    </row>
    <row r="1599" spans="1:5" x14ac:dyDescent="0.25">
      <c r="A1599" s="10">
        <v>40039</v>
      </c>
      <c r="B1599" s="11">
        <v>27</v>
      </c>
      <c r="C1599" s="11">
        <v>9.9666999999999994</v>
      </c>
      <c r="D1599" s="11">
        <v>9.9666999999999994</v>
      </c>
      <c r="E1599" s="11">
        <v>4.4548350000000001</v>
      </c>
    </row>
    <row r="1600" spans="1:5" x14ac:dyDescent="0.25">
      <c r="A1600" s="10">
        <v>40042</v>
      </c>
      <c r="B1600" s="11">
        <v>24</v>
      </c>
      <c r="C1600" s="11">
        <v>9.9703330000000001</v>
      </c>
      <c r="D1600" s="11">
        <v>9.9703330000000001</v>
      </c>
      <c r="E1600" s="11">
        <v>4.4632909999999999</v>
      </c>
    </row>
    <row r="1601" spans="1:5" x14ac:dyDescent="0.25">
      <c r="A1601" s="10">
        <v>40043</v>
      </c>
      <c r="B1601" s="11">
        <v>23</v>
      </c>
      <c r="C1601" s="11">
        <v>9.9715059999999998</v>
      </c>
      <c r="D1601" s="11">
        <v>9.9715059999999998</v>
      </c>
      <c r="E1601" s="11">
        <v>4.4726749999999997</v>
      </c>
    </row>
    <row r="1602" spans="1:5" x14ac:dyDescent="0.25">
      <c r="A1602" s="10">
        <v>40044</v>
      </c>
      <c r="B1602" s="11">
        <v>22</v>
      </c>
      <c r="C1602" s="11">
        <v>9.9728060000000003</v>
      </c>
      <c r="D1602" s="11">
        <v>9.9728060000000003</v>
      </c>
      <c r="E1602" s="11">
        <v>4.4620610000000003</v>
      </c>
    </row>
    <row r="1603" spans="1:5" x14ac:dyDescent="0.25">
      <c r="A1603" s="10">
        <v>40045</v>
      </c>
      <c r="B1603" s="11">
        <v>28</v>
      </c>
      <c r="C1603" s="11">
        <v>9.9653109999999998</v>
      </c>
      <c r="D1603" s="11">
        <v>9.9653109999999998</v>
      </c>
      <c r="E1603" s="11">
        <v>4.4755390000000004</v>
      </c>
    </row>
    <row r="1604" spans="1:5" x14ac:dyDescent="0.25">
      <c r="A1604" s="10">
        <v>40046</v>
      </c>
      <c r="B1604" s="11">
        <v>27</v>
      </c>
      <c r="C1604" s="11">
        <v>9.9664750000000009</v>
      </c>
      <c r="D1604" s="11">
        <v>9.9664750000000009</v>
      </c>
      <c r="E1604" s="11">
        <v>4.485036</v>
      </c>
    </row>
    <row r="1605" spans="1:5" x14ac:dyDescent="0.25">
      <c r="A1605" s="10">
        <v>40049</v>
      </c>
      <c r="B1605" s="11">
        <v>24</v>
      </c>
      <c r="C1605" s="11">
        <v>9.9702000000000002</v>
      </c>
      <c r="D1605" s="11">
        <v>9.9702000000000002</v>
      </c>
      <c r="E1605" s="11">
        <v>4.4833600000000002</v>
      </c>
    </row>
    <row r="1606" spans="1:5" x14ac:dyDescent="0.25">
      <c r="A1606" s="10">
        <v>40050</v>
      </c>
      <c r="B1606" s="11">
        <v>23</v>
      </c>
      <c r="C1606" s="11">
        <v>9.9715059999999998</v>
      </c>
      <c r="D1606" s="11">
        <v>9.9715059999999998</v>
      </c>
      <c r="E1606" s="11">
        <v>4.4726749999999997</v>
      </c>
    </row>
    <row r="1607" spans="1:5" x14ac:dyDescent="0.25">
      <c r="A1607" s="10">
        <v>40051</v>
      </c>
      <c r="B1607" s="11">
        <v>22</v>
      </c>
      <c r="C1607" s="11">
        <v>9.9727440000000005</v>
      </c>
      <c r="D1607" s="11">
        <v>9.9727440000000005</v>
      </c>
      <c r="E1607" s="11">
        <v>4.4722619999999997</v>
      </c>
    </row>
    <row r="1608" spans="1:5" x14ac:dyDescent="0.25">
      <c r="A1608" s="10">
        <v>40052</v>
      </c>
      <c r="B1608" s="11">
        <v>28</v>
      </c>
      <c r="C1608" s="11">
        <v>9.9653890000000001</v>
      </c>
      <c r="D1608" s="11">
        <v>9.9653890000000001</v>
      </c>
      <c r="E1608" s="11">
        <v>4.4654410000000002</v>
      </c>
    </row>
    <row r="1609" spans="1:5" x14ac:dyDescent="0.25">
      <c r="A1609" s="10">
        <v>40053</v>
      </c>
      <c r="B1609" s="11">
        <v>27</v>
      </c>
      <c r="C1609" s="11">
        <v>9.9666250000000005</v>
      </c>
      <c r="D1609" s="11">
        <v>9.9666250000000005</v>
      </c>
      <c r="E1609" s="11">
        <v>4.4649020000000004</v>
      </c>
    </row>
    <row r="1610" spans="1:5" x14ac:dyDescent="0.25">
      <c r="A1610" s="10">
        <v>40056</v>
      </c>
      <c r="B1610" s="11">
        <v>24</v>
      </c>
      <c r="C1610" s="11">
        <v>9.9702669999999998</v>
      </c>
      <c r="D1610" s="11">
        <v>9.9702669999999998</v>
      </c>
      <c r="E1610" s="11">
        <v>4.4732500000000002</v>
      </c>
    </row>
    <row r="1611" spans="1:5" x14ac:dyDescent="0.25">
      <c r="A1611" s="10">
        <v>40057</v>
      </c>
      <c r="B1611" s="11">
        <v>23</v>
      </c>
      <c r="C1611" s="11">
        <v>9.9715059999999998</v>
      </c>
      <c r="D1611" s="11">
        <v>9.9715059999999998</v>
      </c>
      <c r="E1611" s="11">
        <v>4.4726749999999997</v>
      </c>
    </row>
    <row r="1612" spans="1:5" x14ac:dyDescent="0.25">
      <c r="A1612" s="10">
        <v>40058</v>
      </c>
      <c r="B1612" s="11">
        <v>22</v>
      </c>
      <c r="C1612" s="11">
        <v>9.9727440000000005</v>
      </c>
      <c r="D1612" s="11">
        <v>9.9727440000000005</v>
      </c>
      <c r="E1612" s="11">
        <v>4.4722619999999997</v>
      </c>
    </row>
    <row r="1613" spans="1:5" x14ac:dyDescent="0.25">
      <c r="A1613" s="10">
        <v>40059</v>
      </c>
      <c r="B1613" s="11">
        <v>28</v>
      </c>
      <c r="C1613" s="11">
        <v>9.9653109999999998</v>
      </c>
      <c r="D1613" s="11">
        <v>9.9653109999999998</v>
      </c>
      <c r="E1613" s="11">
        <v>4.4755390000000004</v>
      </c>
    </row>
    <row r="1614" spans="1:5" x14ac:dyDescent="0.25">
      <c r="A1614" s="10">
        <v>40060</v>
      </c>
      <c r="B1614" s="11">
        <v>27</v>
      </c>
      <c r="C1614" s="11">
        <v>9.9666250000000005</v>
      </c>
      <c r="D1614" s="11">
        <v>9.9666250000000005</v>
      </c>
      <c r="E1614" s="11">
        <v>4.4649020000000004</v>
      </c>
    </row>
    <row r="1615" spans="1:5" x14ac:dyDescent="0.25">
      <c r="A1615" s="10">
        <v>40063</v>
      </c>
      <c r="B1615" s="11">
        <v>24</v>
      </c>
      <c r="C1615" s="11">
        <v>9.9702669999999998</v>
      </c>
      <c r="D1615" s="11">
        <v>9.9702669999999998</v>
      </c>
      <c r="E1615" s="11">
        <v>4.4732500000000002</v>
      </c>
    </row>
    <row r="1616" spans="1:5" x14ac:dyDescent="0.25">
      <c r="A1616" s="10">
        <v>40064</v>
      </c>
      <c r="B1616" s="11">
        <v>23</v>
      </c>
      <c r="C1616" s="11">
        <v>9.9715059999999998</v>
      </c>
      <c r="D1616" s="11">
        <v>9.9715059999999998</v>
      </c>
      <c r="E1616" s="11">
        <v>4.4726749999999997</v>
      </c>
    </row>
    <row r="1617" spans="1:5" x14ac:dyDescent="0.25">
      <c r="A1617" s="10">
        <v>40065</v>
      </c>
      <c r="B1617" s="11">
        <v>22</v>
      </c>
      <c r="C1617" s="11">
        <v>9.9727440000000005</v>
      </c>
      <c r="D1617" s="11">
        <v>9.9727440000000005</v>
      </c>
      <c r="E1617" s="11">
        <v>4.4722619999999997</v>
      </c>
    </row>
    <row r="1618" spans="1:5" x14ac:dyDescent="0.25">
      <c r="A1618" s="10">
        <v>40066</v>
      </c>
      <c r="B1618" s="11">
        <v>28</v>
      </c>
      <c r="C1618" s="11">
        <v>9.9651560000000003</v>
      </c>
      <c r="D1618" s="11">
        <v>9.9651560000000003</v>
      </c>
      <c r="E1618" s="11">
        <v>4.4956069999999997</v>
      </c>
    </row>
    <row r="1619" spans="1:5" x14ac:dyDescent="0.25">
      <c r="A1619" s="10">
        <v>40067</v>
      </c>
      <c r="B1619" s="11">
        <v>27</v>
      </c>
      <c r="C1619" s="11">
        <v>9.9664750000000009</v>
      </c>
      <c r="D1619" s="11">
        <v>9.9664750000000009</v>
      </c>
      <c r="E1619" s="11">
        <v>4.485036</v>
      </c>
    </row>
    <row r="1620" spans="1:5" x14ac:dyDescent="0.25">
      <c r="A1620" s="10">
        <v>40070</v>
      </c>
      <c r="B1620" s="11">
        <v>24</v>
      </c>
      <c r="C1620" s="11">
        <v>9.9702000000000002</v>
      </c>
      <c r="D1620" s="11">
        <v>9.9702000000000002</v>
      </c>
      <c r="E1620" s="11">
        <v>4.4833600000000002</v>
      </c>
    </row>
    <row r="1621" spans="1:5" x14ac:dyDescent="0.25">
      <c r="A1621" s="10">
        <v>40071</v>
      </c>
      <c r="B1621" s="11">
        <v>23</v>
      </c>
      <c r="C1621" s="11">
        <v>9.9712499999999995</v>
      </c>
      <c r="D1621" s="11">
        <v>9.9712499999999995</v>
      </c>
      <c r="E1621" s="11">
        <v>4.512975</v>
      </c>
    </row>
    <row r="1622" spans="1:5" x14ac:dyDescent="0.25">
      <c r="A1622" s="10">
        <v>40073</v>
      </c>
      <c r="B1622" s="11">
        <v>28</v>
      </c>
      <c r="C1622" s="11">
        <v>9.9651560000000003</v>
      </c>
      <c r="D1622" s="11">
        <v>9.9651560000000003</v>
      </c>
      <c r="E1622" s="11">
        <v>4.4956069999999997</v>
      </c>
    </row>
    <row r="1623" spans="1:5" x14ac:dyDescent="0.25">
      <c r="A1623" s="10">
        <v>40074</v>
      </c>
      <c r="B1623" s="11">
        <v>27</v>
      </c>
      <c r="C1623" s="11">
        <v>9.9664000000000001</v>
      </c>
      <c r="D1623" s="11">
        <v>9.9664000000000001</v>
      </c>
      <c r="E1623" s="11">
        <v>4.4951040000000004</v>
      </c>
    </row>
    <row r="1624" spans="1:5" x14ac:dyDescent="0.25">
      <c r="A1624" s="10">
        <v>40077</v>
      </c>
      <c r="B1624" s="11">
        <v>24</v>
      </c>
      <c r="C1624" s="11">
        <v>9.9702669999999998</v>
      </c>
      <c r="D1624" s="11">
        <v>9.9702669999999998</v>
      </c>
      <c r="E1624" s="11">
        <v>4.4732500000000002</v>
      </c>
    </row>
    <row r="1625" spans="1:5" x14ac:dyDescent="0.25">
      <c r="A1625" s="10">
        <v>40078</v>
      </c>
      <c r="B1625" s="11">
        <v>23</v>
      </c>
      <c r="C1625" s="11">
        <v>9.9715690000000006</v>
      </c>
      <c r="D1625" s="11">
        <v>9.9715690000000006</v>
      </c>
      <c r="E1625" s="11">
        <v>4.462758</v>
      </c>
    </row>
    <row r="1626" spans="1:5" x14ac:dyDescent="0.25">
      <c r="A1626" s="10">
        <v>40079</v>
      </c>
      <c r="B1626" s="11">
        <v>22</v>
      </c>
      <c r="C1626" s="11">
        <v>9.9727440000000005</v>
      </c>
      <c r="D1626" s="11">
        <v>9.9727440000000005</v>
      </c>
      <c r="E1626" s="11">
        <v>4.4722619999999997</v>
      </c>
    </row>
    <row r="1627" spans="1:5" x14ac:dyDescent="0.25">
      <c r="A1627" s="10">
        <v>40080</v>
      </c>
      <c r="B1627" s="11">
        <v>28</v>
      </c>
      <c r="C1627" s="11">
        <v>9.9653109999999998</v>
      </c>
      <c r="D1627" s="11">
        <v>9.9653109999999998</v>
      </c>
      <c r="E1627" s="11">
        <v>4.4755390000000004</v>
      </c>
    </row>
    <row r="1628" spans="1:5" x14ac:dyDescent="0.25">
      <c r="A1628" s="10">
        <v>40081</v>
      </c>
      <c r="B1628" s="11">
        <v>27</v>
      </c>
      <c r="C1628" s="11">
        <v>9.9665499999999998</v>
      </c>
      <c r="D1628" s="11">
        <v>9.9665499999999998</v>
      </c>
      <c r="E1628" s="11">
        <v>4.4749689999999998</v>
      </c>
    </row>
    <row r="1629" spans="1:5" x14ac:dyDescent="0.25">
      <c r="A1629" s="10">
        <v>40084</v>
      </c>
      <c r="B1629" s="11">
        <v>24</v>
      </c>
      <c r="C1629" s="11">
        <v>9.9701330000000006</v>
      </c>
      <c r="D1629" s="11">
        <v>9.9701330000000006</v>
      </c>
      <c r="E1629" s="11">
        <v>4.4934710000000004</v>
      </c>
    </row>
    <row r="1630" spans="1:5" x14ac:dyDescent="0.25">
      <c r="A1630" s="10">
        <v>40085</v>
      </c>
      <c r="B1630" s="11">
        <v>23</v>
      </c>
      <c r="C1630" s="11">
        <v>9.9715059999999998</v>
      </c>
      <c r="D1630" s="11">
        <v>9.9715059999999998</v>
      </c>
      <c r="E1630" s="11">
        <v>4.4726749999999997</v>
      </c>
    </row>
    <row r="1631" spans="1:5" x14ac:dyDescent="0.25">
      <c r="A1631" s="10">
        <v>40086</v>
      </c>
      <c r="B1631" s="11">
        <v>22</v>
      </c>
      <c r="C1631" s="11">
        <v>9.9725610000000007</v>
      </c>
      <c r="D1631" s="11">
        <v>9.9725610000000007</v>
      </c>
      <c r="E1631" s="11">
        <v>4.5023720000000003</v>
      </c>
    </row>
    <row r="1632" spans="1:5" x14ac:dyDescent="0.25">
      <c r="A1632" s="10">
        <v>40087</v>
      </c>
      <c r="B1632" s="11">
        <v>28</v>
      </c>
      <c r="C1632" s="11">
        <v>9.9649219999999996</v>
      </c>
      <c r="D1632" s="11">
        <v>9.9649219999999996</v>
      </c>
      <c r="E1632" s="11">
        <v>4.5259049999999998</v>
      </c>
    </row>
    <row r="1633" spans="1:5" x14ac:dyDescent="0.25">
      <c r="A1633" s="10">
        <v>40088</v>
      </c>
      <c r="B1633" s="11">
        <v>27</v>
      </c>
      <c r="C1633" s="11">
        <v>9.9664750000000009</v>
      </c>
      <c r="D1633" s="11">
        <v>9.9664750000000009</v>
      </c>
      <c r="E1633" s="11">
        <v>4.485036</v>
      </c>
    </row>
    <row r="1634" spans="1:5" x14ac:dyDescent="0.25">
      <c r="A1634" s="10">
        <v>40091</v>
      </c>
      <c r="B1634" s="11">
        <v>24</v>
      </c>
      <c r="C1634" s="11">
        <v>9.9703999999999997</v>
      </c>
      <c r="D1634" s="11">
        <v>9.9703999999999997</v>
      </c>
      <c r="E1634" s="11">
        <v>4.4531809999999998</v>
      </c>
    </row>
    <row r="1635" spans="1:5" x14ac:dyDescent="0.25">
      <c r="A1635" s="10">
        <v>40092</v>
      </c>
      <c r="B1635" s="11">
        <v>23</v>
      </c>
      <c r="C1635" s="11">
        <v>9.9714419999999997</v>
      </c>
      <c r="D1635" s="11">
        <v>9.9714419999999997</v>
      </c>
      <c r="E1635" s="11">
        <v>4.4827500000000002</v>
      </c>
    </row>
    <row r="1636" spans="1:5" x14ac:dyDescent="0.25">
      <c r="A1636" s="10">
        <v>40093</v>
      </c>
      <c r="B1636" s="11">
        <v>22</v>
      </c>
      <c r="C1636" s="11">
        <v>9.972194</v>
      </c>
      <c r="D1636" s="11">
        <v>9.972194</v>
      </c>
      <c r="E1636" s="11">
        <v>4.5627599999999999</v>
      </c>
    </row>
    <row r="1637" spans="1:5" x14ac:dyDescent="0.25">
      <c r="A1637" s="10">
        <v>40094</v>
      </c>
      <c r="B1637" s="11">
        <v>28</v>
      </c>
      <c r="C1637" s="11">
        <v>9.9650780000000001</v>
      </c>
      <c r="D1637" s="11">
        <v>9.9650780000000001</v>
      </c>
      <c r="E1637" s="11">
        <v>4.505706</v>
      </c>
    </row>
    <row r="1638" spans="1:5" x14ac:dyDescent="0.25">
      <c r="A1638" s="10">
        <v>40095</v>
      </c>
      <c r="B1638" s="11">
        <v>27</v>
      </c>
      <c r="C1638" s="11">
        <v>9.9662500000000005</v>
      </c>
      <c r="D1638" s="11">
        <v>9.9662500000000005</v>
      </c>
      <c r="E1638" s="11">
        <v>4.5152390000000002</v>
      </c>
    </row>
    <row r="1639" spans="1:5" x14ac:dyDescent="0.25">
      <c r="A1639" s="10">
        <v>40098</v>
      </c>
      <c r="B1639" s="11">
        <v>24</v>
      </c>
      <c r="C1639" s="11">
        <v>9.9702000000000002</v>
      </c>
      <c r="D1639" s="11">
        <v>9.9702000000000002</v>
      </c>
      <c r="E1639" s="11">
        <v>4.4833600000000002</v>
      </c>
    </row>
    <row r="1640" spans="1:5" x14ac:dyDescent="0.25">
      <c r="A1640" s="10">
        <v>40099</v>
      </c>
      <c r="B1640" s="11">
        <v>23</v>
      </c>
      <c r="C1640" s="11">
        <v>9.9709310000000002</v>
      </c>
      <c r="D1640" s="11">
        <v>9.9709310000000002</v>
      </c>
      <c r="E1640" s="11">
        <v>4.5631950000000003</v>
      </c>
    </row>
    <row r="1641" spans="1:5" x14ac:dyDescent="0.25">
      <c r="A1641" s="10">
        <v>40100</v>
      </c>
      <c r="B1641" s="11">
        <v>22</v>
      </c>
      <c r="C1641" s="11">
        <v>9.9728060000000003</v>
      </c>
      <c r="D1641" s="11">
        <v>9.9728060000000003</v>
      </c>
      <c r="E1641" s="11">
        <v>4.4620610000000003</v>
      </c>
    </row>
    <row r="1642" spans="1:5" x14ac:dyDescent="0.25">
      <c r="A1642" s="10">
        <v>40101</v>
      </c>
      <c r="B1642" s="11">
        <v>28</v>
      </c>
      <c r="C1642" s="11">
        <v>9.9650780000000001</v>
      </c>
      <c r="D1642" s="11">
        <v>9.9650780000000001</v>
      </c>
      <c r="E1642" s="11">
        <v>4.505706</v>
      </c>
    </row>
    <row r="1643" spans="1:5" x14ac:dyDescent="0.25">
      <c r="A1643" s="10">
        <v>40102</v>
      </c>
      <c r="B1643" s="11">
        <v>27</v>
      </c>
      <c r="C1643" s="11">
        <v>9.9663249999999994</v>
      </c>
      <c r="D1643" s="11">
        <v>9.9663249999999994</v>
      </c>
      <c r="E1643" s="11">
        <v>4.5051709999999998</v>
      </c>
    </row>
    <row r="1644" spans="1:5" x14ac:dyDescent="0.25">
      <c r="A1644" s="10">
        <v>40105</v>
      </c>
      <c r="B1644" s="11">
        <v>24</v>
      </c>
      <c r="C1644" s="11">
        <v>9.9700000000000006</v>
      </c>
      <c r="D1644" s="11">
        <v>9.9700000000000006</v>
      </c>
      <c r="E1644" s="11">
        <v>4.513541</v>
      </c>
    </row>
    <row r="1645" spans="1:5" x14ac:dyDescent="0.25">
      <c r="A1645" s="10">
        <v>40106</v>
      </c>
      <c r="B1645" s="11">
        <v>23</v>
      </c>
      <c r="C1645" s="11">
        <v>9.9712499999999995</v>
      </c>
      <c r="D1645" s="11">
        <v>9.9712499999999995</v>
      </c>
      <c r="E1645" s="11">
        <v>4.512975</v>
      </c>
    </row>
    <row r="1646" spans="1:5" x14ac:dyDescent="0.25">
      <c r="A1646" s="10">
        <v>40107</v>
      </c>
      <c r="B1646" s="11">
        <v>22</v>
      </c>
      <c r="C1646" s="11">
        <v>9.9725000000000001</v>
      </c>
      <c r="D1646" s="11">
        <v>9.9725000000000001</v>
      </c>
      <c r="E1646" s="11">
        <v>4.5124089999999999</v>
      </c>
    </row>
    <row r="1647" spans="1:5" x14ac:dyDescent="0.25">
      <c r="A1647" s="10">
        <v>40108</v>
      </c>
      <c r="B1647" s="11">
        <v>28</v>
      </c>
      <c r="C1647" s="11">
        <v>9.9649999999999999</v>
      </c>
      <c r="D1647" s="11">
        <v>9.9649999999999999</v>
      </c>
      <c r="E1647" s="11">
        <v>4.5158050000000003</v>
      </c>
    </row>
    <row r="1648" spans="1:5" x14ac:dyDescent="0.25">
      <c r="A1648" s="10">
        <v>40109</v>
      </c>
      <c r="B1648" s="11">
        <v>27</v>
      </c>
      <c r="C1648" s="11">
        <v>9.9661749999999998</v>
      </c>
      <c r="D1648" s="11">
        <v>9.9661749999999998</v>
      </c>
      <c r="E1648" s="11">
        <v>4.5253069999999997</v>
      </c>
    </row>
    <row r="1649" spans="1:5" x14ac:dyDescent="0.25">
      <c r="A1649" s="10">
        <v>40112</v>
      </c>
      <c r="B1649" s="11">
        <v>24</v>
      </c>
      <c r="C1649" s="11">
        <v>9.9699329999999993</v>
      </c>
      <c r="D1649" s="11">
        <v>9.9699329999999993</v>
      </c>
      <c r="E1649" s="11">
        <v>4.5236510000000001</v>
      </c>
    </row>
    <row r="1650" spans="1:5" x14ac:dyDescent="0.25">
      <c r="A1650" s="10">
        <v>40113</v>
      </c>
      <c r="B1650" s="11">
        <v>23</v>
      </c>
      <c r="C1650" s="11">
        <v>9.9712499999999995</v>
      </c>
      <c r="D1650" s="11">
        <v>9.9712499999999995</v>
      </c>
      <c r="E1650" s="11">
        <v>4.512975</v>
      </c>
    </row>
    <row r="1651" spans="1:5" x14ac:dyDescent="0.25">
      <c r="A1651" s="10">
        <v>40114</v>
      </c>
      <c r="B1651" s="11">
        <v>22</v>
      </c>
      <c r="C1651" s="11">
        <v>9.9725000000000001</v>
      </c>
      <c r="D1651" s="11">
        <v>9.9725000000000001</v>
      </c>
      <c r="E1651" s="11">
        <v>4.5124089999999999</v>
      </c>
    </row>
    <row r="1652" spans="1:5" x14ac:dyDescent="0.25">
      <c r="A1652" s="10">
        <v>40115</v>
      </c>
      <c r="B1652" s="11">
        <v>28</v>
      </c>
      <c r="C1652" s="11">
        <v>9.9649999999999999</v>
      </c>
      <c r="D1652" s="11">
        <v>9.9649999999999999</v>
      </c>
      <c r="E1652" s="11">
        <v>4.5158050000000003</v>
      </c>
    </row>
    <row r="1653" spans="1:5" x14ac:dyDescent="0.25">
      <c r="A1653" s="10">
        <v>40116</v>
      </c>
      <c r="B1653" s="11">
        <v>27</v>
      </c>
      <c r="C1653" s="11">
        <v>9.9662500000000005</v>
      </c>
      <c r="D1653" s="11">
        <v>9.9662500000000005</v>
      </c>
      <c r="E1653" s="11">
        <v>4.5152390000000002</v>
      </c>
    </row>
    <row r="1654" spans="1:5" x14ac:dyDescent="0.25">
      <c r="A1654" s="10">
        <v>40120</v>
      </c>
      <c r="B1654" s="11">
        <v>23</v>
      </c>
      <c r="C1654" s="11">
        <v>9.9713779999999996</v>
      </c>
      <c r="D1654" s="11">
        <v>9.9713779999999996</v>
      </c>
      <c r="E1654" s="11">
        <v>4.4928249999999998</v>
      </c>
    </row>
    <row r="1655" spans="1:5" x14ac:dyDescent="0.25">
      <c r="A1655" s="10">
        <v>40121</v>
      </c>
      <c r="B1655" s="11">
        <v>22</v>
      </c>
      <c r="C1655" s="11">
        <v>9.9725610000000007</v>
      </c>
      <c r="D1655" s="11">
        <v>9.9725610000000007</v>
      </c>
      <c r="E1655" s="11">
        <v>4.5023720000000003</v>
      </c>
    </row>
    <row r="1656" spans="1:5" x14ac:dyDescent="0.25">
      <c r="A1656" s="10">
        <v>40122</v>
      </c>
      <c r="B1656" s="11">
        <v>28</v>
      </c>
      <c r="C1656" s="11">
        <v>9.9649999999999999</v>
      </c>
      <c r="D1656" s="11">
        <v>9.9649999999999999</v>
      </c>
      <c r="E1656" s="11">
        <v>4.5158050000000003</v>
      </c>
    </row>
    <row r="1657" spans="1:5" x14ac:dyDescent="0.25">
      <c r="A1657" s="10">
        <v>40123</v>
      </c>
      <c r="B1657" s="11">
        <v>27</v>
      </c>
      <c r="C1657" s="11">
        <v>9.9662500000000005</v>
      </c>
      <c r="D1657" s="11">
        <v>9.9662500000000005</v>
      </c>
      <c r="E1657" s="11">
        <v>4.5152390000000002</v>
      </c>
    </row>
    <row r="1658" spans="1:5" x14ac:dyDescent="0.25">
      <c r="A1658" s="10">
        <v>40126</v>
      </c>
      <c r="B1658" s="11">
        <v>24</v>
      </c>
      <c r="C1658" s="11">
        <v>9.9700000000000006</v>
      </c>
      <c r="D1658" s="11">
        <v>9.9700000000000006</v>
      </c>
      <c r="E1658" s="11">
        <v>4.513541</v>
      </c>
    </row>
    <row r="1659" spans="1:5" x14ac:dyDescent="0.25">
      <c r="A1659" s="10">
        <v>40127</v>
      </c>
      <c r="B1659" s="11">
        <v>23</v>
      </c>
      <c r="C1659" s="11">
        <v>9.9712499999999995</v>
      </c>
      <c r="D1659" s="11">
        <v>9.9712499999999995</v>
      </c>
      <c r="E1659" s="11">
        <v>4.512975</v>
      </c>
    </row>
    <row r="1660" spans="1:5" x14ac:dyDescent="0.25">
      <c r="A1660" s="10">
        <v>40128</v>
      </c>
      <c r="B1660" s="11">
        <v>22</v>
      </c>
      <c r="C1660" s="11">
        <v>9.9725000000000001</v>
      </c>
      <c r="D1660" s="11">
        <v>9.9725000000000001</v>
      </c>
      <c r="E1660" s="11">
        <v>4.5124089999999999</v>
      </c>
    </row>
    <row r="1661" spans="1:5" x14ac:dyDescent="0.25">
      <c r="A1661" s="10">
        <v>40129</v>
      </c>
      <c r="B1661" s="11">
        <v>28</v>
      </c>
      <c r="C1661" s="11">
        <v>9.9649999999999999</v>
      </c>
      <c r="D1661" s="11">
        <v>9.9649999999999999</v>
      </c>
      <c r="E1661" s="11">
        <v>4.5158050000000003</v>
      </c>
    </row>
    <row r="1662" spans="1:5" x14ac:dyDescent="0.25">
      <c r="A1662" s="10">
        <v>40130</v>
      </c>
      <c r="B1662" s="11">
        <v>27</v>
      </c>
      <c r="C1662" s="11">
        <v>9.9662500000000005</v>
      </c>
      <c r="D1662" s="11">
        <v>9.9662500000000005</v>
      </c>
      <c r="E1662" s="11">
        <v>4.5152390000000002</v>
      </c>
    </row>
    <row r="1663" spans="1:5" x14ac:dyDescent="0.25">
      <c r="A1663" s="10">
        <v>40134</v>
      </c>
      <c r="B1663" s="11">
        <v>23</v>
      </c>
      <c r="C1663" s="11">
        <v>9.9712499999999995</v>
      </c>
      <c r="D1663" s="11">
        <v>9.9712499999999995</v>
      </c>
      <c r="E1663" s="11">
        <v>4.512975</v>
      </c>
    </row>
    <row r="1664" spans="1:5" x14ac:dyDescent="0.25">
      <c r="A1664" s="10">
        <v>40135</v>
      </c>
      <c r="B1664" s="11">
        <v>22</v>
      </c>
      <c r="C1664" s="11">
        <v>9.9725000000000001</v>
      </c>
      <c r="D1664" s="11">
        <v>9.9725000000000001</v>
      </c>
      <c r="E1664" s="11">
        <v>4.5124089999999999</v>
      </c>
    </row>
    <row r="1665" spans="1:5" x14ac:dyDescent="0.25">
      <c r="A1665" s="10">
        <v>40136</v>
      </c>
      <c r="B1665" s="11">
        <v>28</v>
      </c>
      <c r="C1665" s="11">
        <v>9.9651560000000003</v>
      </c>
      <c r="D1665" s="11">
        <v>9.9651560000000003</v>
      </c>
      <c r="E1665" s="11">
        <v>4.4956069999999997</v>
      </c>
    </row>
    <row r="1666" spans="1:5" x14ac:dyDescent="0.25">
      <c r="A1666" s="10">
        <v>40137</v>
      </c>
      <c r="B1666" s="11">
        <v>27</v>
      </c>
      <c r="C1666" s="11">
        <v>9.9664000000000001</v>
      </c>
      <c r="D1666" s="11">
        <v>9.9664000000000001</v>
      </c>
      <c r="E1666" s="11">
        <v>4.4951040000000004</v>
      </c>
    </row>
    <row r="1667" spans="1:5" x14ac:dyDescent="0.25">
      <c r="A1667" s="10">
        <v>40140</v>
      </c>
      <c r="B1667" s="11">
        <v>24</v>
      </c>
      <c r="C1667" s="11">
        <v>9.9700670000000002</v>
      </c>
      <c r="D1667" s="11">
        <v>9.9700670000000002</v>
      </c>
      <c r="E1667" s="11">
        <v>4.5034299999999998</v>
      </c>
    </row>
    <row r="1668" spans="1:5" x14ac:dyDescent="0.25">
      <c r="A1668" s="10">
        <v>40141</v>
      </c>
      <c r="B1668" s="11">
        <v>23</v>
      </c>
      <c r="C1668" s="11">
        <v>9.9713779999999996</v>
      </c>
      <c r="D1668" s="11">
        <v>9.9713779999999996</v>
      </c>
      <c r="E1668" s="11">
        <v>4.4928249999999998</v>
      </c>
    </row>
    <row r="1669" spans="1:5" x14ac:dyDescent="0.25">
      <c r="A1669" s="10">
        <v>40142</v>
      </c>
      <c r="B1669" s="11">
        <v>22</v>
      </c>
      <c r="C1669" s="11">
        <v>9.9726219999999994</v>
      </c>
      <c r="D1669" s="11">
        <v>9.9726219999999994</v>
      </c>
      <c r="E1669" s="11">
        <v>4.4923349999999997</v>
      </c>
    </row>
    <row r="1670" spans="1:5" x14ac:dyDescent="0.25">
      <c r="A1670" s="10">
        <v>40143</v>
      </c>
      <c r="B1670" s="11">
        <v>28</v>
      </c>
      <c r="C1670" s="11">
        <v>9.9652329999999996</v>
      </c>
      <c r="D1670" s="11">
        <v>9.9652329999999996</v>
      </c>
      <c r="E1670" s="11">
        <v>4.4856379999999998</v>
      </c>
    </row>
    <row r="1671" spans="1:5" x14ac:dyDescent="0.25">
      <c r="A1671" s="10">
        <v>40144</v>
      </c>
      <c r="B1671" s="11">
        <v>27</v>
      </c>
      <c r="C1671" s="11">
        <v>9.9664750000000009</v>
      </c>
      <c r="D1671" s="11">
        <v>9.9664750000000009</v>
      </c>
      <c r="E1671" s="11">
        <v>4.485036</v>
      </c>
    </row>
    <row r="1672" spans="1:5" x14ac:dyDescent="0.25">
      <c r="A1672" s="10">
        <v>40147</v>
      </c>
      <c r="B1672" s="11">
        <v>24</v>
      </c>
      <c r="C1672" s="11">
        <v>9.9701330000000006</v>
      </c>
      <c r="D1672" s="11">
        <v>9.9701330000000006</v>
      </c>
      <c r="E1672" s="11">
        <v>4.4934710000000004</v>
      </c>
    </row>
    <row r="1673" spans="1:5" x14ac:dyDescent="0.25">
      <c r="A1673" s="10">
        <v>40148</v>
      </c>
      <c r="B1673" s="11">
        <v>23</v>
      </c>
      <c r="C1673" s="11">
        <v>9.9713139999999996</v>
      </c>
      <c r="D1673" s="11">
        <v>9.9713139999999996</v>
      </c>
      <c r="E1673" s="11">
        <v>4.5029000000000003</v>
      </c>
    </row>
    <row r="1674" spans="1:5" x14ac:dyDescent="0.25">
      <c r="A1674" s="10">
        <v>40149</v>
      </c>
      <c r="B1674" s="11">
        <v>22</v>
      </c>
      <c r="C1674" s="11">
        <v>9.9723780000000009</v>
      </c>
      <c r="D1674" s="11">
        <v>9.9723780000000009</v>
      </c>
      <c r="E1674" s="11">
        <v>4.532483</v>
      </c>
    </row>
    <row r="1675" spans="1:5" x14ac:dyDescent="0.25">
      <c r="A1675" s="10">
        <v>40150</v>
      </c>
      <c r="B1675" s="11">
        <v>28</v>
      </c>
      <c r="C1675" s="11">
        <v>9.9648439999999994</v>
      </c>
      <c r="D1675" s="11">
        <v>9.9648439999999994</v>
      </c>
      <c r="E1675" s="11">
        <v>4.5360040000000001</v>
      </c>
    </row>
    <row r="1676" spans="1:5" x14ac:dyDescent="0.25">
      <c r="A1676" s="10">
        <v>40151</v>
      </c>
      <c r="B1676" s="11">
        <v>27</v>
      </c>
      <c r="C1676" s="11">
        <v>9.9661000000000008</v>
      </c>
      <c r="D1676" s="11">
        <v>9.9661000000000008</v>
      </c>
      <c r="E1676" s="11">
        <v>4.5353750000000002</v>
      </c>
    </row>
    <row r="1677" spans="1:5" x14ac:dyDescent="0.25">
      <c r="A1677" s="10">
        <v>40154</v>
      </c>
      <c r="B1677" s="11">
        <v>24</v>
      </c>
      <c r="C1677" s="11">
        <v>9.9698670000000007</v>
      </c>
      <c r="D1677" s="11">
        <v>9.9698670000000007</v>
      </c>
      <c r="E1677" s="11">
        <v>4.5336109999999996</v>
      </c>
    </row>
    <row r="1678" spans="1:5" x14ac:dyDescent="0.25">
      <c r="A1678" s="10">
        <v>40155</v>
      </c>
      <c r="B1678" s="11">
        <v>23</v>
      </c>
      <c r="C1678" s="11">
        <v>9.9714419999999997</v>
      </c>
      <c r="D1678" s="11">
        <v>9.9714419999999997</v>
      </c>
      <c r="E1678" s="11">
        <v>4.4827500000000002</v>
      </c>
    </row>
    <row r="1679" spans="1:5" x14ac:dyDescent="0.25">
      <c r="A1679" s="10">
        <v>40156</v>
      </c>
      <c r="B1679" s="11">
        <v>22</v>
      </c>
      <c r="C1679" s="11">
        <v>9.972683</v>
      </c>
      <c r="D1679" s="11">
        <v>9.972683</v>
      </c>
      <c r="E1679" s="11">
        <v>4.4822990000000003</v>
      </c>
    </row>
    <row r="1680" spans="1:5" x14ac:dyDescent="0.25">
      <c r="A1680" s="10">
        <v>40157</v>
      </c>
      <c r="B1680" s="11">
        <v>28</v>
      </c>
      <c r="C1680" s="11">
        <v>9.9653109999999998</v>
      </c>
      <c r="D1680" s="11">
        <v>9.9653109999999998</v>
      </c>
      <c r="E1680" s="11">
        <v>4.4755390000000004</v>
      </c>
    </row>
    <row r="1681" spans="1:5" x14ac:dyDescent="0.25">
      <c r="A1681" s="10">
        <v>40158</v>
      </c>
      <c r="B1681" s="11">
        <v>27</v>
      </c>
      <c r="C1681" s="11">
        <v>9.9665499999999998</v>
      </c>
      <c r="D1681" s="11">
        <v>9.9665499999999998</v>
      </c>
      <c r="E1681" s="11">
        <v>4.4749689999999998</v>
      </c>
    </row>
    <row r="1682" spans="1:5" x14ac:dyDescent="0.25">
      <c r="A1682" s="10">
        <v>40161</v>
      </c>
      <c r="B1682" s="11">
        <v>24</v>
      </c>
      <c r="C1682" s="11">
        <v>9.9702000000000002</v>
      </c>
      <c r="D1682" s="11">
        <v>9.9702000000000002</v>
      </c>
      <c r="E1682" s="11">
        <v>4.4833600000000002</v>
      </c>
    </row>
    <row r="1683" spans="1:5" x14ac:dyDescent="0.25">
      <c r="A1683" s="10">
        <v>40162</v>
      </c>
      <c r="B1683" s="11">
        <v>23</v>
      </c>
      <c r="C1683" s="11">
        <v>9.9714419999999997</v>
      </c>
      <c r="D1683" s="11">
        <v>9.9714419999999997</v>
      </c>
      <c r="E1683" s="11">
        <v>4.4827500000000002</v>
      </c>
    </row>
    <row r="1684" spans="1:5" x14ac:dyDescent="0.25">
      <c r="A1684" s="10">
        <v>40163</v>
      </c>
      <c r="B1684" s="11">
        <v>22</v>
      </c>
      <c r="C1684" s="11">
        <v>9.9726219999999994</v>
      </c>
      <c r="D1684" s="11">
        <v>9.9726219999999994</v>
      </c>
      <c r="E1684" s="11">
        <v>4.4923349999999997</v>
      </c>
    </row>
    <row r="1685" spans="1:5" x14ac:dyDescent="0.25">
      <c r="A1685" s="10">
        <v>40164</v>
      </c>
      <c r="B1685" s="11">
        <v>28</v>
      </c>
      <c r="C1685" s="11">
        <v>9.9649999999999999</v>
      </c>
      <c r="D1685" s="11">
        <v>9.9649999999999999</v>
      </c>
      <c r="E1685" s="11">
        <v>4.5158050000000003</v>
      </c>
    </row>
    <row r="1686" spans="1:5" x14ac:dyDescent="0.25">
      <c r="A1686" s="10">
        <v>40165</v>
      </c>
      <c r="B1686" s="11">
        <v>27</v>
      </c>
      <c r="C1686" s="11">
        <v>9.9662500000000005</v>
      </c>
      <c r="D1686" s="11">
        <v>9.9662500000000005</v>
      </c>
      <c r="E1686" s="11">
        <v>4.5152390000000002</v>
      </c>
    </row>
    <row r="1687" spans="1:5" x14ac:dyDescent="0.25">
      <c r="A1687" s="10">
        <v>40168</v>
      </c>
      <c r="B1687" s="11">
        <v>24</v>
      </c>
      <c r="C1687" s="11">
        <v>9.9700000000000006</v>
      </c>
      <c r="D1687" s="11">
        <v>9.9700000000000006</v>
      </c>
      <c r="E1687" s="11">
        <v>4.513541</v>
      </c>
    </row>
    <row r="1688" spans="1:5" x14ac:dyDescent="0.25">
      <c r="A1688" s="10">
        <v>40169</v>
      </c>
      <c r="B1688" s="11">
        <v>23</v>
      </c>
      <c r="C1688" s="11">
        <v>9.9712499999999995</v>
      </c>
      <c r="D1688" s="11">
        <v>9.9712499999999995</v>
      </c>
      <c r="E1688" s="11">
        <v>4.512975</v>
      </c>
    </row>
    <row r="1689" spans="1:5" x14ac:dyDescent="0.25">
      <c r="A1689" s="10">
        <v>40170</v>
      </c>
      <c r="B1689" s="11">
        <v>22</v>
      </c>
      <c r="C1689" s="11">
        <v>9.9725000000000001</v>
      </c>
      <c r="D1689" s="11">
        <v>9.9725000000000001</v>
      </c>
      <c r="E1689" s="11">
        <v>4.5124089999999999</v>
      </c>
    </row>
    <row r="1690" spans="1:5" x14ac:dyDescent="0.25">
      <c r="A1690" s="10">
        <v>40171</v>
      </c>
      <c r="B1690" s="11">
        <v>28</v>
      </c>
      <c r="C1690" s="11">
        <v>9.9651560000000003</v>
      </c>
      <c r="D1690" s="11">
        <v>9.9651560000000003</v>
      </c>
      <c r="E1690" s="11">
        <v>4.4956069999999997</v>
      </c>
    </row>
    <row r="1691" spans="1:5" x14ac:dyDescent="0.25">
      <c r="A1691" s="10">
        <v>40175</v>
      </c>
      <c r="B1691" s="11">
        <v>24</v>
      </c>
      <c r="C1691" s="11">
        <v>9.9700670000000002</v>
      </c>
      <c r="D1691" s="11">
        <v>9.9700670000000002</v>
      </c>
      <c r="E1691" s="11">
        <v>4.5034299999999998</v>
      </c>
    </row>
    <row r="1692" spans="1:5" x14ac:dyDescent="0.25">
      <c r="A1692" s="10">
        <v>40176</v>
      </c>
      <c r="B1692" s="11">
        <v>23</v>
      </c>
      <c r="C1692" s="11">
        <v>9.9713139999999996</v>
      </c>
      <c r="D1692" s="11">
        <v>9.9713139999999996</v>
      </c>
      <c r="E1692" s="11">
        <v>4.5029000000000003</v>
      </c>
    </row>
    <row r="1693" spans="1:5" x14ac:dyDescent="0.25">
      <c r="A1693" s="10">
        <v>40177</v>
      </c>
      <c r="B1693" s="11">
        <v>22</v>
      </c>
      <c r="C1693" s="11">
        <v>9.9725610000000007</v>
      </c>
      <c r="D1693" s="11">
        <v>9.9725610000000007</v>
      </c>
      <c r="E1693" s="11">
        <v>4.5023720000000003</v>
      </c>
    </row>
    <row r="1694" spans="1:5" x14ac:dyDescent="0.25">
      <c r="A1694" s="10">
        <v>40178</v>
      </c>
      <c r="B1694" s="11">
        <v>28</v>
      </c>
      <c r="C1694" s="11">
        <v>9.9650780000000001</v>
      </c>
      <c r="D1694" s="11">
        <v>9.9650780000000001</v>
      </c>
      <c r="E1694" s="11">
        <v>4.505706</v>
      </c>
    </row>
    <row r="1695" spans="1:5" x14ac:dyDescent="0.25">
      <c r="A1695" s="10">
        <v>40179</v>
      </c>
      <c r="B1695" s="11" t="s">
        <v>30</v>
      </c>
      <c r="C1695" s="11" t="s">
        <v>30</v>
      </c>
      <c r="D1695" s="11" t="s">
        <v>30</v>
      </c>
      <c r="E1695" s="11" t="s">
        <v>30</v>
      </c>
    </row>
    <row r="1696" spans="1:5" x14ac:dyDescent="0.25">
      <c r="A1696" s="10">
        <v>40182</v>
      </c>
      <c r="B1696" s="11">
        <v>24</v>
      </c>
      <c r="C1696" s="11">
        <v>9.9700000000000006</v>
      </c>
      <c r="D1696" s="11">
        <v>9.9700000000000006</v>
      </c>
      <c r="E1696" s="11">
        <v>4.513541</v>
      </c>
    </row>
    <row r="1697" spans="1:5" x14ac:dyDescent="0.25">
      <c r="A1697" s="10">
        <v>40183</v>
      </c>
      <c r="B1697" s="11">
        <v>23</v>
      </c>
      <c r="C1697" s="11">
        <v>9.9713139999999996</v>
      </c>
      <c r="D1697" s="11">
        <v>9.9713139999999996</v>
      </c>
      <c r="E1697" s="11">
        <v>4.5029000000000003</v>
      </c>
    </row>
    <row r="1698" spans="1:5" x14ac:dyDescent="0.25">
      <c r="A1698" s="10">
        <v>40184</v>
      </c>
      <c r="B1698" s="11">
        <v>22</v>
      </c>
      <c r="C1698" s="11">
        <v>9.9725610000000007</v>
      </c>
      <c r="D1698" s="11">
        <v>9.9725610000000007</v>
      </c>
      <c r="E1698" s="11">
        <v>4.5023720000000003</v>
      </c>
    </row>
    <row r="1699" spans="1:5" x14ac:dyDescent="0.25">
      <c r="A1699" s="10">
        <v>40185</v>
      </c>
      <c r="B1699" s="11">
        <v>28</v>
      </c>
      <c r="C1699" s="11">
        <v>9.9651560000000003</v>
      </c>
      <c r="D1699" s="11">
        <v>9.9651560000000003</v>
      </c>
      <c r="E1699" s="11">
        <v>4.4956069999999997</v>
      </c>
    </row>
    <row r="1700" spans="1:5" x14ac:dyDescent="0.25">
      <c r="A1700" s="10">
        <v>40186</v>
      </c>
      <c r="B1700" s="11">
        <v>27</v>
      </c>
      <c r="C1700" s="11">
        <v>9.9664000000000001</v>
      </c>
      <c r="D1700" s="11">
        <v>9.9664000000000001</v>
      </c>
      <c r="E1700" s="11">
        <v>4.4951040000000004</v>
      </c>
    </row>
    <row r="1701" spans="1:5" x14ac:dyDescent="0.25">
      <c r="A1701" s="10">
        <v>40189</v>
      </c>
      <c r="B1701" s="11">
        <v>24</v>
      </c>
      <c r="C1701" s="11">
        <v>9.9700670000000002</v>
      </c>
      <c r="D1701" s="11">
        <v>9.9700670000000002</v>
      </c>
      <c r="E1701" s="11">
        <v>4.5034299999999998</v>
      </c>
    </row>
    <row r="1702" spans="1:5" x14ac:dyDescent="0.25">
      <c r="A1702" s="10">
        <v>40190</v>
      </c>
      <c r="B1702" s="11">
        <v>23</v>
      </c>
      <c r="C1702" s="11">
        <v>9.9713139999999996</v>
      </c>
      <c r="D1702" s="11">
        <v>9.9713139999999996</v>
      </c>
      <c r="E1702" s="11">
        <v>4.5029000000000003</v>
      </c>
    </row>
    <row r="1703" spans="1:5" x14ac:dyDescent="0.25">
      <c r="A1703" s="10">
        <v>40191</v>
      </c>
      <c r="B1703" s="11">
        <v>22</v>
      </c>
      <c r="C1703" s="11">
        <v>9.9725610000000007</v>
      </c>
      <c r="D1703" s="11">
        <v>9.9725610000000007</v>
      </c>
      <c r="E1703" s="11">
        <v>4.5023720000000003</v>
      </c>
    </row>
    <row r="1704" spans="1:5" x14ac:dyDescent="0.25">
      <c r="A1704" s="10">
        <v>40192</v>
      </c>
      <c r="B1704" s="11">
        <v>28</v>
      </c>
      <c r="C1704" s="11">
        <v>9.9651560000000003</v>
      </c>
      <c r="D1704" s="11">
        <v>9.9651560000000003</v>
      </c>
      <c r="E1704" s="11">
        <v>4.4956069999999997</v>
      </c>
    </row>
    <row r="1705" spans="1:5" x14ac:dyDescent="0.25">
      <c r="A1705" s="10">
        <v>40193</v>
      </c>
      <c r="B1705" s="11">
        <v>27</v>
      </c>
      <c r="C1705" s="11">
        <v>9.9664000000000001</v>
      </c>
      <c r="D1705" s="11">
        <v>9.9664000000000001</v>
      </c>
      <c r="E1705" s="11">
        <v>4.4951040000000004</v>
      </c>
    </row>
    <row r="1706" spans="1:5" x14ac:dyDescent="0.25">
      <c r="A1706" s="10">
        <v>40196</v>
      </c>
      <c r="B1706" s="11">
        <v>24</v>
      </c>
      <c r="C1706" s="11">
        <v>9.9700670000000002</v>
      </c>
      <c r="D1706" s="11">
        <v>9.9700670000000002</v>
      </c>
      <c r="E1706" s="11">
        <v>4.5034299999999998</v>
      </c>
    </row>
    <row r="1707" spans="1:5" x14ac:dyDescent="0.25">
      <c r="A1707" s="10">
        <v>40197</v>
      </c>
      <c r="B1707" s="11">
        <v>23</v>
      </c>
      <c r="C1707" s="11">
        <v>9.9713779999999996</v>
      </c>
      <c r="D1707" s="11">
        <v>9.9713779999999996</v>
      </c>
      <c r="E1707" s="11">
        <v>4.4928249999999998</v>
      </c>
    </row>
    <row r="1708" spans="1:5" x14ac:dyDescent="0.25">
      <c r="A1708" s="10">
        <v>40198</v>
      </c>
      <c r="B1708" s="11">
        <v>22</v>
      </c>
      <c r="C1708" s="11">
        <v>9.9726219999999994</v>
      </c>
      <c r="D1708" s="11">
        <v>9.9726219999999994</v>
      </c>
      <c r="E1708" s="11">
        <v>4.4923349999999997</v>
      </c>
    </row>
    <row r="1709" spans="1:5" x14ac:dyDescent="0.25">
      <c r="A1709" s="10">
        <v>40199</v>
      </c>
      <c r="B1709" s="11">
        <v>28</v>
      </c>
      <c r="C1709" s="11">
        <v>9.9652329999999996</v>
      </c>
      <c r="D1709" s="11">
        <v>9.9652329999999996</v>
      </c>
      <c r="E1709" s="11">
        <v>4.4856379999999998</v>
      </c>
    </row>
    <row r="1710" spans="1:5" x14ac:dyDescent="0.25">
      <c r="A1710" s="10">
        <v>40200</v>
      </c>
      <c r="B1710" s="11">
        <v>27</v>
      </c>
      <c r="C1710" s="11">
        <v>9.9664750000000009</v>
      </c>
      <c r="D1710" s="11">
        <v>9.9664750000000009</v>
      </c>
      <c r="E1710" s="11">
        <v>4.485036</v>
      </c>
    </row>
    <row r="1711" spans="1:5" x14ac:dyDescent="0.25">
      <c r="A1711" s="10">
        <v>40203</v>
      </c>
      <c r="B1711" s="11">
        <v>24</v>
      </c>
      <c r="C1711" s="11">
        <v>9.9701330000000006</v>
      </c>
      <c r="D1711" s="11">
        <v>9.9701330000000006</v>
      </c>
      <c r="E1711" s="11">
        <v>4.4934710000000004</v>
      </c>
    </row>
    <row r="1712" spans="1:5" x14ac:dyDescent="0.25">
      <c r="A1712" s="10">
        <v>40204</v>
      </c>
      <c r="B1712" s="11">
        <v>23</v>
      </c>
      <c r="C1712" s="11">
        <v>9.9714419999999997</v>
      </c>
      <c r="D1712" s="11">
        <v>9.9714419999999997</v>
      </c>
      <c r="E1712" s="11">
        <v>4.4827500000000002</v>
      </c>
    </row>
    <row r="1713" spans="1:5" x14ac:dyDescent="0.25">
      <c r="A1713" s="10">
        <v>40205</v>
      </c>
      <c r="B1713" s="11">
        <v>22</v>
      </c>
      <c r="C1713" s="11">
        <v>9.972683</v>
      </c>
      <c r="D1713" s="11">
        <v>9.972683</v>
      </c>
      <c r="E1713" s="11">
        <v>4.4822990000000003</v>
      </c>
    </row>
    <row r="1714" spans="1:5" x14ac:dyDescent="0.25">
      <c r="A1714" s="10">
        <v>40206</v>
      </c>
      <c r="B1714" s="11">
        <v>28</v>
      </c>
      <c r="C1714" s="11">
        <v>9.9653109999999998</v>
      </c>
      <c r="D1714" s="11">
        <v>9.9653109999999998</v>
      </c>
      <c r="E1714" s="11">
        <v>4.4755390000000004</v>
      </c>
    </row>
    <row r="1715" spans="1:5" x14ac:dyDescent="0.25">
      <c r="A1715" s="10">
        <v>40207</v>
      </c>
      <c r="B1715" s="11">
        <v>27</v>
      </c>
      <c r="C1715" s="11">
        <v>9.9665499999999998</v>
      </c>
      <c r="D1715" s="11">
        <v>9.9665499999999998</v>
      </c>
      <c r="E1715" s="11">
        <v>4.4749689999999998</v>
      </c>
    </row>
    <row r="1716" spans="1:5" x14ac:dyDescent="0.25">
      <c r="A1716" s="10">
        <v>40211</v>
      </c>
      <c r="B1716" s="11">
        <v>23</v>
      </c>
      <c r="C1716" s="11">
        <v>9.9715059999999998</v>
      </c>
      <c r="D1716" s="11">
        <v>9.9715059999999998</v>
      </c>
      <c r="E1716" s="11">
        <v>4.4726749999999997</v>
      </c>
    </row>
    <row r="1717" spans="1:5" x14ac:dyDescent="0.25">
      <c r="A1717" s="10">
        <v>40212</v>
      </c>
      <c r="B1717" s="11">
        <v>22</v>
      </c>
      <c r="C1717" s="11">
        <v>9.9727440000000005</v>
      </c>
      <c r="D1717" s="11">
        <v>9.9727440000000005</v>
      </c>
      <c r="E1717" s="11">
        <v>4.4722619999999997</v>
      </c>
    </row>
    <row r="1718" spans="1:5" x14ac:dyDescent="0.25">
      <c r="A1718" s="10">
        <v>40213</v>
      </c>
      <c r="B1718" s="11">
        <v>28</v>
      </c>
      <c r="C1718" s="11">
        <v>9.9653890000000001</v>
      </c>
      <c r="D1718" s="11">
        <v>9.9653890000000001</v>
      </c>
      <c r="E1718" s="11">
        <v>4.4654410000000002</v>
      </c>
    </row>
    <row r="1719" spans="1:5" x14ac:dyDescent="0.25">
      <c r="A1719" s="10">
        <v>40214</v>
      </c>
      <c r="B1719" s="11">
        <v>27</v>
      </c>
      <c r="C1719" s="11">
        <v>9.9665499999999998</v>
      </c>
      <c r="D1719" s="11">
        <v>9.9665499999999998</v>
      </c>
      <c r="E1719" s="11">
        <v>4.4749689999999998</v>
      </c>
    </row>
    <row r="1720" spans="1:5" x14ac:dyDescent="0.25">
      <c r="A1720" s="10">
        <v>40217</v>
      </c>
      <c r="B1720" s="11">
        <v>24</v>
      </c>
      <c r="C1720" s="11">
        <v>9.9702669999999998</v>
      </c>
      <c r="D1720" s="11">
        <v>9.9702669999999998</v>
      </c>
      <c r="E1720" s="11">
        <v>4.4732500000000002</v>
      </c>
    </row>
    <row r="1721" spans="1:5" x14ac:dyDescent="0.25">
      <c r="A1721" s="10">
        <v>40218</v>
      </c>
      <c r="B1721" s="11">
        <v>23</v>
      </c>
      <c r="C1721" s="11">
        <v>9.9714419999999997</v>
      </c>
      <c r="D1721" s="11">
        <v>9.9714419999999997</v>
      </c>
      <c r="E1721" s="11">
        <v>4.4827500000000002</v>
      </c>
    </row>
    <row r="1722" spans="1:5" x14ac:dyDescent="0.25">
      <c r="A1722" s="10">
        <v>40219</v>
      </c>
      <c r="B1722" s="11">
        <v>22</v>
      </c>
      <c r="C1722" s="11">
        <v>9.9726219999999994</v>
      </c>
      <c r="D1722" s="11">
        <v>9.9726219999999994</v>
      </c>
      <c r="E1722" s="11">
        <v>4.4923349999999997</v>
      </c>
    </row>
    <row r="1723" spans="1:5" x14ac:dyDescent="0.25">
      <c r="A1723" s="10">
        <v>40220</v>
      </c>
      <c r="B1723" s="11">
        <v>28</v>
      </c>
      <c r="C1723" s="11">
        <v>9.9652329999999996</v>
      </c>
      <c r="D1723" s="11">
        <v>9.9652329999999996</v>
      </c>
      <c r="E1723" s="11">
        <v>4.4856379999999998</v>
      </c>
    </row>
    <row r="1724" spans="1:5" x14ac:dyDescent="0.25">
      <c r="A1724" s="10">
        <v>40221</v>
      </c>
      <c r="B1724" s="11">
        <v>27</v>
      </c>
      <c r="C1724" s="11">
        <v>9.9664750000000009</v>
      </c>
      <c r="D1724" s="11">
        <v>9.9664750000000009</v>
      </c>
      <c r="E1724" s="11">
        <v>4.485036</v>
      </c>
    </row>
    <row r="1725" spans="1:5" x14ac:dyDescent="0.25">
      <c r="A1725" s="10">
        <v>40224</v>
      </c>
      <c r="B1725" s="11">
        <v>24</v>
      </c>
      <c r="C1725" s="11">
        <v>9.9701330000000006</v>
      </c>
      <c r="D1725" s="11">
        <v>9.9701330000000006</v>
      </c>
      <c r="E1725" s="11">
        <v>4.4934710000000004</v>
      </c>
    </row>
    <row r="1726" spans="1:5" x14ac:dyDescent="0.25">
      <c r="A1726" s="10">
        <v>40225</v>
      </c>
      <c r="B1726" s="11">
        <v>23</v>
      </c>
      <c r="C1726" s="11">
        <v>9.9713779999999996</v>
      </c>
      <c r="D1726" s="11">
        <v>9.9713779999999996</v>
      </c>
      <c r="E1726" s="11">
        <v>4.4928249999999998</v>
      </c>
    </row>
    <row r="1727" spans="1:5" x14ac:dyDescent="0.25">
      <c r="A1727" s="10">
        <v>40226</v>
      </c>
      <c r="B1727" s="11">
        <v>22</v>
      </c>
      <c r="C1727" s="11">
        <v>9.9726219999999994</v>
      </c>
      <c r="D1727" s="11">
        <v>9.9726219999999994</v>
      </c>
      <c r="E1727" s="11">
        <v>4.4923349999999997</v>
      </c>
    </row>
    <row r="1728" spans="1:5" x14ac:dyDescent="0.25">
      <c r="A1728" s="10">
        <v>40227</v>
      </c>
      <c r="B1728" s="11">
        <v>28</v>
      </c>
      <c r="C1728" s="11">
        <v>9.9652329999999996</v>
      </c>
      <c r="D1728" s="11">
        <v>9.9652329999999996</v>
      </c>
      <c r="E1728" s="11">
        <v>4.4856379999999998</v>
      </c>
    </row>
    <row r="1729" spans="1:5" x14ac:dyDescent="0.25">
      <c r="A1729" s="10">
        <v>40228</v>
      </c>
      <c r="B1729" s="11">
        <v>27</v>
      </c>
      <c r="C1729" s="11">
        <v>9.9664750000000009</v>
      </c>
      <c r="D1729" s="11">
        <v>9.9664750000000009</v>
      </c>
      <c r="E1729" s="11">
        <v>4.485036</v>
      </c>
    </row>
    <row r="1730" spans="1:5" x14ac:dyDescent="0.25">
      <c r="A1730" s="10">
        <v>40231</v>
      </c>
      <c r="B1730" s="11">
        <v>24</v>
      </c>
      <c r="C1730" s="11">
        <v>9.9701330000000006</v>
      </c>
      <c r="D1730" s="11">
        <v>9.9701330000000006</v>
      </c>
      <c r="E1730" s="11">
        <v>4.4934710000000004</v>
      </c>
    </row>
    <row r="1731" spans="1:5" x14ac:dyDescent="0.25">
      <c r="A1731" s="10">
        <v>40232</v>
      </c>
      <c r="B1731" s="11">
        <v>23</v>
      </c>
      <c r="C1731" s="11">
        <v>9.9713779999999996</v>
      </c>
      <c r="D1731" s="11">
        <v>9.9713779999999996</v>
      </c>
      <c r="E1731" s="11">
        <v>4.4928249999999998</v>
      </c>
    </row>
    <row r="1732" spans="1:5" x14ac:dyDescent="0.25">
      <c r="A1732" s="10">
        <v>40233</v>
      </c>
      <c r="B1732" s="11">
        <v>22</v>
      </c>
      <c r="C1732" s="11">
        <v>9.9726219999999994</v>
      </c>
      <c r="D1732" s="11">
        <v>9.9726219999999994</v>
      </c>
      <c r="E1732" s="11">
        <v>4.4923349999999997</v>
      </c>
    </row>
    <row r="1733" spans="1:5" x14ac:dyDescent="0.25">
      <c r="A1733" s="10">
        <v>40234</v>
      </c>
      <c r="B1733" s="11">
        <v>28</v>
      </c>
      <c r="C1733" s="11">
        <v>9.9652329999999996</v>
      </c>
      <c r="D1733" s="11">
        <v>9.9652329999999996</v>
      </c>
      <c r="E1733" s="11">
        <v>4.4856379999999998</v>
      </c>
    </row>
    <row r="1734" spans="1:5" x14ac:dyDescent="0.25">
      <c r="A1734" s="10">
        <v>40235</v>
      </c>
      <c r="B1734" s="11">
        <v>27</v>
      </c>
      <c r="C1734" s="11">
        <v>9.9664750000000009</v>
      </c>
      <c r="D1734" s="11">
        <v>9.9664750000000009</v>
      </c>
      <c r="E1734" s="11">
        <v>4.485036</v>
      </c>
    </row>
    <row r="1735" spans="1:5" x14ac:dyDescent="0.25">
      <c r="A1735" s="10">
        <v>40238</v>
      </c>
      <c r="B1735" s="11">
        <v>24</v>
      </c>
      <c r="C1735" s="11">
        <v>9.9701330000000006</v>
      </c>
      <c r="D1735" s="11">
        <v>9.9701330000000006</v>
      </c>
      <c r="E1735" s="11">
        <v>4.4934710000000004</v>
      </c>
    </row>
    <row r="1736" spans="1:5" x14ac:dyDescent="0.25">
      <c r="A1736" s="10">
        <v>40239</v>
      </c>
      <c r="B1736" s="11">
        <v>23</v>
      </c>
      <c r="C1736" s="11">
        <v>9.9713779999999996</v>
      </c>
      <c r="D1736" s="11">
        <v>9.9713779999999996</v>
      </c>
      <c r="E1736" s="11">
        <v>4.4928249999999998</v>
      </c>
    </row>
    <row r="1737" spans="1:5" x14ac:dyDescent="0.25">
      <c r="A1737" s="10">
        <v>40240</v>
      </c>
      <c r="B1737" s="11">
        <v>22</v>
      </c>
      <c r="C1737" s="11">
        <v>9.9726219999999994</v>
      </c>
      <c r="D1737" s="11">
        <v>9.9726219999999994</v>
      </c>
      <c r="E1737" s="11">
        <v>4.4923349999999997</v>
      </c>
    </row>
    <row r="1738" spans="1:5" x14ac:dyDescent="0.25">
      <c r="A1738" s="10">
        <v>40241</v>
      </c>
      <c r="B1738" s="11">
        <v>27</v>
      </c>
      <c r="C1738" s="11">
        <v>9.9664750000000009</v>
      </c>
      <c r="D1738" s="11">
        <v>9.9664750000000009</v>
      </c>
      <c r="E1738" s="11">
        <v>4.485036</v>
      </c>
    </row>
    <row r="1739" spans="1:5" x14ac:dyDescent="0.25">
      <c r="A1739" s="10">
        <v>40242</v>
      </c>
      <c r="B1739" s="11">
        <v>26</v>
      </c>
      <c r="C1739" s="11">
        <v>9.9676439999999999</v>
      </c>
      <c r="D1739" s="11">
        <v>9.9676439999999999</v>
      </c>
      <c r="E1739" s="11">
        <v>4.4946039999999998</v>
      </c>
    </row>
    <row r="1740" spans="1:5" x14ac:dyDescent="0.25">
      <c r="A1740" s="10">
        <v>40245</v>
      </c>
      <c r="B1740" s="11">
        <v>23</v>
      </c>
      <c r="C1740" s="11">
        <v>9.9713779999999996</v>
      </c>
      <c r="D1740" s="11">
        <v>9.9713779999999996</v>
      </c>
      <c r="E1740" s="11">
        <v>4.4928249999999998</v>
      </c>
    </row>
    <row r="1741" spans="1:5" x14ac:dyDescent="0.25">
      <c r="A1741" s="10">
        <v>40246</v>
      </c>
      <c r="B1741" s="11">
        <v>22</v>
      </c>
      <c r="C1741" s="11">
        <v>9.9730500000000006</v>
      </c>
      <c r="D1741" s="11">
        <v>9.9730500000000006</v>
      </c>
      <c r="E1741" s="11">
        <v>4.4219169999999997</v>
      </c>
    </row>
    <row r="1742" spans="1:5" x14ac:dyDescent="0.25">
      <c r="A1742" s="10">
        <v>40247</v>
      </c>
      <c r="B1742" s="11">
        <v>21</v>
      </c>
      <c r="C1742" s="11">
        <v>9.9742169999999994</v>
      </c>
      <c r="D1742" s="11">
        <v>9.9742169999999994</v>
      </c>
      <c r="E1742" s="11">
        <v>4.431368</v>
      </c>
    </row>
    <row r="1743" spans="1:5" x14ac:dyDescent="0.25">
      <c r="A1743" s="10">
        <v>40248</v>
      </c>
      <c r="B1743" s="11">
        <v>28</v>
      </c>
      <c r="C1743" s="11">
        <v>9.9658560000000005</v>
      </c>
      <c r="D1743" s="11">
        <v>9.9658560000000005</v>
      </c>
      <c r="E1743" s="11">
        <v>4.4049829999999996</v>
      </c>
    </row>
    <row r="1744" spans="1:5" x14ac:dyDescent="0.25">
      <c r="A1744" s="10">
        <v>40249</v>
      </c>
      <c r="B1744" s="11">
        <v>27</v>
      </c>
      <c r="C1744" s="11">
        <v>9.9670000000000005</v>
      </c>
      <c r="D1744" s="11">
        <v>9.9670000000000005</v>
      </c>
      <c r="E1744" s="11">
        <v>4.414568</v>
      </c>
    </row>
    <row r="1745" spans="1:5" x14ac:dyDescent="0.25">
      <c r="A1745" s="10">
        <v>40253</v>
      </c>
      <c r="B1745" s="11">
        <v>23</v>
      </c>
      <c r="C1745" s="11">
        <v>9.9719529999999992</v>
      </c>
      <c r="D1745" s="11">
        <v>9.9719529999999992</v>
      </c>
      <c r="E1745" s="11">
        <v>4.4023120000000002</v>
      </c>
    </row>
    <row r="1746" spans="1:5" x14ac:dyDescent="0.25">
      <c r="A1746" s="10">
        <v>40254</v>
      </c>
      <c r="B1746" s="11">
        <v>22</v>
      </c>
      <c r="C1746" s="11">
        <v>9.9731719999999999</v>
      </c>
      <c r="D1746" s="11">
        <v>9.9731719999999999</v>
      </c>
      <c r="E1746" s="11">
        <v>4.4018459999999999</v>
      </c>
    </row>
    <row r="1747" spans="1:5" x14ac:dyDescent="0.25">
      <c r="A1747" s="10">
        <v>40255</v>
      </c>
      <c r="B1747" s="11">
        <v>28</v>
      </c>
      <c r="C1747" s="11">
        <v>9.9657</v>
      </c>
      <c r="D1747" s="11">
        <v>9.9657</v>
      </c>
      <c r="E1747" s="11">
        <v>4.4251779999999998</v>
      </c>
    </row>
    <row r="1748" spans="1:5" x14ac:dyDescent="0.25">
      <c r="A1748" s="10">
        <v>40256</v>
      </c>
      <c r="B1748" s="11">
        <v>27</v>
      </c>
      <c r="C1748" s="11">
        <v>9.9668500000000009</v>
      </c>
      <c r="D1748" s="11">
        <v>9.9668500000000009</v>
      </c>
      <c r="E1748" s="11">
        <v>4.4347009999999996</v>
      </c>
    </row>
    <row r="1749" spans="1:5" x14ac:dyDescent="0.25">
      <c r="A1749" s="10">
        <v>40259</v>
      </c>
      <c r="B1749" s="11">
        <v>24</v>
      </c>
      <c r="C1749" s="11">
        <v>9.9705329999999996</v>
      </c>
      <c r="D1749" s="11">
        <v>9.9705329999999996</v>
      </c>
      <c r="E1749" s="11">
        <v>4.4331129999999996</v>
      </c>
    </row>
    <row r="1750" spans="1:5" x14ac:dyDescent="0.25">
      <c r="A1750" s="10">
        <v>40260</v>
      </c>
      <c r="B1750" s="11">
        <v>23</v>
      </c>
      <c r="C1750" s="11">
        <v>9.9717610000000008</v>
      </c>
      <c r="D1750" s="11">
        <v>9.9717610000000008</v>
      </c>
      <c r="E1750" s="11">
        <v>4.4325340000000004</v>
      </c>
    </row>
    <row r="1751" spans="1:5" x14ac:dyDescent="0.25">
      <c r="A1751" s="10">
        <v>40261</v>
      </c>
      <c r="B1751" s="11">
        <v>22</v>
      </c>
      <c r="C1751" s="11">
        <v>9.9729890000000001</v>
      </c>
      <c r="D1751" s="11">
        <v>9.9729890000000001</v>
      </c>
      <c r="E1751" s="11">
        <v>4.431953</v>
      </c>
    </row>
    <row r="1752" spans="1:5" x14ac:dyDescent="0.25">
      <c r="A1752" s="10">
        <v>40262</v>
      </c>
      <c r="B1752" s="11">
        <v>28</v>
      </c>
      <c r="C1752" s="11">
        <v>9.9653890000000001</v>
      </c>
      <c r="D1752" s="11">
        <v>9.9653890000000001</v>
      </c>
      <c r="E1752" s="11">
        <v>4.4654410000000002</v>
      </c>
    </row>
    <row r="1753" spans="1:5" x14ac:dyDescent="0.25">
      <c r="A1753" s="10">
        <v>40263</v>
      </c>
      <c r="B1753" s="11">
        <v>27</v>
      </c>
      <c r="C1753" s="11">
        <v>9.9666250000000005</v>
      </c>
      <c r="D1753" s="11">
        <v>9.9666250000000005</v>
      </c>
      <c r="E1753" s="11">
        <v>4.4649020000000004</v>
      </c>
    </row>
    <row r="1754" spans="1:5" x14ac:dyDescent="0.25">
      <c r="A1754" s="10">
        <v>40266</v>
      </c>
      <c r="B1754" s="11">
        <v>24</v>
      </c>
      <c r="C1754" s="11">
        <v>9.9703999999999997</v>
      </c>
      <c r="D1754" s="11">
        <v>9.9703999999999997</v>
      </c>
      <c r="E1754" s="11">
        <v>4.4531809999999998</v>
      </c>
    </row>
    <row r="1755" spans="1:5" x14ac:dyDescent="0.25">
      <c r="A1755" s="10">
        <v>40267</v>
      </c>
      <c r="B1755" s="11">
        <v>23</v>
      </c>
      <c r="C1755" s="11">
        <v>9.9715690000000006</v>
      </c>
      <c r="D1755" s="11">
        <v>9.9715690000000006</v>
      </c>
      <c r="E1755" s="11">
        <v>4.462758</v>
      </c>
    </row>
    <row r="1756" spans="1:5" x14ac:dyDescent="0.25">
      <c r="A1756" s="10">
        <v>40268</v>
      </c>
      <c r="B1756" s="11">
        <v>29</v>
      </c>
      <c r="C1756" s="11">
        <v>9.9635079999999991</v>
      </c>
      <c r="D1756" s="11">
        <v>9.9635079999999991</v>
      </c>
      <c r="E1756" s="11">
        <v>4.5466329999999999</v>
      </c>
    </row>
    <row r="1757" spans="1:5" x14ac:dyDescent="0.25">
      <c r="A1757" s="10">
        <v>40273</v>
      </c>
      <c r="B1757" s="11">
        <v>24</v>
      </c>
      <c r="C1757" s="11">
        <v>9.9699329999999993</v>
      </c>
      <c r="D1757" s="11">
        <v>9.9699329999999993</v>
      </c>
      <c r="E1757" s="11">
        <v>4.5236510000000001</v>
      </c>
    </row>
    <row r="1758" spans="1:5" x14ac:dyDescent="0.25">
      <c r="A1758" s="10">
        <v>40274</v>
      </c>
      <c r="B1758" s="11">
        <v>23</v>
      </c>
      <c r="C1758" s="11">
        <v>9.9716330000000006</v>
      </c>
      <c r="D1758" s="11">
        <v>9.9716330000000006</v>
      </c>
      <c r="E1758" s="11">
        <v>4.4526830000000004</v>
      </c>
    </row>
    <row r="1759" spans="1:5" x14ac:dyDescent="0.25">
      <c r="A1759" s="10">
        <v>40275</v>
      </c>
      <c r="B1759" s="11">
        <v>22</v>
      </c>
      <c r="C1759" s="11">
        <v>9.9728670000000008</v>
      </c>
      <c r="D1759" s="11">
        <v>9.9728670000000008</v>
      </c>
      <c r="E1759" s="11">
        <v>4.4520249999999999</v>
      </c>
    </row>
    <row r="1760" spans="1:5" x14ac:dyDescent="0.25">
      <c r="A1760" s="10">
        <v>40276</v>
      </c>
      <c r="B1760" s="11">
        <v>28</v>
      </c>
      <c r="C1760" s="11">
        <v>9.9657</v>
      </c>
      <c r="D1760" s="11">
        <v>9.9657</v>
      </c>
      <c r="E1760" s="11">
        <v>4.4251779999999998</v>
      </c>
    </row>
    <row r="1761" spans="1:5" x14ac:dyDescent="0.25">
      <c r="A1761" s="10">
        <v>40277</v>
      </c>
      <c r="B1761" s="11">
        <v>27</v>
      </c>
      <c r="C1761" s="11">
        <v>9.9668500000000009</v>
      </c>
      <c r="D1761" s="11">
        <v>9.9668500000000009</v>
      </c>
      <c r="E1761" s="11">
        <v>4.4347009999999996</v>
      </c>
    </row>
    <row r="1762" spans="1:5" x14ac:dyDescent="0.25">
      <c r="A1762" s="10">
        <v>40280</v>
      </c>
      <c r="B1762" s="11">
        <v>24</v>
      </c>
      <c r="C1762" s="11">
        <v>9.9705999999999992</v>
      </c>
      <c r="D1762" s="11">
        <v>9.9705999999999992</v>
      </c>
      <c r="E1762" s="11">
        <v>4.4230039999999997</v>
      </c>
    </row>
    <row r="1763" spans="1:5" x14ac:dyDescent="0.25">
      <c r="A1763" s="10">
        <v>40281</v>
      </c>
      <c r="B1763" s="11">
        <v>23</v>
      </c>
      <c r="C1763" s="11">
        <v>9.9718889999999991</v>
      </c>
      <c r="D1763" s="11">
        <v>9.9718889999999991</v>
      </c>
      <c r="E1763" s="11">
        <v>4.4123859999999997</v>
      </c>
    </row>
    <row r="1764" spans="1:5" x14ac:dyDescent="0.25">
      <c r="A1764" s="10">
        <v>40282</v>
      </c>
      <c r="B1764" s="11">
        <v>22</v>
      </c>
      <c r="C1764" s="11">
        <v>9.9731109999999994</v>
      </c>
      <c r="D1764" s="11">
        <v>9.9731109999999994</v>
      </c>
      <c r="E1764" s="11">
        <v>4.4118810000000002</v>
      </c>
    </row>
    <row r="1765" spans="1:5" x14ac:dyDescent="0.25">
      <c r="A1765" s="10">
        <v>40283</v>
      </c>
      <c r="B1765" s="11">
        <v>28</v>
      </c>
      <c r="C1765" s="11">
        <v>9.9657780000000002</v>
      </c>
      <c r="D1765" s="11">
        <v>9.9657780000000002</v>
      </c>
      <c r="E1765" s="11">
        <v>4.4150809999999998</v>
      </c>
    </row>
    <row r="1766" spans="1:5" x14ac:dyDescent="0.25">
      <c r="A1766" s="10">
        <v>40284</v>
      </c>
      <c r="B1766" s="11">
        <v>27</v>
      </c>
      <c r="C1766" s="11">
        <v>9.9670000000000005</v>
      </c>
      <c r="D1766" s="11">
        <v>9.9670000000000005</v>
      </c>
      <c r="E1766" s="11">
        <v>4.414568</v>
      </c>
    </row>
    <row r="1767" spans="1:5" x14ac:dyDescent="0.25">
      <c r="A1767" s="10">
        <v>40287</v>
      </c>
      <c r="B1767" s="11">
        <v>24</v>
      </c>
      <c r="C1767" s="11">
        <v>9.9706670000000006</v>
      </c>
      <c r="D1767" s="11">
        <v>9.9706670000000006</v>
      </c>
      <c r="E1767" s="11">
        <v>4.4128939999999997</v>
      </c>
    </row>
    <row r="1768" spans="1:5" x14ac:dyDescent="0.25">
      <c r="A1768" s="10">
        <v>40288</v>
      </c>
      <c r="B1768" s="11">
        <v>23</v>
      </c>
      <c r="C1768" s="11">
        <v>9.9718250000000008</v>
      </c>
      <c r="D1768" s="11">
        <v>9.9718250000000008</v>
      </c>
      <c r="E1768" s="11">
        <v>4.4224600000000001</v>
      </c>
    </row>
    <row r="1769" spans="1:5" x14ac:dyDescent="0.25">
      <c r="A1769" s="10">
        <v>40289</v>
      </c>
      <c r="B1769" s="11">
        <v>22</v>
      </c>
      <c r="C1769" s="11">
        <v>9.9729890000000001</v>
      </c>
      <c r="D1769" s="11">
        <v>9.9729890000000001</v>
      </c>
      <c r="E1769" s="11">
        <v>4.431953</v>
      </c>
    </row>
    <row r="1770" spans="1:5" x14ac:dyDescent="0.25">
      <c r="A1770" s="10">
        <v>40290</v>
      </c>
      <c r="B1770" s="11">
        <v>28</v>
      </c>
      <c r="C1770" s="11">
        <v>9.9654670000000003</v>
      </c>
      <c r="D1770" s="11">
        <v>9.9654670000000003</v>
      </c>
      <c r="E1770" s="11">
        <v>4.4553430000000001</v>
      </c>
    </row>
    <row r="1771" spans="1:5" x14ac:dyDescent="0.25">
      <c r="A1771" s="10">
        <v>40291</v>
      </c>
      <c r="B1771" s="11">
        <v>27</v>
      </c>
      <c r="C1771" s="11">
        <v>9.9666250000000005</v>
      </c>
      <c r="D1771" s="11">
        <v>9.9666250000000005</v>
      </c>
      <c r="E1771" s="11">
        <v>4.4649020000000004</v>
      </c>
    </row>
    <row r="1772" spans="1:5" x14ac:dyDescent="0.25">
      <c r="A1772" s="10">
        <v>40294</v>
      </c>
      <c r="B1772" s="11">
        <v>24</v>
      </c>
      <c r="C1772" s="11">
        <v>9.9702000000000002</v>
      </c>
      <c r="D1772" s="11">
        <v>9.9702000000000002</v>
      </c>
      <c r="E1772" s="11">
        <v>4.4833600000000002</v>
      </c>
    </row>
    <row r="1773" spans="1:5" x14ac:dyDescent="0.25">
      <c r="A1773" s="10">
        <v>40295</v>
      </c>
      <c r="B1773" s="11">
        <v>23</v>
      </c>
      <c r="C1773" s="11">
        <v>9.9716330000000006</v>
      </c>
      <c r="D1773" s="11">
        <v>9.9716330000000006</v>
      </c>
      <c r="E1773" s="11">
        <v>4.4526830000000004</v>
      </c>
    </row>
    <row r="1774" spans="1:5" x14ac:dyDescent="0.25">
      <c r="A1774" s="10">
        <v>40296</v>
      </c>
      <c r="B1774" s="11">
        <v>22</v>
      </c>
      <c r="C1774" s="11">
        <v>9.9728670000000008</v>
      </c>
      <c r="D1774" s="11">
        <v>9.9728670000000008</v>
      </c>
      <c r="E1774" s="11">
        <v>4.4520249999999999</v>
      </c>
    </row>
    <row r="1775" spans="1:5" x14ac:dyDescent="0.25">
      <c r="A1775" s="10">
        <v>40297</v>
      </c>
      <c r="B1775" s="11">
        <v>28</v>
      </c>
      <c r="C1775" s="11">
        <v>9.9654670000000003</v>
      </c>
      <c r="D1775" s="11">
        <v>9.9654670000000003</v>
      </c>
      <c r="E1775" s="11">
        <v>4.4553430000000001</v>
      </c>
    </row>
    <row r="1776" spans="1:5" x14ac:dyDescent="0.25">
      <c r="A1776" s="10">
        <v>40298</v>
      </c>
      <c r="B1776" s="11">
        <v>27</v>
      </c>
      <c r="C1776" s="11">
        <v>9.9666999999999994</v>
      </c>
      <c r="D1776" s="11">
        <v>9.9666999999999994</v>
      </c>
      <c r="E1776" s="11">
        <v>4.4548350000000001</v>
      </c>
    </row>
    <row r="1777" spans="1:5" x14ac:dyDescent="0.25">
      <c r="A1777" s="10">
        <v>40301</v>
      </c>
      <c r="B1777" s="11">
        <v>24</v>
      </c>
      <c r="C1777" s="11">
        <v>9.9703999999999997</v>
      </c>
      <c r="D1777" s="11">
        <v>9.9703999999999997</v>
      </c>
      <c r="E1777" s="11">
        <v>4.4531809999999998</v>
      </c>
    </row>
    <row r="1778" spans="1:5" x14ac:dyDescent="0.25">
      <c r="A1778" s="10">
        <v>40302</v>
      </c>
      <c r="B1778" s="11">
        <v>23</v>
      </c>
      <c r="C1778" s="11">
        <v>9.9716970000000007</v>
      </c>
      <c r="D1778" s="11">
        <v>9.9716970000000007</v>
      </c>
      <c r="E1778" s="11">
        <v>4.442609</v>
      </c>
    </row>
    <row r="1779" spans="1:5" x14ac:dyDescent="0.25">
      <c r="A1779" s="10">
        <v>40303</v>
      </c>
      <c r="B1779" s="11">
        <v>22</v>
      </c>
      <c r="C1779" s="11">
        <v>9.972683</v>
      </c>
      <c r="D1779" s="11">
        <v>9.972683</v>
      </c>
      <c r="E1779" s="11">
        <v>4.4822990000000003</v>
      </c>
    </row>
    <row r="1780" spans="1:5" x14ac:dyDescent="0.25">
      <c r="A1780" s="10">
        <v>40304</v>
      </c>
      <c r="B1780" s="11">
        <v>28</v>
      </c>
      <c r="C1780" s="11">
        <v>9.9651560000000003</v>
      </c>
      <c r="D1780" s="11">
        <v>9.9651560000000003</v>
      </c>
      <c r="E1780" s="11">
        <v>4.4956069999999997</v>
      </c>
    </row>
    <row r="1781" spans="1:5" x14ac:dyDescent="0.25">
      <c r="A1781" s="10">
        <v>40305</v>
      </c>
      <c r="B1781" s="11">
        <v>27</v>
      </c>
      <c r="C1781" s="11">
        <v>9.9662500000000005</v>
      </c>
      <c r="D1781" s="11">
        <v>9.9662500000000005</v>
      </c>
      <c r="E1781" s="11">
        <v>4.5152390000000002</v>
      </c>
    </row>
    <row r="1782" spans="1:5" x14ac:dyDescent="0.25">
      <c r="A1782" s="10">
        <v>40308</v>
      </c>
      <c r="B1782" s="11">
        <v>24</v>
      </c>
      <c r="C1782" s="11">
        <v>9.9700000000000006</v>
      </c>
      <c r="D1782" s="11">
        <v>9.9700000000000006</v>
      </c>
      <c r="E1782" s="11">
        <v>4.513541</v>
      </c>
    </row>
    <row r="1783" spans="1:5" x14ac:dyDescent="0.25">
      <c r="A1783" s="10">
        <v>40309</v>
      </c>
      <c r="B1783" s="11">
        <v>23</v>
      </c>
      <c r="C1783" s="11">
        <v>9.9712499999999995</v>
      </c>
      <c r="D1783" s="11">
        <v>9.9712499999999995</v>
      </c>
      <c r="E1783" s="11">
        <v>4.512975</v>
      </c>
    </row>
    <row r="1784" spans="1:5" x14ac:dyDescent="0.25">
      <c r="A1784" s="10">
        <v>40310</v>
      </c>
      <c r="B1784" s="11">
        <v>22</v>
      </c>
      <c r="C1784" s="11">
        <v>9.9725610000000007</v>
      </c>
      <c r="D1784" s="11">
        <v>9.9725610000000007</v>
      </c>
      <c r="E1784" s="11">
        <v>4.5023720000000003</v>
      </c>
    </row>
    <row r="1785" spans="1:5" x14ac:dyDescent="0.25">
      <c r="A1785" s="10">
        <v>40311</v>
      </c>
      <c r="B1785" s="11">
        <v>28</v>
      </c>
      <c r="C1785" s="11">
        <v>9.9652329999999996</v>
      </c>
      <c r="D1785" s="11">
        <v>9.9652329999999996</v>
      </c>
      <c r="E1785" s="11">
        <v>4.4856379999999998</v>
      </c>
    </row>
    <row r="1786" spans="1:5" x14ac:dyDescent="0.25">
      <c r="A1786" s="10">
        <v>40312</v>
      </c>
      <c r="B1786" s="11">
        <v>27</v>
      </c>
      <c r="C1786" s="11">
        <v>9.9659499999999994</v>
      </c>
      <c r="D1786" s="11">
        <v>9.9659499999999994</v>
      </c>
      <c r="E1786" s="11">
        <v>4.5555120000000002</v>
      </c>
    </row>
    <row r="1787" spans="1:5" x14ac:dyDescent="0.25">
      <c r="A1787" s="10">
        <v>40315</v>
      </c>
      <c r="B1787" s="11">
        <v>24</v>
      </c>
      <c r="C1787" s="11">
        <v>9.9698670000000007</v>
      </c>
      <c r="D1787" s="11">
        <v>9.9698670000000007</v>
      </c>
      <c r="E1787" s="11">
        <v>4.5336109999999996</v>
      </c>
    </row>
    <row r="1788" spans="1:5" x14ac:dyDescent="0.25">
      <c r="A1788" s="10">
        <v>40316</v>
      </c>
      <c r="B1788" s="11">
        <v>23</v>
      </c>
      <c r="C1788" s="11">
        <v>9.9712499999999995</v>
      </c>
      <c r="D1788" s="11">
        <v>9.9712499999999995</v>
      </c>
      <c r="E1788" s="11">
        <v>4.512975</v>
      </c>
    </row>
    <row r="1789" spans="1:5" x14ac:dyDescent="0.25">
      <c r="A1789" s="10">
        <v>40317</v>
      </c>
      <c r="B1789" s="11">
        <v>22</v>
      </c>
      <c r="C1789" s="11">
        <v>9.9725000000000001</v>
      </c>
      <c r="D1789" s="11">
        <v>9.9725000000000001</v>
      </c>
      <c r="E1789" s="11">
        <v>4.5124089999999999</v>
      </c>
    </row>
    <row r="1790" spans="1:5" x14ac:dyDescent="0.25">
      <c r="A1790" s="10">
        <v>40318</v>
      </c>
      <c r="B1790" s="11">
        <v>28</v>
      </c>
      <c r="C1790" s="11">
        <v>9.9649219999999996</v>
      </c>
      <c r="D1790" s="11">
        <v>9.9649219999999996</v>
      </c>
      <c r="E1790" s="11">
        <v>4.5259049999999998</v>
      </c>
    </row>
    <row r="1791" spans="1:5" x14ac:dyDescent="0.25">
      <c r="A1791" s="10">
        <v>40319</v>
      </c>
      <c r="B1791" s="11">
        <v>27</v>
      </c>
      <c r="C1791" s="11">
        <v>9.9661749999999998</v>
      </c>
      <c r="D1791" s="11">
        <v>9.9661749999999998</v>
      </c>
      <c r="E1791" s="11">
        <v>4.5253069999999997</v>
      </c>
    </row>
    <row r="1792" spans="1:5" x14ac:dyDescent="0.25">
      <c r="A1792" s="10">
        <v>40322</v>
      </c>
      <c r="B1792" s="11">
        <v>24</v>
      </c>
      <c r="C1792" s="11">
        <v>9.9698670000000007</v>
      </c>
      <c r="D1792" s="11">
        <v>9.9698670000000007</v>
      </c>
      <c r="E1792" s="11">
        <v>4.5336109999999996</v>
      </c>
    </row>
    <row r="1793" spans="1:5" x14ac:dyDescent="0.25">
      <c r="A1793" s="10">
        <v>40323</v>
      </c>
      <c r="B1793" s="11">
        <v>23</v>
      </c>
      <c r="C1793" s="11">
        <v>9.9711859999999994</v>
      </c>
      <c r="D1793" s="11">
        <v>9.9711859999999994</v>
      </c>
      <c r="E1793" s="11">
        <v>4.5230499999999996</v>
      </c>
    </row>
    <row r="1794" spans="1:5" x14ac:dyDescent="0.25">
      <c r="A1794" s="10">
        <v>40324</v>
      </c>
      <c r="B1794" s="11">
        <v>22</v>
      </c>
      <c r="C1794" s="11">
        <v>9.9721329999999995</v>
      </c>
      <c r="D1794" s="11">
        <v>9.9721329999999995</v>
      </c>
      <c r="E1794" s="11">
        <v>4.5727979999999997</v>
      </c>
    </row>
    <row r="1795" spans="1:5" x14ac:dyDescent="0.25">
      <c r="A1795" s="10">
        <v>40325</v>
      </c>
      <c r="B1795" s="11">
        <v>28</v>
      </c>
      <c r="C1795" s="11">
        <v>9.9644560000000002</v>
      </c>
      <c r="D1795" s="11">
        <v>9.9644560000000002</v>
      </c>
      <c r="E1795" s="11">
        <v>4.5862439999999998</v>
      </c>
    </row>
    <row r="1796" spans="1:5" x14ac:dyDescent="0.25">
      <c r="A1796" s="10">
        <v>40326</v>
      </c>
      <c r="B1796" s="11">
        <v>27</v>
      </c>
      <c r="C1796" s="11">
        <v>9.9659499999999994</v>
      </c>
      <c r="D1796" s="11">
        <v>9.9659499999999994</v>
      </c>
      <c r="E1796" s="11">
        <v>4.5555120000000002</v>
      </c>
    </row>
    <row r="1797" spans="1:5" x14ac:dyDescent="0.25">
      <c r="A1797" s="10">
        <v>40329</v>
      </c>
      <c r="B1797" s="11">
        <v>24</v>
      </c>
      <c r="C1797" s="11">
        <v>9.9697329999999997</v>
      </c>
      <c r="D1797" s="11">
        <v>9.9697329999999997</v>
      </c>
      <c r="E1797" s="11">
        <v>4.553833</v>
      </c>
    </row>
    <row r="1798" spans="1:5" x14ac:dyDescent="0.25">
      <c r="A1798" s="10">
        <v>40330</v>
      </c>
      <c r="B1798" s="11">
        <v>23</v>
      </c>
      <c r="C1798" s="11">
        <v>9.9710579999999993</v>
      </c>
      <c r="D1798" s="11">
        <v>9.9710579999999993</v>
      </c>
      <c r="E1798" s="11">
        <v>4.5432009999999998</v>
      </c>
    </row>
    <row r="1799" spans="1:5" x14ac:dyDescent="0.25">
      <c r="A1799" s="10">
        <v>40331</v>
      </c>
      <c r="B1799" s="11">
        <v>22</v>
      </c>
      <c r="C1799" s="11">
        <v>9.9722559999999998</v>
      </c>
      <c r="D1799" s="11">
        <v>9.9722559999999998</v>
      </c>
      <c r="E1799" s="11">
        <v>4.5525580000000003</v>
      </c>
    </row>
    <row r="1800" spans="1:5" x14ac:dyDescent="0.25">
      <c r="A1800" s="10">
        <v>40332</v>
      </c>
      <c r="B1800" s="11">
        <v>28</v>
      </c>
      <c r="C1800" s="11">
        <v>9.9644560000000002</v>
      </c>
      <c r="D1800" s="11">
        <v>9.9644560000000002</v>
      </c>
      <c r="E1800" s="11">
        <v>4.5862439999999998</v>
      </c>
    </row>
    <row r="1801" spans="1:5" x14ac:dyDescent="0.25">
      <c r="A1801" s="10">
        <v>40333</v>
      </c>
      <c r="B1801" s="11">
        <v>27</v>
      </c>
      <c r="C1801" s="11">
        <v>9.9657250000000008</v>
      </c>
      <c r="D1801" s="11">
        <v>9.9657250000000008</v>
      </c>
      <c r="E1801" s="11">
        <v>4.585718</v>
      </c>
    </row>
    <row r="1802" spans="1:5" x14ac:dyDescent="0.25">
      <c r="A1802" s="10">
        <v>40336</v>
      </c>
      <c r="B1802" s="11">
        <v>24</v>
      </c>
      <c r="C1802" s="11">
        <v>9.9695330000000002</v>
      </c>
      <c r="D1802" s="11">
        <v>9.9695330000000002</v>
      </c>
      <c r="E1802" s="11">
        <v>4.5840160000000001</v>
      </c>
    </row>
    <row r="1803" spans="1:5" x14ac:dyDescent="0.25">
      <c r="A1803" s="10">
        <v>40337</v>
      </c>
      <c r="B1803" s="11">
        <v>23</v>
      </c>
      <c r="C1803" s="11">
        <v>9.9708030000000001</v>
      </c>
      <c r="D1803" s="11">
        <v>9.9708030000000001</v>
      </c>
      <c r="E1803" s="11">
        <v>4.5833469999999998</v>
      </c>
    </row>
    <row r="1804" spans="1:5" x14ac:dyDescent="0.25">
      <c r="A1804" s="10">
        <v>40338</v>
      </c>
      <c r="B1804" s="11">
        <v>22</v>
      </c>
      <c r="C1804" s="11">
        <v>9.9720720000000007</v>
      </c>
      <c r="D1804" s="11">
        <v>9.9720720000000007</v>
      </c>
      <c r="E1804" s="11">
        <v>4.5828350000000002</v>
      </c>
    </row>
    <row r="1805" spans="1:5" x14ac:dyDescent="0.25">
      <c r="A1805" s="10">
        <v>40339</v>
      </c>
      <c r="B1805" s="11">
        <v>28</v>
      </c>
      <c r="C1805" s="11">
        <v>9.9644560000000002</v>
      </c>
      <c r="D1805" s="11">
        <v>9.9644560000000002</v>
      </c>
      <c r="E1805" s="11">
        <v>4.5862439999999998</v>
      </c>
    </row>
    <row r="1806" spans="1:5" x14ac:dyDescent="0.25">
      <c r="A1806" s="10">
        <v>40340</v>
      </c>
      <c r="B1806" s="11">
        <v>27</v>
      </c>
      <c r="C1806" s="11">
        <v>9.9657250000000008</v>
      </c>
      <c r="D1806" s="11">
        <v>9.9657250000000008</v>
      </c>
      <c r="E1806" s="11">
        <v>4.585718</v>
      </c>
    </row>
    <row r="1807" spans="1:5" x14ac:dyDescent="0.25">
      <c r="A1807" s="10">
        <v>40343</v>
      </c>
      <c r="B1807" s="11">
        <v>24</v>
      </c>
      <c r="C1807" s="11">
        <v>9.9694669999999999</v>
      </c>
      <c r="D1807" s="11">
        <v>9.9694669999999999</v>
      </c>
      <c r="E1807" s="11">
        <v>4.5939769999999998</v>
      </c>
    </row>
    <row r="1808" spans="1:5" x14ac:dyDescent="0.25">
      <c r="A1808" s="10">
        <v>40344</v>
      </c>
      <c r="B1808" s="11">
        <v>23</v>
      </c>
      <c r="C1808" s="11">
        <v>9.970739</v>
      </c>
      <c r="D1808" s="11">
        <v>9.970739</v>
      </c>
      <c r="E1808" s="11">
        <v>4.5934229999999996</v>
      </c>
    </row>
    <row r="1809" spans="1:5" x14ac:dyDescent="0.25">
      <c r="A1809" s="10">
        <v>40345</v>
      </c>
      <c r="B1809" s="11">
        <v>22</v>
      </c>
      <c r="C1809" s="11">
        <v>9.9720110000000002</v>
      </c>
      <c r="D1809" s="11">
        <v>9.9720110000000002</v>
      </c>
      <c r="E1809" s="11">
        <v>4.592873</v>
      </c>
    </row>
    <row r="1810" spans="1:5" x14ac:dyDescent="0.25">
      <c r="A1810" s="10">
        <v>40346</v>
      </c>
      <c r="B1810" s="11">
        <v>28</v>
      </c>
      <c r="C1810" s="11">
        <v>9.964378</v>
      </c>
      <c r="D1810" s="11">
        <v>9.964378</v>
      </c>
      <c r="E1810" s="11">
        <v>4.5963450000000003</v>
      </c>
    </row>
    <row r="1811" spans="1:5" x14ac:dyDescent="0.25">
      <c r="A1811" s="10">
        <v>40347</v>
      </c>
      <c r="B1811" s="11">
        <v>27</v>
      </c>
      <c r="C1811" s="11">
        <v>9.9656500000000001</v>
      </c>
      <c r="D1811" s="11">
        <v>9.9656500000000001</v>
      </c>
      <c r="E1811" s="11">
        <v>4.5957869999999996</v>
      </c>
    </row>
    <row r="1812" spans="1:5" x14ac:dyDescent="0.25">
      <c r="A1812" s="10">
        <v>40350</v>
      </c>
      <c r="B1812" s="11">
        <v>24</v>
      </c>
      <c r="C1812" s="11">
        <v>9.9694000000000003</v>
      </c>
      <c r="D1812" s="11">
        <v>9.9694000000000003</v>
      </c>
      <c r="E1812" s="11">
        <v>4.6040890000000001</v>
      </c>
    </row>
    <row r="1813" spans="1:5" x14ac:dyDescent="0.25">
      <c r="A1813" s="10">
        <v>40351</v>
      </c>
      <c r="B1813" s="11">
        <v>23</v>
      </c>
      <c r="C1813" s="11">
        <v>9.970739</v>
      </c>
      <c r="D1813" s="11">
        <v>9.970739</v>
      </c>
      <c r="E1813" s="11">
        <v>4.5934229999999996</v>
      </c>
    </row>
    <row r="1814" spans="1:5" x14ac:dyDescent="0.25">
      <c r="A1814" s="10">
        <v>40352</v>
      </c>
      <c r="B1814" s="11">
        <v>22</v>
      </c>
      <c r="C1814" s="11">
        <v>9.9720110000000002</v>
      </c>
      <c r="D1814" s="11">
        <v>9.9720110000000002</v>
      </c>
      <c r="E1814" s="11">
        <v>4.592873</v>
      </c>
    </row>
    <row r="1815" spans="1:5" x14ac:dyDescent="0.25">
      <c r="A1815" s="10">
        <v>40353</v>
      </c>
      <c r="B1815" s="11">
        <v>28</v>
      </c>
      <c r="C1815" s="11">
        <v>9.9644560000000002</v>
      </c>
      <c r="D1815" s="11">
        <v>9.9644560000000002</v>
      </c>
      <c r="E1815" s="11">
        <v>4.5862439999999998</v>
      </c>
    </row>
    <row r="1816" spans="1:5" x14ac:dyDescent="0.25">
      <c r="A1816" s="10">
        <v>40354</v>
      </c>
      <c r="B1816" s="11">
        <v>27</v>
      </c>
      <c r="C1816" s="11">
        <v>9.9657250000000008</v>
      </c>
      <c r="D1816" s="11">
        <v>9.9657250000000008</v>
      </c>
      <c r="E1816" s="11">
        <v>4.585718</v>
      </c>
    </row>
    <row r="1817" spans="1:5" x14ac:dyDescent="0.25">
      <c r="A1817" s="10">
        <v>40357</v>
      </c>
      <c r="B1817" s="11">
        <v>24</v>
      </c>
      <c r="C1817" s="11">
        <v>9.9694669999999999</v>
      </c>
      <c r="D1817" s="11">
        <v>9.9694669999999999</v>
      </c>
      <c r="E1817" s="11">
        <v>4.5939769999999998</v>
      </c>
    </row>
    <row r="1818" spans="1:5" x14ac:dyDescent="0.25">
      <c r="A1818" s="10">
        <v>40358</v>
      </c>
      <c r="B1818" s="11">
        <v>23</v>
      </c>
      <c r="C1818" s="11">
        <v>9.970739</v>
      </c>
      <c r="D1818" s="11">
        <v>9.970739</v>
      </c>
      <c r="E1818" s="11">
        <v>4.5934229999999996</v>
      </c>
    </row>
    <row r="1819" spans="1:5" x14ac:dyDescent="0.25">
      <c r="A1819" s="10">
        <v>40359</v>
      </c>
      <c r="B1819" s="11">
        <v>22</v>
      </c>
      <c r="C1819" s="11">
        <v>9.9720110000000002</v>
      </c>
      <c r="D1819" s="11">
        <v>9.9720110000000002</v>
      </c>
      <c r="E1819" s="11">
        <v>4.592873</v>
      </c>
    </row>
    <row r="1820" spans="1:5" x14ac:dyDescent="0.25">
      <c r="A1820" s="10">
        <v>40360</v>
      </c>
      <c r="B1820" s="11">
        <v>28</v>
      </c>
      <c r="C1820" s="11">
        <v>9.964378</v>
      </c>
      <c r="D1820" s="11">
        <v>9.964378</v>
      </c>
      <c r="E1820" s="11">
        <v>4.5963450000000003</v>
      </c>
    </row>
    <row r="1821" spans="1:5" x14ac:dyDescent="0.25">
      <c r="A1821" s="10">
        <v>40361</v>
      </c>
      <c r="B1821" s="11">
        <v>27</v>
      </c>
      <c r="C1821" s="11">
        <v>9.9656500000000001</v>
      </c>
      <c r="D1821" s="11">
        <v>9.9656500000000001</v>
      </c>
      <c r="E1821" s="11">
        <v>4.5957869999999996</v>
      </c>
    </row>
    <row r="1822" spans="1:5" x14ac:dyDescent="0.25">
      <c r="A1822" s="10">
        <v>40364</v>
      </c>
      <c r="B1822" s="11">
        <v>24</v>
      </c>
      <c r="C1822" s="11">
        <v>9.9694000000000003</v>
      </c>
      <c r="D1822" s="11">
        <v>9.9694000000000003</v>
      </c>
      <c r="E1822" s="11">
        <v>4.6040890000000001</v>
      </c>
    </row>
    <row r="1823" spans="1:5" x14ac:dyDescent="0.25">
      <c r="A1823" s="10">
        <v>40365</v>
      </c>
      <c r="B1823" s="11">
        <v>23</v>
      </c>
      <c r="C1823" s="11">
        <v>9.970739</v>
      </c>
      <c r="D1823" s="11">
        <v>9.970739</v>
      </c>
      <c r="E1823" s="11">
        <v>4.5934229999999996</v>
      </c>
    </row>
    <row r="1824" spans="1:5" x14ac:dyDescent="0.25">
      <c r="A1824" s="10">
        <v>40366</v>
      </c>
      <c r="B1824" s="11">
        <v>22</v>
      </c>
      <c r="C1824" s="11">
        <v>9.9720110000000002</v>
      </c>
      <c r="D1824" s="11">
        <v>9.9720110000000002</v>
      </c>
      <c r="E1824" s="11">
        <v>4.592873</v>
      </c>
    </row>
    <row r="1825" spans="1:5" x14ac:dyDescent="0.25">
      <c r="A1825" s="10">
        <v>40367</v>
      </c>
      <c r="B1825" s="11">
        <v>28</v>
      </c>
      <c r="C1825" s="11">
        <v>9.9644560000000002</v>
      </c>
      <c r="D1825" s="11">
        <v>9.9644560000000002</v>
      </c>
      <c r="E1825" s="11">
        <v>4.5862439999999998</v>
      </c>
    </row>
    <row r="1826" spans="1:5" x14ac:dyDescent="0.25">
      <c r="A1826" s="10">
        <v>40368</v>
      </c>
      <c r="B1826" s="11">
        <v>27</v>
      </c>
      <c r="C1826" s="11">
        <v>9.9657250000000008</v>
      </c>
      <c r="D1826" s="11">
        <v>9.9657250000000008</v>
      </c>
      <c r="E1826" s="11">
        <v>4.585718</v>
      </c>
    </row>
    <row r="1827" spans="1:5" x14ac:dyDescent="0.25">
      <c r="A1827" s="10">
        <v>40371</v>
      </c>
      <c r="B1827" s="11">
        <v>24</v>
      </c>
      <c r="C1827" s="11">
        <v>9.9694669999999999</v>
      </c>
      <c r="D1827" s="11">
        <v>9.9694669999999999</v>
      </c>
      <c r="E1827" s="11">
        <v>4.5939769999999998</v>
      </c>
    </row>
    <row r="1828" spans="1:5" x14ac:dyDescent="0.25">
      <c r="A1828" s="10">
        <v>40372</v>
      </c>
      <c r="B1828" s="11">
        <v>23</v>
      </c>
      <c r="C1828" s="11">
        <v>9.970739</v>
      </c>
      <c r="D1828" s="11">
        <v>9.970739</v>
      </c>
      <c r="E1828" s="11">
        <v>4.5934229999999996</v>
      </c>
    </row>
    <row r="1829" spans="1:5" x14ac:dyDescent="0.25">
      <c r="A1829" s="10">
        <v>40373</v>
      </c>
      <c r="B1829" s="11">
        <v>22</v>
      </c>
      <c r="C1829" s="11">
        <v>9.9719499999999996</v>
      </c>
      <c r="D1829" s="11">
        <v>9.9719499999999996</v>
      </c>
      <c r="E1829" s="11">
        <v>4.6029109999999998</v>
      </c>
    </row>
    <row r="1830" spans="1:5" x14ac:dyDescent="0.25">
      <c r="A1830" s="10">
        <v>40374</v>
      </c>
      <c r="B1830" s="11">
        <v>28</v>
      </c>
      <c r="C1830" s="11">
        <v>9.9644560000000002</v>
      </c>
      <c r="D1830" s="11">
        <v>9.9644560000000002</v>
      </c>
      <c r="E1830" s="11">
        <v>4.5862439999999998</v>
      </c>
    </row>
    <row r="1831" spans="1:5" x14ac:dyDescent="0.25">
      <c r="A1831" s="10">
        <v>40375</v>
      </c>
      <c r="B1831" s="11">
        <v>27</v>
      </c>
      <c r="C1831" s="11">
        <v>9.9657999999999998</v>
      </c>
      <c r="D1831" s="11">
        <v>9.9657999999999998</v>
      </c>
      <c r="E1831" s="11">
        <v>4.5756490000000003</v>
      </c>
    </row>
    <row r="1832" spans="1:5" x14ac:dyDescent="0.25">
      <c r="A1832" s="10">
        <v>40378</v>
      </c>
      <c r="B1832" s="11">
        <v>24</v>
      </c>
      <c r="C1832" s="11">
        <v>9.9695330000000002</v>
      </c>
      <c r="D1832" s="11">
        <v>9.9695330000000002</v>
      </c>
      <c r="E1832" s="11">
        <v>4.5840160000000001</v>
      </c>
    </row>
    <row r="1833" spans="1:5" x14ac:dyDescent="0.25">
      <c r="A1833" s="10">
        <v>40379</v>
      </c>
      <c r="B1833" s="11">
        <v>23</v>
      </c>
      <c r="C1833" s="11">
        <v>9.9708030000000001</v>
      </c>
      <c r="D1833" s="11">
        <v>9.9708030000000001</v>
      </c>
      <c r="E1833" s="11">
        <v>4.5833469999999998</v>
      </c>
    </row>
    <row r="1834" spans="1:5" x14ac:dyDescent="0.25">
      <c r="A1834" s="10">
        <v>40380</v>
      </c>
      <c r="B1834" s="11">
        <v>22</v>
      </c>
      <c r="C1834" s="11">
        <v>9.9720110000000002</v>
      </c>
      <c r="D1834" s="11">
        <v>9.9720110000000002</v>
      </c>
      <c r="E1834" s="11">
        <v>4.592873</v>
      </c>
    </row>
    <row r="1835" spans="1:5" x14ac:dyDescent="0.25">
      <c r="A1835" s="10">
        <v>40381</v>
      </c>
      <c r="B1835" s="11">
        <v>28</v>
      </c>
      <c r="C1835" s="11">
        <v>9.9644560000000002</v>
      </c>
      <c r="D1835" s="11">
        <v>9.9644560000000002</v>
      </c>
      <c r="E1835" s="11">
        <v>4.5862439999999998</v>
      </c>
    </row>
    <row r="1836" spans="1:5" x14ac:dyDescent="0.25">
      <c r="A1836" s="10">
        <v>40382</v>
      </c>
      <c r="B1836" s="11">
        <v>27</v>
      </c>
      <c r="C1836" s="11">
        <v>9.9657250000000008</v>
      </c>
      <c r="D1836" s="11">
        <v>9.9657250000000008</v>
      </c>
      <c r="E1836" s="11">
        <v>4.585718</v>
      </c>
    </row>
    <row r="1837" spans="1:5" x14ac:dyDescent="0.25">
      <c r="A1837" s="10">
        <v>40385</v>
      </c>
      <c r="B1837" s="11">
        <v>24</v>
      </c>
      <c r="C1837" s="11">
        <v>9.9694669999999999</v>
      </c>
      <c r="D1837" s="11">
        <v>9.9694669999999999</v>
      </c>
      <c r="E1837" s="11">
        <v>4.5939769999999998</v>
      </c>
    </row>
    <row r="1838" spans="1:5" x14ac:dyDescent="0.25">
      <c r="A1838" s="10">
        <v>40386</v>
      </c>
      <c r="B1838" s="11">
        <v>23</v>
      </c>
      <c r="C1838" s="11">
        <v>9.970739</v>
      </c>
      <c r="D1838" s="11">
        <v>9.970739</v>
      </c>
      <c r="E1838" s="11">
        <v>4.5934229999999996</v>
      </c>
    </row>
    <row r="1839" spans="1:5" x14ac:dyDescent="0.25">
      <c r="A1839" s="10">
        <v>40387</v>
      </c>
      <c r="B1839" s="11">
        <v>22</v>
      </c>
      <c r="C1839" s="11">
        <v>9.9720110000000002</v>
      </c>
      <c r="D1839" s="11">
        <v>9.9720110000000002</v>
      </c>
      <c r="E1839" s="11">
        <v>4.592873</v>
      </c>
    </row>
    <row r="1840" spans="1:5" x14ac:dyDescent="0.25">
      <c r="A1840" s="10">
        <v>40388</v>
      </c>
      <c r="B1840" s="11">
        <v>28</v>
      </c>
      <c r="C1840" s="11">
        <v>9.964378</v>
      </c>
      <c r="D1840" s="11">
        <v>9.964378</v>
      </c>
      <c r="E1840" s="11">
        <v>4.5963450000000003</v>
      </c>
    </row>
    <row r="1841" spans="1:5" x14ac:dyDescent="0.25">
      <c r="A1841" s="10">
        <v>40389</v>
      </c>
      <c r="B1841" s="11">
        <v>27</v>
      </c>
      <c r="C1841" s="11">
        <v>9.9656500000000001</v>
      </c>
      <c r="D1841" s="11">
        <v>9.9656500000000001</v>
      </c>
      <c r="E1841" s="11">
        <v>4.5957869999999996</v>
      </c>
    </row>
    <row r="1842" spans="1:5" x14ac:dyDescent="0.25">
      <c r="A1842" s="10">
        <v>40392</v>
      </c>
      <c r="B1842" s="11">
        <v>24</v>
      </c>
      <c r="C1842" s="11">
        <v>9.9694000000000003</v>
      </c>
      <c r="D1842" s="11">
        <v>9.9694000000000003</v>
      </c>
      <c r="E1842" s="11">
        <v>4.6040890000000001</v>
      </c>
    </row>
    <row r="1843" spans="1:5" x14ac:dyDescent="0.25">
      <c r="A1843" s="10">
        <v>40393</v>
      </c>
      <c r="B1843" s="11">
        <v>23</v>
      </c>
      <c r="C1843" s="11">
        <v>9.9711859999999994</v>
      </c>
      <c r="D1843" s="11">
        <v>9.9711859999999994</v>
      </c>
      <c r="E1843" s="11">
        <v>4.5230499999999996</v>
      </c>
    </row>
    <row r="1844" spans="1:5" x14ac:dyDescent="0.25">
      <c r="A1844" s="10">
        <v>40394</v>
      </c>
      <c r="B1844" s="11">
        <v>22</v>
      </c>
      <c r="C1844" s="11">
        <v>9.9725610000000007</v>
      </c>
      <c r="D1844" s="11">
        <v>9.9725610000000007</v>
      </c>
      <c r="E1844" s="11">
        <v>4.5023720000000003</v>
      </c>
    </row>
    <row r="1845" spans="1:5" x14ac:dyDescent="0.25">
      <c r="A1845" s="10">
        <v>40395</v>
      </c>
      <c r="B1845" s="11">
        <v>28</v>
      </c>
      <c r="C1845" s="11">
        <v>9.9650780000000001</v>
      </c>
      <c r="D1845" s="11">
        <v>9.9650780000000001</v>
      </c>
      <c r="E1845" s="11">
        <v>4.505706</v>
      </c>
    </row>
    <row r="1846" spans="1:5" x14ac:dyDescent="0.25">
      <c r="A1846" s="10">
        <v>40396</v>
      </c>
      <c r="B1846" s="11">
        <v>27</v>
      </c>
      <c r="C1846" s="11">
        <v>9.9663249999999994</v>
      </c>
      <c r="D1846" s="11">
        <v>9.9663249999999994</v>
      </c>
      <c r="E1846" s="11">
        <v>4.5051709999999998</v>
      </c>
    </row>
    <row r="1847" spans="1:5" x14ac:dyDescent="0.25">
      <c r="A1847" s="10">
        <v>40399</v>
      </c>
      <c r="B1847" s="11">
        <v>24</v>
      </c>
      <c r="C1847" s="11">
        <v>9.9700670000000002</v>
      </c>
      <c r="D1847" s="11">
        <v>9.9700670000000002</v>
      </c>
      <c r="E1847" s="11">
        <v>4.5034299999999998</v>
      </c>
    </row>
    <row r="1848" spans="1:5" x14ac:dyDescent="0.25">
      <c r="A1848" s="10">
        <v>40400</v>
      </c>
      <c r="B1848" s="11">
        <v>23</v>
      </c>
      <c r="C1848" s="11">
        <v>9.9713139999999996</v>
      </c>
      <c r="D1848" s="11">
        <v>9.9713139999999996</v>
      </c>
      <c r="E1848" s="11">
        <v>4.5029000000000003</v>
      </c>
    </row>
    <row r="1849" spans="1:5" x14ac:dyDescent="0.25">
      <c r="A1849" s="10">
        <v>40401</v>
      </c>
      <c r="B1849" s="11">
        <v>22</v>
      </c>
      <c r="C1849" s="11">
        <v>9.9726219999999994</v>
      </c>
      <c r="D1849" s="11">
        <v>9.9726219999999994</v>
      </c>
      <c r="E1849" s="11">
        <v>4.4923349999999997</v>
      </c>
    </row>
    <row r="1850" spans="1:5" x14ac:dyDescent="0.25">
      <c r="A1850" s="10">
        <v>40402</v>
      </c>
      <c r="B1850" s="11">
        <v>28</v>
      </c>
      <c r="C1850" s="11">
        <v>9.9651560000000003</v>
      </c>
      <c r="D1850" s="11">
        <v>9.9651560000000003</v>
      </c>
      <c r="E1850" s="11">
        <v>4.4956069999999997</v>
      </c>
    </row>
    <row r="1851" spans="1:5" x14ac:dyDescent="0.25">
      <c r="A1851" s="10">
        <v>40403</v>
      </c>
      <c r="B1851" s="11">
        <v>27</v>
      </c>
      <c r="C1851" s="11">
        <v>9.9664000000000001</v>
      </c>
      <c r="D1851" s="11">
        <v>9.9664000000000001</v>
      </c>
      <c r="E1851" s="11">
        <v>4.4951040000000004</v>
      </c>
    </row>
    <row r="1852" spans="1:5" x14ac:dyDescent="0.25">
      <c r="A1852" s="10">
        <v>40406</v>
      </c>
      <c r="B1852" s="11">
        <v>24</v>
      </c>
      <c r="C1852" s="11">
        <v>9.9701330000000006</v>
      </c>
      <c r="D1852" s="11">
        <v>9.9701330000000006</v>
      </c>
      <c r="E1852" s="11">
        <v>4.4934710000000004</v>
      </c>
    </row>
    <row r="1853" spans="1:5" x14ac:dyDescent="0.25">
      <c r="A1853" s="10">
        <v>40407</v>
      </c>
      <c r="B1853" s="11">
        <v>23</v>
      </c>
      <c r="C1853" s="11">
        <v>9.9713779999999996</v>
      </c>
      <c r="D1853" s="11">
        <v>9.9713779999999996</v>
      </c>
      <c r="E1853" s="11">
        <v>4.4928249999999998</v>
      </c>
    </row>
    <row r="1854" spans="1:5" x14ac:dyDescent="0.25">
      <c r="A1854" s="10">
        <v>40408</v>
      </c>
      <c r="B1854" s="11">
        <v>22</v>
      </c>
      <c r="C1854" s="11">
        <v>9.9726219999999994</v>
      </c>
      <c r="D1854" s="11">
        <v>9.9726219999999994</v>
      </c>
      <c r="E1854" s="11">
        <v>4.4923349999999997</v>
      </c>
    </row>
    <row r="1855" spans="1:5" x14ac:dyDescent="0.25">
      <c r="A1855" s="10">
        <v>40409</v>
      </c>
      <c r="B1855" s="11">
        <v>27</v>
      </c>
      <c r="C1855" s="11">
        <v>9.9664000000000001</v>
      </c>
      <c r="D1855" s="11">
        <v>9.9664000000000001</v>
      </c>
      <c r="E1855" s="11">
        <v>4.4951040000000004</v>
      </c>
    </row>
    <row r="1856" spans="1:5" x14ac:dyDescent="0.25">
      <c r="A1856" s="10">
        <v>40410</v>
      </c>
      <c r="B1856" s="11">
        <v>26</v>
      </c>
      <c r="C1856" s="11">
        <v>9.9675720000000005</v>
      </c>
      <c r="D1856" s="11">
        <v>9.9675720000000005</v>
      </c>
      <c r="E1856" s="11">
        <v>4.5046379999999999</v>
      </c>
    </row>
    <row r="1857" spans="1:5" x14ac:dyDescent="0.25">
      <c r="A1857" s="10">
        <v>40413</v>
      </c>
      <c r="B1857" s="11">
        <v>23</v>
      </c>
      <c r="C1857" s="11">
        <v>9.9713139999999996</v>
      </c>
      <c r="D1857" s="11">
        <v>9.9713139999999996</v>
      </c>
      <c r="E1857" s="11">
        <v>4.5029000000000003</v>
      </c>
    </row>
    <row r="1858" spans="1:5" x14ac:dyDescent="0.25">
      <c r="A1858" s="10">
        <v>40414</v>
      </c>
      <c r="B1858" s="11">
        <v>22</v>
      </c>
      <c r="C1858" s="11">
        <v>9.9728060000000003</v>
      </c>
      <c r="D1858" s="11">
        <v>9.9728060000000003</v>
      </c>
      <c r="E1858" s="11">
        <v>4.4620610000000003</v>
      </c>
    </row>
    <row r="1859" spans="1:5" x14ac:dyDescent="0.25">
      <c r="A1859" s="10">
        <v>40415</v>
      </c>
      <c r="B1859" s="11">
        <v>21</v>
      </c>
      <c r="C1859" s="11">
        <v>9.9740420000000007</v>
      </c>
      <c r="D1859" s="11">
        <v>9.9740420000000007</v>
      </c>
      <c r="E1859" s="11">
        <v>4.4615239999999998</v>
      </c>
    </row>
    <row r="1860" spans="1:5" x14ac:dyDescent="0.25">
      <c r="A1860" s="10">
        <v>40416</v>
      </c>
      <c r="B1860" s="11">
        <v>28</v>
      </c>
      <c r="C1860" s="11">
        <v>9.9653890000000001</v>
      </c>
      <c r="D1860" s="11">
        <v>9.9653890000000001</v>
      </c>
      <c r="E1860" s="11">
        <v>4.4654410000000002</v>
      </c>
    </row>
    <row r="1861" spans="1:5" x14ac:dyDescent="0.25">
      <c r="A1861" s="10">
        <v>40417</v>
      </c>
      <c r="B1861" s="11">
        <v>27</v>
      </c>
      <c r="C1861" s="11">
        <v>9.9666250000000005</v>
      </c>
      <c r="D1861" s="11">
        <v>9.9666250000000005</v>
      </c>
      <c r="E1861" s="11">
        <v>4.4649020000000004</v>
      </c>
    </row>
    <row r="1862" spans="1:5" x14ac:dyDescent="0.25">
      <c r="A1862" s="10">
        <v>40420</v>
      </c>
      <c r="B1862" s="11">
        <v>24</v>
      </c>
      <c r="C1862" s="11">
        <v>9.9703330000000001</v>
      </c>
      <c r="D1862" s="11">
        <v>9.9703330000000001</v>
      </c>
      <c r="E1862" s="11">
        <v>4.4632909999999999</v>
      </c>
    </row>
    <row r="1863" spans="1:5" x14ac:dyDescent="0.25">
      <c r="A1863" s="10">
        <v>40421</v>
      </c>
      <c r="B1863" s="11">
        <v>23</v>
      </c>
      <c r="C1863" s="11">
        <v>9.9715690000000006</v>
      </c>
      <c r="D1863" s="11">
        <v>9.9715690000000006</v>
      </c>
      <c r="E1863" s="11">
        <v>4.462758</v>
      </c>
    </row>
    <row r="1864" spans="1:5" x14ac:dyDescent="0.25">
      <c r="A1864" s="10">
        <v>40422</v>
      </c>
      <c r="B1864" s="11">
        <v>22</v>
      </c>
      <c r="C1864" s="11">
        <v>9.9727440000000005</v>
      </c>
      <c r="D1864" s="11">
        <v>9.9727440000000005</v>
      </c>
      <c r="E1864" s="11">
        <v>4.4722619999999997</v>
      </c>
    </row>
    <row r="1865" spans="1:5" x14ac:dyDescent="0.25">
      <c r="A1865" s="10">
        <v>40423</v>
      </c>
      <c r="B1865" s="11">
        <v>28</v>
      </c>
      <c r="C1865" s="11">
        <v>9.9653109999999998</v>
      </c>
      <c r="D1865" s="11">
        <v>9.9653109999999998</v>
      </c>
      <c r="E1865" s="11">
        <v>4.4755390000000004</v>
      </c>
    </row>
    <row r="1866" spans="1:5" x14ac:dyDescent="0.25">
      <c r="A1866" s="10">
        <v>40424</v>
      </c>
      <c r="B1866" s="11">
        <v>27</v>
      </c>
      <c r="C1866" s="11">
        <v>9.9664750000000009</v>
      </c>
      <c r="D1866" s="11">
        <v>9.9664750000000009</v>
      </c>
      <c r="E1866" s="11">
        <v>4.485036</v>
      </c>
    </row>
    <row r="1867" spans="1:5" x14ac:dyDescent="0.25">
      <c r="A1867" s="10">
        <v>40427</v>
      </c>
      <c r="B1867" s="11">
        <v>24</v>
      </c>
      <c r="C1867" s="11">
        <v>9.9702669999999998</v>
      </c>
      <c r="D1867" s="11">
        <v>9.9702669999999998</v>
      </c>
      <c r="E1867" s="11">
        <v>4.4732500000000002</v>
      </c>
    </row>
    <row r="1868" spans="1:5" x14ac:dyDescent="0.25">
      <c r="A1868" s="10">
        <v>40428</v>
      </c>
      <c r="B1868" s="11">
        <v>23</v>
      </c>
      <c r="C1868" s="11">
        <v>9.9716330000000006</v>
      </c>
      <c r="D1868" s="11">
        <v>9.9716330000000006</v>
      </c>
      <c r="E1868" s="11">
        <v>4.4526830000000004</v>
      </c>
    </row>
    <row r="1869" spans="1:5" x14ac:dyDescent="0.25">
      <c r="A1869" s="10">
        <v>40429</v>
      </c>
      <c r="B1869" s="11">
        <v>22</v>
      </c>
      <c r="C1869" s="11">
        <v>9.9728060000000003</v>
      </c>
      <c r="D1869" s="11">
        <v>9.9728060000000003</v>
      </c>
      <c r="E1869" s="11">
        <v>4.4620610000000003</v>
      </c>
    </row>
    <row r="1870" spans="1:5" x14ac:dyDescent="0.25">
      <c r="A1870" s="10">
        <v>40430</v>
      </c>
      <c r="B1870" s="11">
        <v>28</v>
      </c>
      <c r="C1870" s="11">
        <v>9.9653109999999998</v>
      </c>
      <c r="D1870" s="11">
        <v>9.9653109999999998</v>
      </c>
      <c r="E1870" s="11">
        <v>4.4755390000000004</v>
      </c>
    </row>
    <row r="1871" spans="1:5" x14ac:dyDescent="0.25">
      <c r="A1871" s="10">
        <v>40431</v>
      </c>
      <c r="B1871" s="11">
        <v>27</v>
      </c>
      <c r="C1871" s="11">
        <v>9.9665499999999998</v>
      </c>
      <c r="D1871" s="11">
        <v>9.9665499999999998</v>
      </c>
      <c r="E1871" s="11">
        <v>4.4749689999999998</v>
      </c>
    </row>
    <row r="1872" spans="1:5" x14ac:dyDescent="0.25">
      <c r="A1872" s="10">
        <v>40434</v>
      </c>
      <c r="B1872" s="11">
        <v>24</v>
      </c>
      <c r="C1872" s="11">
        <v>9.9703999999999997</v>
      </c>
      <c r="D1872" s="11">
        <v>9.9703999999999997</v>
      </c>
      <c r="E1872" s="11">
        <v>4.4531809999999998</v>
      </c>
    </row>
    <row r="1873" spans="1:5" x14ac:dyDescent="0.25">
      <c r="A1873" s="10">
        <v>40435</v>
      </c>
      <c r="B1873" s="11">
        <v>23</v>
      </c>
      <c r="C1873" s="11">
        <v>9.9715059999999998</v>
      </c>
      <c r="D1873" s="11">
        <v>9.9715059999999998</v>
      </c>
      <c r="E1873" s="11">
        <v>4.4726749999999997</v>
      </c>
    </row>
    <row r="1874" spans="1:5" x14ac:dyDescent="0.25">
      <c r="A1874" s="10">
        <v>40436</v>
      </c>
      <c r="B1874" s="11">
        <v>29</v>
      </c>
      <c r="C1874" s="11">
        <v>9.9641529999999996</v>
      </c>
      <c r="D1874" s="11">
        <v>9.9641529999999996</v>
      </c>
      <c r="E1874" s="11">
        <v>4.4659820000000003</v>
      </c>
    </row>
    <row r="1875" spans="1:5" x14ac:dyDescent="0.25">
      <c r="A1875" s="10">
        <v>40441</v>
      </c>
      <c r="B1875" s="11">
        <v>24</v>
      </c>
      <c r="C1875" s="11">
        <v>9.9703330000000001</v>
      </c>
      <c r="D1875" s="11">
        <v>9.9703330000000001</v>
      </c>
      <c r="E1875" s="11">
        <v>4.4632909999999999</v>
      </c>
    </row>
    <row r="1876" spans="1:5" x14ac:dyDescent="0.25">
      <c r="A1876" s="10">
        <v>40442</v>
      </c>
      <c r="B1876" s="11">
        <v>23</v>
      </c>
      <c r="C1876" s="11">
        <v>9.9722720000000002</v>
      </c>
      <c r="D1876" s="11">
        <v>9.9722720000000002</v>
      </c>
      <c r="E1876" s="11">
        <v>4.3521020000000004</v>
      </c>
    </row>
    <row r="1877" spans="1:5" x14ac:dyDescent="0.25">
      <c r="A1877" s="10">
        <v>40443</v>
      </c>
      <c r="B1877" s="11">
        <v>22</v>
      </c>
      <c r="C1877" s="11">
        <v>9.9734169999999995</v>
      </c>
      <c r="D1877" s="11">
        <v>9.9734169999999995</v>
      </c>
      <c r="E1877" s="11">
        <v>4.3615399999999998</v>
      </c>
    </row>
    <row r="1878" spans="1:5" x14ac:dyDescent="0.25">
      <c r="A1878" s="10">
        <v>40444</v>
      </c>
      <c r="B1878" s="11">
        <v>28</v>
      </c>
      <c r="C1878" s="11">
        <v>9.9661670000000004</v>
      </c>
      <c r="D1878" s="11">
        <v>9.9661670000000004</v>
      </c>
      <c r="E1878" s="11">
        <v>4.3647239999999998</v>
      </c>
    </row>
    <row r="1879" spans="1:5" x14ac:dyDescent="0.25">
      <c r="A1879" s="10">
        <v>40445</v>
      </c>
      <c r="B1879" s="11">
        <v>27</v>
      </c>
      <c r="C1879" s="11">
        <v>9.9673750000000005</v>
      </c>
      <c r="D1879" s="11">
        <v>9.9673750000000005</v>
      </c>
      <c r="E1879" s="11">
        <v>4.3642380000000003</v>
      </c>
    </row>
    <row r="1880" spans="1:5" x14ac:dyDescent="0.25">
      <c r="A1880" s="10">
        <v>40448</v>
      </c>
      <c r="B1880" s="11">
        <v>24</v>
      </c>
      <c r="C1880" s="11">
        <v>9.9710000000000001</v>
      </c>
      <c r="D1880" s="11">
        <v>9.9710000000000001</v>
      </c>
      <c r="E1880" s="11">
        <v>4.3626519999999998</v>
      </c>
    </row>
    <row r="1881" spans="1:5" x14ac:dyDescent="0.25">
      <c r="A1881" s="10">
        <v>40449</v>
      </c>
      <c r="B1881" s="11">
        <v>23</v>
      </c>
      <c r="C1881" s="11">
        <v>9.9722080000000002</v>
      </c>
      <c r="D1881" s="11">
        <v>9.9722080000000002</v>
      </c>
      <c r="E1881" s="11">
        <v>4.3621759999999998</v>
      </c>
    </row>
    <row r="1882" spans="1:5" x14ac:dyDescent="0.25">
      <c r="A1882" s="10">
        <v>40450</v>
      </c>
      <c r="B1882" s="11">
        <v>22</v>
      </c>
      <c r="C1882" s="11">
        <v>9.9734169999999995</v>
      </c>
      <c r="D1882" s="11">
        <v>9.9734169999999995</v>
      </c>
      <c r="E1882" s="11">
        <v>4.3615399999999998</v>
      </c>
    </row>
    <row r="1883" spans="1:5" x14ac:dyDescent="0.25">
      <c r="A1883" s="10">
        <v>40451</v>
      </c>
      <c r="B1883" s="11">
        <v>28</v>
      </c>
      <c r="C1883" s="11">
        <v>9.9660890000000002</v>
      </c>
      <c r="D1883" s="11">
        <v>9.9660890000000002</v>
      </c>
      <c r="E1883" s="11">
        <v>4.3748209999999998</v>
      </c>
    </row>
    <row r="1884" spans="1:5" x14ac:dyDescent="0.25">
      <c r="A1884" s="10">
        <v>40452</v>
      </c>
      <c r="B1884" s="11">
        <v>27</v>
      </c>
      <c r="C1884" s="11">
        <v>9.9672249999999991</v>
      </c>
      <c r="D1884" s="11">
        <v>9.9672249999999991</v>
      </c>
      <c r="E1884" s="11">
        <v>4.3843699999999997</v>
      </c>
    </row>
    <row r="1885" spans="1:5" x14ac:dyDescent="0.25">
      <c r="A1885" s="10">
        <v>40455</v>
      </c>
      <c r="B1885" s="11">
        <v>24</v>
      </c>
      <c r="C1885" s="11">
        <v>9.9708670000000001</v>
      </c>
      <c r="D1885" s="11">
        <v>9.9708670000000001</v>
      </c>
      <c r="E1885" s="11">
        <v>4.3827179999999997</v>
      </c>
    </row>
    <row r="1886" spans="1:5" x14ac:dyDescent="0.25">
      <c r="A1886" s="10">
        <v>40456</v>
      </c>
      <c r="B1886" s="11">
        <v>23</v>
      </c>
      <c r="C1886" s="11">
        <v>9.9733579999999993</v>
      </c>
      <c r="D1886" s="11">
        <v>9.9733579999999993</v>
      </c>
      <c r="E1886" s="11">
        <v>4.1811920000000002</v>
      </c>
    </row>
    <row r="1887" spans="1:5" x14ac:dyDescent="0.25">
      <c r="A1887" s="10">
        <v>40457</v>
      </c>
      <c r="B1887" s="11">
        <v>22</v>
      </c>
      <c r="C1887" s="11">
        <v>9.9745170000000005</v>
      </c>
      <c r="D1887" s="11">
        <v>9.9745170000000005</v>
      </c>
      <c r="E1887" s="11">
        <v>4.180599</v>
      </c>
    </row>
    <row r="1888" spans="1:5" x14ac:dyDescent="0.25">
      <c r="A1888" s="10">
        <v>40458</v>
      </c>
      <c r="B1888" s="11">
        <v>28</v>
      </c>
      <c r="C1888" s="11">
        <v>9.9675670000000007</v>
      </c>
      <c r="D1888" s="11">
        <v>9.9675670000000007</v>
      </c>
      <c r="E1888" s="11">
        <v>4.1835259999999996</v>
      </c>
    </row>
    <row r="1889" spans="1:5" x14ac:dyDescent="0.25">
      <c r="A1889" s="10">
        <v>40459</v>
      </c>
      <c r="B1889" s="11">
        <v>27</v>
      </c>
      <c r="C1889" s="11">
        <v>9.9687249999999992</v>
      </c>
      <c r="D1889" s="11">
        <v>9.9687249999999992</v>
      </c>
      <c r="E1889" s="11">
        <v>4.1830829999999999</v>
      </c>
    </row>
    <row r="1890" spans="1:5" x14ac:dyDescent="0.25">
      <c r="A1890" s="10">
        <v>40462</v>
      </c>
      <c r="B1890" s="11">
        <v>24</v>
      </c>
      <c r="C1890" s="11">
        <v>9.9721329999999995</v>
      </c>
      <c r="D1890" s="11">
        <v>9.9721329999999995</v>
      </c>
      <c r="E1890" s="11">
        <v>4.1917309999999999</v>
      </c>
    </row>
    <row r="1891" spans="1:5" x14ac:dyDescent="0.25">
      <c r="A1891" s="10">
        <v>40463</v>
      </c>
      <c r="B1891" s="11">
        <v>23</v>
      </c>
      <c r="C1891" s="11">
        <v>9.9738059999999997</v>
      </c>
      <c r="D1891" s="11">
        <v>9.9738059999999997</v>
      </c>
      <c r="E1891" s="11">
        <v>4.1106980000000002</v>
      </c>
    </row>
    <row r="1892" spans="1:5" x14ac:dyDescent="0.25">
      <c r="A1892" s="10">
        <v>40464</v>
      </c>
      <c r="B1892" s="11">
        <v>22</v>
      </c>
      <c r="C1892" s="11">
        <v>9.9753109999999996</v>
      </c>
      <c r="D1892" s="11">
        <v>9.9753109999999996</v>
      </c>
      <c r="E1892" s="11">
        <v>4.0500170000000004</v>
      </c>
    </row>
    <row r="1893" spans="1:5" x14ac:dyDescent="0.25">
      <c r="A1893" s="10">
        <v>40465</v>
      </c>
      <c r="B1893" s="11">
        <v>28</v>
      </c>
      <c r="C1893" s="11">
        <v>9.9690440000000002</v>
      </c>
      <c r="D1893" s="11">
        <v>9.9690440000000002</v>
      </c>
      <c r="E1893" s="11">
        <v>3.992416</v>
      </c>
    </row>
    <row r="1894" spans="1:5" x14ac:dyDescent="0.25">
      <c r="A1894" s="10">
        <v>40466</v>
      </c>
      <c r="B1894" s="11">
        <v>27</v>
      </c>
      <c r="C1894" s="11">
        <v>9.9700749999999996</v>
      </c>
      <c r="D1894" s="11">
        <v>9.9700749999999996</v>
      </c>
      <c r="E1894" s="11">
        <v>4.001976</v>
      </c>
    </row>
    <row r="1895" spans="1:5" x14ac:dyDescent="0.25">
      <c r="A1895" s="10">
        <v>40469</v>
      </c>
      <c r="B1895" s="11">
        <v>24</v>
      </c>
      <c r="C1895" s="11">
        <v>9.9734669999999994</v>
      </c>
      <c r="D1895" s="11">
        <v>9.9734669999999994</v>
      </c>
      <c r="E1895" s="11">
        <v>3.9905379999999999</v>
      </c>
    </row>
    <row r="1896" spans="1:5" x14ac:dyDescent="0.25">
      <c r="A1896" s="10">
        <v>40470</v>
      </c>
      <c r="B1896" s="11">
        <v>23</v>
      </c>
      <c r="C1896" s="11">
        <v>9.9747000000000003</v>
      </c>
      <c r="D1896" s="11">
        <v>9.9747000000000003</v>
      </c>
      <c r="E1896" s="11">
        <v>3.9700440000000001</v>
      </c>
    </row>
    <row r="1897" spans="1:5" x14ac:dyDescent="0.25">
      <c r="A1897" s="10">
        <v>40471</v>
      </c>
      <c r="B1897" s="11">
        <v>22</v>
      </c>
      <c r="C1897" s="11">
        <v>9.9754939999999994</v>
      </c>
      <c r="D1897" s="11">
        <v>9.9754939999999994</v>
      </c>
      <c r="E1897" s="11">
        <v>4.0199239999999996</v>
      </c>
    </row>
    <row r="1898" spans="1:5" x14ac:dyDescent="0.25">
      <c r="A1898" s="10">
        <v>40472</v>
      </c>
      <c r="B1898" s="11">
        <v>28</v>
      </c>
      <c r="C1898" s="11">
        <v>9.9683440000000001</v>
      </c>
      <c r="D1898" s="11">
        <v>9.9683440000000001</v>
      </c>
      <c r="E1898" s="11">
        <v>4.0829820000000003</v>
      </c>
    </row>
    <row r="1899" spans="1:5" x14ac:dyDescent="0.25">
      <c r="A1899" s="10">
        <v>40473</v>
      </c>
      <c r="B1899" s="11">
        <v>27</v>
      </c>
      <c r="C1899" s="11">
        <v>9.9692500000000006</v>
      </c>
      <c r="D1899" s="11">
        <v>9.9692500000000006</v>
      </c>
      <c r="E1899" s="11">
        <v>4.1126459999999998</v>
      </c>
    </row>
    <row r="1900" spans="1:5" x14ac:dyDescent="0.25">
      <c r="A1900" s="10">
        <v>40476</v>
      </c>
      <c r="B1900" s="11">
        <v>24</v>
      </c>
      <c r="C1900" s="11">
        <v>9.9728670000000008</v>
      </c>
      <c r="D1900" s="11">
        <v>9.9728670000000008</v>
      </c>
      <c r="E1900" s="11">
        <v>4.0810230000000001</v>
      </c>
    </row>
    <row r="1901" spans="1:5" x14ac:dyDescent="0.25">
      <c r="A1901" s="10">
        <v>40477</v>
      </c>
      <c r="B1901" s="11">
        <v>23</v>
      </c>
      <c r="C1901" s="11">
        <v>9.9749560000000006</v>
      </c>
      <c r="D1901" s="11">
        <v>9.9749560000000006</v>
      </c>
      <c r="E1901" s="11">
        <v>3.9297719999999998</v>
      </c>
    </row>
    <row r="1902" spans="1:5" x14ac:dyDescent="0.25">
      <c r="A1902" s="10">
        <v>40478</v>
      </c>
      <c r="B1902" s="11">
        <v>22</v>
      </c>
      <c r="C1902" s="11">
        <v>9.9759829999999994</v>
      </c>
      <c r="D1902" s="11">
        <v>9.9759829999999994</v>
      </c>
      <c r="E1902" s="11">
        <v>3.9395159999999998</v>
      </c>
    </row>
    <row r="1903" spans="1:5" x14ac:dyDescent="0.25">
      <c r="A1903" s="10">
        <v>40479</v>
      </c>
      <c r="B1903" s="11">
        <v>28</v>
      </c>
      <c r="C1903" s="11">
        <v>9.9699000000000009</v>
      </c>
      <c r="D1903" s="11">
        <v>9.9699000000000009</v>
      </c>
      <c r="E1903" s="11">
        <v>3.8816839999999999</v>
      </c>
    </row>
    <row r="1904" spans="1:5" x14ac:dyDescent="0.25">
      <c r="A1904" s="10">
        <v>40480</v>
      </c>
      <c r="B1904" s="11">
        <v>27</v>
      </c>
      <c r="C1904" s="11">
        <v>9.9713499999999993</v>
      </c>
      <c r="D1904" s="11">
        <v>9.9713499999999993</v>
      </c>
      <c r="E1904" s="11">
        <v>3.8309760000000002</v>
      </c>
    </row>
    <row r="1905" spans="1:5" x14ac:dyDescent="0.25">
      <c r="A1905" s="10">
        <v>40483</v>
      </c>
      <c r="B1905" s="11">
        <v>24</v>
      </c>
      <c r="C1905" s="11">
        <v>9.9742669999999993</v>
      </c>
      <c r="D1905" s="11">
        <v>9.9742669999999993</v>
      </c>
      <c r="E1905" s="11">
        <v>3.8699080000000001</v>
      </c>
    </row>
    <row r="1906" spans="1:5" x14ac:dyDescent="0.25">
      <c r="A1906" s="10">
        <v>40485</v>
      </c>
      <c r="B1906" s="11">
        <v>22</v>
      </c>
      <c r="C1906" s="11">
        <v>9.9763500000000001</v>
      </c>
      <c r="D1906" s="11">
        <v>9.9763500000000001</v>
      </c>
      <c r="E1906" s="11">
        <v>3.8791739999999999</v>
      </c>
    </row>
    <row r="1907" spans="1:5" x14ac:dyDescent="0.25">
      <c r="A1907" s="10">
        <v>40486</v>
      </c>
      <c r="B1907" s="11">
        <v>28</v>
      </c>
      <c r="C1907" s="11">
        <v>9.9699000000000009</v>
      </c>
      <c r="D1907" s="11">
        <v>9.9699000000000009</v>
      </c>
      <c r="E1907" s="11">
        <v>3.8816839999999999</v>
      </c>
    </row>
    <row r="1908" spans="1:5" x14ac:dyDescent="0.25">
      <c r="A1908" s="10">
        <v>40487</v>
      </c>
      <c r="B1908" s="11">
        <v>27</v>
      </c>
      <c r="C1908" s="11">
        <v>9.9709749999999993</v>
      </c>
      <c r="D1908" s="11">
        <v>9.9709749999999993</v>
      </c>
      <c r="E1908" s="11">
        <v>3.881265</v>
      </c>
    </row>
    <row r="1909" spans="1:5" x14ac:dyDescent="0.25">
      <c r="A1909" s="10">
        <v>40490</v>
      </c>
      <c r="B1909" s="11">
        <v>24</v>
      </c>
      <c r="C1909" s="11">
        <v>9.9740000000000002</v>
      </c>
      <c r="D1909" s="11">
        <v>9.9740000000000002</v>
      </c>
      <c r="E1909" s="11">
        <v>3.9101659999999998</v>
      </c>
    </row>
    <row r="1910" spans="1:5" x14ac:dyDescent="0.25">
      <c r="A1910" s="10">
        <v>40491</v>
      </c>
      <c r="B1910" s="11">
        <v>23</v>
      </c>
      <c r="C1910" s="11">
        <v>9.9748920000000005</v>
      </c>
      <c r="D1910" s="11">
        <v>9.9748920000000005</v>
      </c>
      <c r="E1910" s="11">
        <v>3.9398399999999998</v>
      </c>
    </row>
    <row r="1911" spans="1:5" x14ac:dyDescent="0.25">
      <c r="A1911" s="10">
        <v>40492</v>
      </c>
      <c r="B1911" s="11">
        <v>22</v>
      </c>
      <c r="C1911" s="11">
        <v>9.9759220000000006</v>
      </c>
      <c r="D1911" s="11">
        <v>9.9759220000000006</v>
      </c>
      <c r="E1911" s="11">
        <v>3.9495459999999998</v>
      </c>
    </row>
    <row r="1912" spans="1:5" x14ac:dyDescent="0.25">
      <c r="A1912" s="10">
        <v>40493</v>
      </c>
      <c r="B1912" s="11">
        <v>28</v>
      </c>
      <c r="C1912" s="11">
        <v>9.9694330000000004</v>
      </c>
      <c r="D1912" s="11">
        <v>9.9694330000000004</v>
      </c>
      <c r="E1912" s="11">
        <v>3.9420929999999998</v>
      </c>
    </row>
    <row r="1913" spans="1:5" x14ac:dyDescent="0.25">
      <c r="A1913" s="10">
        <v>40494</v>
      </c>
      <c r="B1913" s="11">
        <v>27</v>
      </c>
      <c r="C1913" s="11">
        <v>9.9700749999999996</v>
      </c>
      <c r="D1913" s="11">
        <v>9.9700749999999996</v>
      </c>
      <c r="E1913" s="11">
        <v>4.001976</v>
      </c>
    </row>
    <row r="1914" spans="1:5" x14ac:dyDescent="0.25">
      <c r="A1914" s="10">
        <v>40498</v>
      </c>
      <c r="B1914" s="11">
        <v>23</v>
      </c>
      <c r="C1914" s="11">
        <v>9.9741250000000008</v>
      </c>
      <c r="D1914" s="11">
        <v>9.9741250000000008</v>
      </c>
      <c r="E1914" s="11">
        <v>4.0605070000000003</v>
      </c>
    </row>
    <row r="1915" spans="1:5" x14ac:dyDescent="0.25">
      <c r="A1915" s="10">
        <v>40499</v>
      </c>
      <c r="B1915" s="11">
        <v>22</v>
      </c>
      <c r="C1915" s="11">
        <v>9.9753109999999996</v>
      </c>
      <c r="D1915" s="11">
        <v>9.9753109999999996</v>
      </c>
      <c r="E1915" s="11">
        <v>4.0500170000000004</v>
      </c>
    </row>
    <row r="1916" spans="1:5" x14ac:dyDescent="0.25">
      <c r="A1916" s="10">
        <v>40500</v>
      </c>
      <c r="B1916" s="11">
        <v>28</v>
      </c>
      <c r="C1916" s="11">
        <v>9.9682670000000009</v>
      </c>
      <c r="D1916" s="11">
        <v>9.9682670000000009</v>
      </c>
      <c r="E1916" s="11">
        <v>4.0929450000000003</v>
      </c>
    </row>
    <row r="1917" spans="1:5" x14ac:dyDescent="0.25">
      <c r="A1917" s="10">
        <v>40501</v>
      </c>
      <c r="B1917" s="11">
        <v>27</v>
      </c>
      <c r="C1917" s="11">
        <v>9.9694000000000003</v>
      </c>
      <c r="D1917" s="11">
        <v>9.9694000000000003</v>
      </c>
      <c r="E1917" s="11">
        <v>4.0925229999999999</v>
      </c>
    </row>
    <row r="1918" spans="1:5" x14ac:dyDescent="0.25">
      <c r="A1918" s="10">
        <v>40504</v>
      </c>
      <c r="B1918" s="11">
        <v>24</v>
      </c>
      <c r="C1918" s="11">
        <v>9.9727329999999998</v>
      </c>
      <c r="D1918" s="11">
        <v>9.9727329999999998</v>
      </c>
      <c r="E1918" s="11">
        <v>4.1012329999999997</v>
      </c>
    </row>
    <row r="1919" spans="1:5" x14ac:dyDescent="0.25">
      <c r="A1919" s="10">
        <v>40505</v>
      </c>
      <c r="B1919" s="11">
        <v>23</v>
      </c>
      <c r="C1919" s="11">
        <v>9.9737419999999997</v>
      </c>
      <c r="D1919" s="11">
        <v>9.9737419999999997</v>
      </c>
      <c r="E1919" s="11">
        <v>4.120768</v>
      </c>
    </row>
    <row r="1920" spans="1:5" x14ac:dyDescent="0.25">
      <c r="A1920" s="10">
        <v>40506</v>
      </c>
      <c r="B1920" s="11">
        <v>22</v>
      </c>
      <c r="C1920" s="11">
        <v>9.9745170000000005</v>
      </c>
      <c r="D1920" s="11">
        <v>9.9745170000000005</v>
      </c>
      <c r="E1920" s="11">
        <v>4.180599</v>
      </c>
    </row>
    <row r="1921" spans="1:5" x14ac:dyDescent="0.25">
      <c r="A1921" s="10">
        <v>40507</v>
      </c>
      <c r="B1921" s="11">
        <v>28</v>
      </c>
      <c r="C1921" s="11">
        <v>9.9662439999999997</v>
      </c>
      <c r="D1921" s="11">
        <v>9.9662439999999997</v>
      </c>
      <c r="E1921" s="11">
        <v>4.3547570000000002</v>
      </c>
    </row>
    <row r="1922" spans="1:5" x14ac:dyDescent="0.25">
      <c r="A1922" s="10">
        <v>40508</v>
      </c>
      <c r="B1922" s="11">
        <v>27</v>
      </c>
      <c r="C1922" s="11">
        <v>9.9670749999999995</v>
      </c>
      <c r="D1922" s="11">
        <v>9.9670749999999995</v>
      </c>
      <c r="E1922" s="11">
        <v>4.4045019999999999</v>
      </c>
    </row>
    <row r="1923" spans="1:5" x14ac:dyDescent="0.25">
      <c r="A1923" s="10">
        <v>40511</v>
      </c>
      <c r="B1923" s="11">
        <v>24</v>
      </c>
      <c r="C1923" s="11">
        <v>9.9708000000000006</v>
      </c>
      <c r="D1923" s="11">
        <v>9.9708000000000006</v>
      </c>
      <c r="E1923" s="11">
        <v>4.3928269999999996</v>
      </c>
    </row>
    <row r="1924" spans="1:5" x14ac:dyDescent="0.25">
      <c r="A1924" s="10">
        <v>40512</v>
      </c>
      <c r="B1924" s="11">
        <v>23</v>
      </c>
      <c r="C1924" s="11">
        <v>9.9723360000000003</v>
      </c>
      <c r="D1924" s="11">
        <v>9.9723360000000003</v>
      </c>
      <c r="E1924" s="11">
        <v>4.3420290000000001</v>
      </c>
    </row>
    <row r="1925" spans="1:5" x14ac:dyDescent="0.25">
      <c r="A1925" s="10">
        <v>40513</v>
      </c>
      <c r="B1925" s="11">
        <v>22</v>
      </c>
      <c r="C1925" s="11">
        <v>9.9735999999999994</v>
      </c>
      <c r="D1925" s="11">
        <v>9.9735999999999994</v>
      </c>
      <c r="E1925" s="11">
        <v>4.3314349999999999</v>
      </c>
    </row>
    <row r="1926" spans="1:5" x14ac:dyDescent="0.25">
      <c r="A1926" s="10">
        <v>40514</v>
      </c>
      <c r="B1926" s="11">
        <v>28</v>
      </c>
      <c r="C1926" s="11">
        <v>9.9671000000000003</v>
      </c>
      <c r="D1926" s="11">
        <v>9.9671000000000003</v>
      </c>
      <c r="E1926" s="11">
        <v>4.2439629999999999</v>
      </c>
    </row>
    <row r="1927" spans="1:5" x14ac:dyDescent="0.25">
      <c r="A1927" s="10">
        <v>40515</v>
      </c>
      <c r="B1927" s="11">
        <v>27</v>
      </c>
      <c r="C1927" s="11">
        <v>9.9684249999999999</v>
      </c>
      <c r="D1927" s="11">
        <v>9.9684249999999999</v>
      </c>
      <c r="E1927" s="11">
        <v>4.2233349999999996</v>
      </c>
    </row>
    <row r="1928" spans="1:5" x14ac:dyDescent="0.25">
      <c r="A1928" s="10">
        <v>40518</v>
      </c>
      <c r="B1928" s="11">
        <v>24</v>
      </c>
      <c r="C1928" s="11">
        <v>9.9731330000000007</v>
      </c>
      <c r="D1928" s="11">
        <v>9.9731330000000007</v>
      </c>
      <c r="E1928" s="11">
        <v>4.0409069999999998</v>
      </c>
    </row>
    <row r="1929" spans="1:5" x14ac:dyDescent="0.25">
      <c r="A1929" s="10">
        <v>40519</v>
      </c>
      <c r="B1929" s="11">
        <v>23</v>
      </c>
      <c r="C1929" s="11">
        <v>9.9735499999999995</v>
      </c>
      <c r="D1929" s="11">
        <v>9.9735499999999995</v>
      </c>
      <c r="E1929" s="11">
        <v>4.1509790000000004</v>
      </c>
    </row>
    <row r="1930" spans="1:5" x14ac:dyDescent="0.25">
      <c r="A1930" s="10">
        <v>40520</v>
      </c>
      <c r="B1930" s="11">
        <v>22</v>
      </c>
      <c r="C1930" s="11">
        <v>9.9748219999999996</v>
      </c>
      <c r="D1930" s="11">
        <v>9.9748219999999996</v>
      </c>
      <c r="E1930" s="11">
        <v>4.1304360000000004</v>
      </c>
    </row>
    <row r="1931" spans="1:5" x14ac:dyDescent="0.25">
      <c r="A1931" s="10">
        <v>40521</v>
      </c>
      <c r="B1931" s="11">
        <v>28</v>
      </c>
      <c r="C1931" s="11">
        <v>9.9678000000000004</v>
      </c>
      <c r="D1931" s="11">
        <v>9.9678000000000004</v>
      </c>
      <c r="E1931" s="11">
        <v>4.1533740000000003</v>
      </c>
    </row>
    <row r="1932" spans="1:5" x14ac:dyDescent="0.25">
      <c r="A1932" s="10">
        <v>40522</v>
      </c>
      <c r="B1932" s="11">
        <v>27</v>
      </c>
      <c r="C1932" s="11">
        <v>9.9689499999999995</v>
      </c>
      <c r="D1932" s="11">
        <v>9.9689499999999995</v>
      </c>
      <c r="E1932" s="11">
        <v>4.152895</v>
      </c>
    </row>
    <row r="1933" spans="1:5" x14ac:dyDescent="0.25">
      <c r="A1933" s="10">
        <v>40525</v>
      </c>
      <c r="B1933" s="11">
        <v>24</v>
      </c>
      <c r="C1933" s="11">
        <v>9.9724000000000004</v>
      </c>
      <c r="D1933" s="11">
        <v>9.9724000000000004</v>
      </c>
      <c r="E1933" s="11">
        <v>4.1514579999999999</v>
      </c>
    </row>
    <row r="1934" spans="1:5" x14ac:dyDescent="0.25">
      <c r="A1934" s="10">
        <v>40526</v>
      </c>
      <c r="B1934" s="11">
        <v>23</v>
      </c>
      <c r="C1934" s="11">
        <v>9.9732310000000002</v>
      </c>
      <c r="D1934" s="11">
        <v>9.9732310000000002</v>
      </c>
      <c r="E1934" s="11">
        <v>4.2011770000000004</v>
      </c>
    </row>
    <row r="1935" spans="1:5" x14ac:dyDescent="0.25">
      <c r="A1935" s="10">
        <v>40527</v>
      </c>
      <c r="B1935" s="11">
        <v>22</v>
      </c>
      <c r="C1935" s="11">
        <v>9.9743940000000002</v>
      </c>
      <c r="D1935" s="11">
        <v>9.9743940000000002</v>
      </c>
      <c r="E1935" s="11">
        <v>4.2008289999999997</v>
      </c>
    </row>
    <row r="1936" spans="1:5" x14ac:dyDescent="0.25">
      <c r="A1936" s="10">
        <v>40528</v>
      </c>
      <c r="B1936" s="11">
        <v>28</v>
      </c>
      <c r="C1936" s="11">
        <v>9.9666329999999999</v>
      </c>
      <c r="D1936" s="11">
        <v>9.9666329999999999</v>
      </c>
      <c r="E1936" s="11">
        <v>4.304405</v>
      </c>
    </row>
    <row r="1937" spans="1:5" x14ac:dyDescent="0.25">
      <c r="A1937" s="10">
        <v>40529</v>
      </c>
      <c r="B1937" s="11">
        <v>27</v>
      </c>
      <c r="C1937" s="11">
        <v>9.9678249999999995</v>
      </c>
      <c r="D1937" s="11">
        <v>9.9678249999999995</v>
      </c>
      <c r="E1937" s="11">
        <v>4.3038480000000003</v>
      </c>
    </row>
    <row r="1938" spans="1:5" x14ac:dyDescent="0.25">
      <c r="A1938" s="10">
        <v>40532</v>
      </c>
      <c r="B1938" s="11">
        <v>24</v>
      </c>
      <c r="C1938" s="11">
        <v>9.9710669999999997</v>
      </c>
      <c r="D1938" s="11">
        <v>9.9710669999999997</v>
      </c>
      <c r="E1938" s="11">
        <v>4.3525429999999998</v>
      </c>
    </row>
    <row r="1939" spans="1:5" x14ac:dyDescent="0.25">
      <c r="A1939" s="10">
        <v>40533</v>
      </c>
      <c r="B1939" s="11">
        <v>23</v>
      </c>
      <c r="C1939" s="11">
        <v>9.9724640000000004</v>
      </c>
      <c r="D1939" s="11">
        <v>9.9724640000000004</v>
      </c>
      <c r="E1939" s="11">
        <v>4.3218829999999997</v>
      </c>
    </row>
    <row r="1940" spans="1:5" x14ac:dyDescent="0.25">
      <c r="A1940" s="10">
        <v>40534</v>
      </c>
      <c r="B1940" s="11">
        <v>22</v>
      </c>
      <c r="C1940" s="11">
        <v>9.9736609999999999</v>
      </c>
      <c r="D1940" s="11">
        <v>9.9736609999999999</v>
      </c>
      <c r="E1940" s="11">
        <v>4.3213999999999997</v>
      </c>
    </row>
    <row r="1941" spans="1:5" x14ac:dyDescent="0.25">
      <c r="A1941" s="10">
        <v>40535</v>
      </c>
      <c r="B1941" s="11">
        <v>28</v>
      </c>
      <c r="C1941" s="11">
        <v>9.966011</v>
      </c>
      <c r="D1941" s="11">
        <v>9.966011</v>
      </c>
      <c r="E1941" s="11">
        <v>4.3849179999999999</v>
      </c>
    </row>
    <row r="1942" spans="1:5" x14ac:dyDescent="0.25">
      <c r="A1942" s="10">
        <v>40536</v>
      </c>
      <c r="B1942" s="11">
        <v>27</v>
      </c>
      <c r="C1942" s="11">
        <v>9.9672249999999991</v>
      </c>
      <c r="D1942" s="11">
        <v>9.9672249999999991</v>
      </c>
      <c r="E1942" s="11">
        <v>4.3843699999999997</v>
      </c>
    </row>
    <row r="1943" spans="1:5" x14ac:dyDescent="0.25">
      <c r="A1943" s="10">
        <v>40539</v>
      </c>
      <c r="B1943" s="11">
        <v>24</v>
      </c>
      <c r="C1943" s="11">
        <v>9.9708670000000001</v>
      </c>
      <c r="D1943" s="11">
        <v>9.9708670000000001</v>
      </c>
      <c r="E1943" s="11">
        <v>4.3827179999999997</v>
      </c>
    </row>
    <row r="1944" spans="1:5" x14ac:dyDescent="0.25">
      <c r="A1944" s="10">
        <v>40540</v>
      </c>
      <c r="B1944" s="11">
        <v>23</v>
      </c>
      <c r="C1944" s="11">
        <v>9.9720169999999992</v>
      </c>
      <c r="D1944" s="11">
        <v>9.9720169999999992</v>
      </c>
      <c r="E1944" s="11">
        <v>4.392239</v>
      </c>
    </row>
    <row r="1945" spans="1:5" x14ac:dyDescent="0.25">
      <c r="A1945" s="10">
        <v>40541</v>
      </c>
      <c r="B1945" s="11">
        <v>22</v>
      </c>
      <c r="C1945" s="11">
        <v>9.9732330000000005</v>
      </c>
      <c r="D1945" s="11">
        <v>9.9732330000000005</v>
      </c>
      <c r="E1945" s="11">
        <v>4.3918100000000004</v>
      </c>
    </row>
    <row r="1946" spans="1:5" x14ac:dyDescent="0.25">
      <c r="A1946" s="10">
        <v>40542</v>
      </c>
      <c r="B1946" s="11">
        <v>28</v>
      </c>
      <c r="C1946" s="11">
        <v>9.9655439999999995</v>
      </c>
      <c r="D1946" s="11">
        <v>9.9655439999999995</v>
      </c>
      <c r="E1946" s="11">
        <v>4.4453740000000002</v>
      </c>
    </row>
    <row r="1947" spans="1:5" x14ac:dyDescent="0.25">
      <c r="A1947" s="10">
        <v>40543</v>
      </c>
      <c r="B1947" s="11">
        <v>27</v>
      </c>
      <c r="C1947" s="11">
        <v>9.9666999999999994</v>
      </c>
      <c r="D1947" s="11">
        <v>9.9666999999999994</v>
      </c>
      <c r="E1947" s="11">
        <v>4.4548350000000001</v>
      </c>
    </row>
    <row r="1948" spans="1:5" x14ac:dyDescent="0.25">
      <c r="A1948" s="10">
        <v>40546</v>
      </c>
      <c r="B1948" s="11">
        <v>24</v>
      </c>
      <c r="C1948" s="11">
        <v>9.9718</v>
      </c>
      <c r="D1948" s="11">
        <v>9.9718</v>
      </c>
      <c r="E1948" s="11">
        <v>4.241962</v>
      </c>
    </row>
    <row r="1949" spans="1:5" x14ac:dyDescent="0.25">
      <c r="A1949" s="10">
        <v>40547</v>
      </c>
      <c r="B1949" s="11">
        <v>23</v>
      </c>
      <c r="C1949" s="11">
        <v>9.9733579999999993</v>
      </c>
      <c r="D1949" s="11">
        <v>9.9733579999999993</v>
      </c>
      <c r="E1949" s="11">
        <v>4.1811920000000002</v>
      </c>
    </row>
    <row r="1950" spans="1:5" x14ac:dyDescent="0.25">
      <c r="A1950" s="10">
        <v>40548</v>
      </c>
      <c r="B1950" s="11">
        <v>22</v>
      </c>
      <c r="C1950" s="11">
        <v>9.974456</v>
      </c>
      <c r="D1950" s="11">
        <v>9.974456</v>
      </c>
      <c r="E1950" s="11">
        <v>4.1906319999999999</v>
      </c>
    </row>
    <row r="1951" spans="1:5" x14ac:dyDescent="0.25">
      <c r="A1951" s="10">
        <v>40549</v>
      </c>
      <c r="B1951" s="11">
        <v>28</v>
      </c>
      <c r="C1951" s="11">
        <v>9.9677220000000002</v>
      </c>
      <c r="D1951" s="11">
        <v>9.9677220000000002</v>
      </c>
      <c r="E1951" s="11">
        <v>4.1634669999999998</v>
      </c>
    </row>
    <row r="1952" spans="1:5" x14ac:dyDescent="0.25">
      <c r="A1952" s="10">
        <v>40550</v>
      </c>
      <c r="B1952" s="11">
        <v>27</v>
      </c>
      <c r="C1952" s="11">
        <v>9.9689499999999995</v>
      </c>
      <c r="D1952" s="11">
        <v>9.9689499999999995</v>
      </c>
      <c r="E1952" s="11">
        <v>4.152895</v>
      </c>
    </row>
    <row r="1953" spans="1:5" x14ac:dyDescent="0.25">
      <c r="A1953" s="10">
        <v>40553</v>
      </c>
      <c r="B1953" s="11">
        <v>24</v>
      </c>
      <c r="C1953" s="11">
        <v>9.9723330000000008</v>
      </c>
      <c r="D1953" s="11">
        <v>9.9723330000000008</v>
      </c>
      <c r="E1953" s="11">
        <v>4.1615640000000003</v>
      </c>
    </row>
    <row r="1954" spans="1:5" x14ac:dyDescent="0.25">
      <c r="A1954" s="10">
        <v>40554</v>
      </c>
      <c r="B1954" s="11">
        <v>23</v>
      </c>
      <c r="C1954" s="11">
        <v>9.9732939999999992</v>
      </c>
      <c r="D1954" s="11">
        <v>9.9732939999999992</v>
      </c>
      <c r="E1954" s="11">
        <v>4.1912630000000002</v>
      </c>
    </row>
    <row r="1955" spans="1:5" x14ac:dyDescent="0.25">
      <c r="A1955" s="10">
        <v>40555</v>
      </c>
      <c r="B1955" s="11">
        <v>22</v>
      </c>
      <c r="C1955" s="11">
        <v>9.9737829999999992</v>
      </c>
      <c r="D1955" s="11">
        <v>9.9737829999999992</v>
      </c>
      <c r="E1955" s="11">
        <v>4.3013310000000002</v>
      </c>
    </row>
    <row r="1956" spans="1:5" x14ac:dyDescent="0.25">
      <c r="A1956" s="10">
        <v>40556</v>
      </c>
      <c r="B1956" s="11">
        <v>28</v>
      </c>
      <c r="C1956" s="11">
        <v>9.9674110000000002</v>
      </c>
      <c r="D1956" s="11">
        <v>9.9674110000000002</v>
      </c>
      <c r="E1956" s="11">
        <v>4.2037139999999997</v>
      </c>
    </row>
    <row r="1957" spans="1:5" x14ac:dyDescent="0.25">
      <c r="A1957" s="10">
        <v>40557</v>
      </c>
      <c r="B1957" s="11">
        <v>27</v>
      </c>
      <c r="C1957" s="11">
        <v>9.9685749999999995</v>
      </c>
      <c r="D1957" s="11">
        <v>9.9685749999999995</v>
      </c>
      <c r="E1957" s="11">
        <v>4.2032090000000002</v>
      </c>
    </row>
    <row r="1958" spans="1:5" x14ac:dyDescent="0.25">
      <c r="A1958" s="10">
        <v>40560</v>
      </c>
      <c r="B1958" s="11">
        <v>24</v>
      </c>
      <c r="C1958" s="11">
        <v>9.9720669999999991</v>
      </c>
      <c r="D1958" s="11">
        <v>9.9720669999999991</v>
      </c>
      <c r="E1958" s="11">
        <v>4.2016869999999997</v>
      </c>
    </row>
    <row r="1959" spans="1:5" x14ac:dyDescent="0.25">
      <c r="A1959" s="10">
        <v>40561</v>
      </c>
      <c r="B1959" s="11">
        <v>23</v>
      </c>
      <c r="C1959" s="11">
        <v>9.9736139999999995</v>
      </c>
      <c r="D1959" s="11">
        <v>9.9736139999999995</v>
      </c>
      <c r="E1959" s="11">
        <v>4.1409089999999997</v>
      </c>
    </row>
    <row r="1960" spans="1:5" x14ac:dyDescent="0.25">
      <c r="A1960" s="10">
        <v>40562</v>
      </c>
      <c r="B1960" s="11">
        <v>22</v>
      </c>
      <c r="C1960" s="11">
        <v>9.9750060000000005</v>
      </c>
      <c r="D1960" s="11">
        <v>9.9750060000000005</v>
      </c>
      <c r="E1960" s="11">
        <v>4.1001750000000001</v>
      </c>
    </row>
    <row r="1961" spans="1:5" x14ac:dyDescent="0.25">
      <c r="A1961" s="10">
        <v>40563</v>
      </c>
      <c r="B1961" s="11">
        <v>28</v>
      </c>
      <c r="C1961" s="11">
        <v>9.9683440000000001</v>
      </c>
      <c r="D1961" s="11">
        <v>9.9683440000000001</v>
      </c>
      <c r="E1961" s="11">
        <v>4.0829820000000003</v>
      </c>
    </row>
    <row r="1962" spans="1:5" x14ac:dyDescent="0.25">
      <c r="A1962" s="10">
        <v>40564</v>
      </c>
      <c r="B1962" s="11">
        <v>27</v>
      </c>
      <c r="C1962" s="11">
        <v>9.9694749999999992</v>
      </c>
      <c r="D1962" s="11">
        <v>9.9694749999999992</v>
      </c>
      <c r="E1962" s="11">
        <v>4.0824619999999996</v>
      </c>
    </row>
    <row r="1963" spans="1:5" x14ac:dyDescent="0.25">
      <c r="A1963" s="10">
        <v>40567</v>
      </c>
      <c r="B1963" s="11">
        <v>24</v>
      </c>
      <c r="C1963" s="11">
        <v>9.9728670000000008</v>
      </c>
      <c r="D1963" s="11">
        <v>9.9728670000000008</v>
      </c>
      <c r="E1963" s="11">
        <v>4.0810230000000001</v>
      </c>
    </row>
    <row r="1964" spans="1:5" x14ac:dyDescent="0.25">
      <c r="A1964" s="10">
        <v>40568</v>
      </c>
      <c r="B1964" s="11">
        <v>23</v>
      </c>
      <c r="C1964" s="11">
        <v>9.9741890000000009</v>
      </c>
      <c r="D1964" s="11">
        <v>9.9741890000000009</v>
      </c>
      <c r="E1964" s="11">
        <v>4.0504369999999996</v>
      </c>
    </row>
    <row r="1965" spans="1:5" x14ac:dyDescent="0.25">
      <c r="A1965" s="10">
        <v>40569</v>
      </c>
      <c r="B1965" s="11">
        <v>22</v>
      </c>
      <c r="C1965" s="11">
        <v>9.9753109999999996</v>
      </c>
      <c r="D1965" s="11">
        <v>9.9753109999999996</v>
      </c>
      <c r="E1965" s="11">
        <v>4.0500170000000004</v>
      </c>
    </row>
    <row r="1966" spans="1:5" x14ac:dyDescent="0.25">
      <c r="A1966" s="10">
        <v>40570</v>
      </c>
      <c r="B1966" s="11">
        <v>28</v>
      </c>
      <c r="C1966" s="11">
        <v>9.9685780000000008</v>
      </c>
      <c r="D1966" s="11">
        <v>9.9685780000000008</v>
      </c>
      <c r="E1966" s="11">
        <v>4.0527059999999997</v>
      </c>
    </row>
    <row r="1967" spans="1:5" x14ac:dyDescent="0.25">
      <c r="A1967" s="10">
        <v>40571</v>
      </c>
      <c r="B1967" s="11">
        <v>27</v>
      </c>
      <c r="C1967" s="11">
        <v>9.9696999999999996</v>
      </c>
      <c r="D1967" s="11">
        <v>9.9696999999999996</v>
      </c>
      <c r="E1967" s="11">
        <v>4.0522780000000003</v>
      </c>
    </row>
    <row r="1968" spans="1:5" x14ac:dyDescent="0.25">
      <c r="A1968" s="10">
        <v>40574</v>
      </c>
      <c r="B1968" s="11">
        <v>24</v>
      </c>
      <c r="C1968" s="11">
        <v>9.9730670000000003</v>
      </c>
      <c r="D1968" s="11">
        <v>9.9730670000000003</v>
      </c>
      <c r="E1968" s="11">
        <v>4.0508600000000001</v>
      </c>
    </row>
    <row r="1969" spans="1:5" x14ac:dyDescent="0.25">
      <c r="A1969" s="10">
        <v>40575</v>
      </c>
      <c r="B1969" s="11">
        <v>23</v>
      </c>
      <c r="C1969" s="11">
        <v>9.9742529999999991</v>
      </c>
      <c r="D1969" s="11">
        <v>9.9742529999999991</v>
      </c>
      <c r="E1969" s="11">
        <v>4.040368</v>
      </c>
    </row>
    <row r="1970" spans="1:5" x14ac:dyDescent="0.25">
      <c r="A1970" s="10">
        <v>40576</v>
      </c>
      <c r="B1970" s="11">
        <v>22</v>
      </c>
      <c r="C1970" s="11">
        <v>9.9743940000000002</v>
      </c>
      <c r="D1970" s="11">
        <v>9.9743940000000002</v>
      </c>
      <c r="E1970" s="11">
        <v>4.2008289999999997</v>
      </c>
    </row>
    <row r="1971" spans="1:5" x14ac:dyDescent="0.25">
      <c r="A1971" s="10">
        <v>40577</v>
      </c>
      <c r="B1971" s="11">
        <v>28</v>
      </c>
      <c r="C1971" s="11">
        <v>9.9677220000000002</v>
      </c>
      <c r="D1971" s="11">
        <v>9.9677220000000002</v>
      </c>
      <c r="E1971" s="11">
        <v>4.1634669999999998</v>
      </c>
    </row>
    <row r="1972" spans="1:5" x14ac:dyDescent="0.25">
      <c r="A1972" s="10">
        <v>40578</v>
      </c>
      <c r="B1972" s="11">
        <v>27</v>
      </c>
      <c r="C1972" s="11">
        <v>9.9685000000000006</v>
      </c>
      <c r="D1972" s="11">
        <v>9.9685000000000006</v>
      </c>
      <c r="E1972" s="11">
        <v>4.2132719999999999</v>
      </c>
    </row>
    <row r="1973" spans="1:5" x14ac:dyDescent="0.25">
      <c r="A1973" s="10">
        <v>40582</v>
      </c>
      <c r="B1973" s="11">
        <v>23</v>
      </c>
      <c r="C1973" s="11">
        <v>9.9741890000000009</v>
      </c>
      <c r="D1973" s="11">
        <v>9.9741890000000009</v>
      </c>
      <c r="E1973" s="11">
        <v>4.0504369999999996</v>
      </c>
    </row>
    <row r="1974" spans="1:5" x14ac:dyDescent="0.25">
      <c r="A1974" s="10">
        <v>40583</v>
      </c>
      <c r="B1974" s="11">
        <v>22</v>
      </c>
      <c r="C1974" s="11">
        <v>9.9756169999999997</v>
      </c>
      <c r="D1974" s="11">
        <v>9.9756169999999997</v>
      </c>
      <c r="E1974" s="11">
        <v>3.999698</v>
      </c>
    </row>
    <row r="1975" spans="1:5" x14ac:dyDescent="0.25">
      <c r="A1975" s="10">
        <v>40584</v>
      </c>
      <c r="B1975" s="11">
        <v>28</v>
      </c>
      <c r="C1975" s="11">
        <v>9.9689669999999992</v>
      </c>
      <c r="D1975" s="11">
        <v>9.9689669999999992</v>
      </c>
      <c r="E1975" s="11">
        <v>4.0023780000000002</v>
      </c>
    </row>
    <row r="1976" spans="1:5" x14ac:dyDescent="0.25">
      <c r="A1976" s="10">
        <v>40585</v>
      </c>
      <c r="B1976" s="11">
        <v>27</v>
      </c>
      <c r="C1976" s="11">
        <v>9.9701500000000003</v>
      </c>
      <c r="D1976" s="11">
        <v>9.9701500000000003</v>
      </c>
      <c r="E1976" s="11">
        <v>3.9919159999999998</v>
      </c>
    </row>
    <row r="1977" spans="1:5" x14ac:dyDescent="0.25">
      <c r="A1977" s="10">
        <v>40588</v>
      </c>
      <c r="B1977" s="11">
        <v>24</v>
      </c>
      <c r="C1977" s="11">
        <v>9.9734669999999994</v>
      </c>
      <c r="D1977" s="11">
        <v>9.9734669999999994</v>
      </c>
      <c r="E1977" s="11">
        <v>3.9905379999999999</v>
      </c>
    </row>
    <row r="1978" spans="1:5" x14ac:dyDescent="0.25">
      <c r="A1978" s="10">
        <v>40589</v>
      </c>
      <c r="B1978" s="11">
        <v>23</v>
      </c>
      <c r="C1978" s="11">
        <v>9.9747640000000004</v>
      </c>
      <c r="D1978" s="11">
        <v>9.9747640000000004</v>
      </c>
      <c r="E1978" s="11">
        <v>3.9599760000000002</v>
      </c>
    </row>
    <row r="1979" spans="1:5" x14ac:dyDescent="0.25">
      <c r="A1979" s="10">
        <v>40590</v>
      </c>
      <c r="B1979" s="11">
        <v>22</v>
      </c>
      <c r="C1979" s="11">
        <v>9.9757999999999996</v>
      </c>
      <c r="D1979" s="11">
        <v>9.9757999999999996</v>
      </c>
      <c r="E1979" s="11">
        <v>3.9696060000000002</v>
      </c>
    </row>
    <row r="1980" spans="1:5" x14ac:dyDescent="0.25">
      <c r="A1980" s="10">
        <v>40591</v>
      </c>
      <c r="B1980" s="11">
        <v>28</v>
      </c>
      <c r="C1980" s="11">
        <v>9.9694330000000004</v>
      </c>
      <c r="D1980" s="11">
        <v>9.9694330000000004</v>
      </c>
      <c r="E1980" s="11">
        <v>3.9420929999999998</v>
      </c>
    </row>
    <row r="1981" spans="1:5" x14ac:dyDescent="0.25">
      <c r="A1981" s="10">
        <v>40592</v>
      </c>
      <c r="B1981" s="11">
        <v>27</v>
      </c>
      <c r="C1981" s="11">
        <v>9.9705250000000003</v>
      </c>
      <c r="D1981" s="11">
        <v>9.9705250000000003</v>
      </c>
      <c r="E1981" s="11">
        <v>3.9416180000000001</v>
      </c>
    </row>
    <row r="1982" spans="1:5" x14ac:dyDescent="0.25">
      <c r="A1982" s="10">
        <v>40595</v>
      </c>
      <c r="B1982" s="11">
        <v>24</v>
      </c>
      <c r="C1982" s="11">
        <v>9.9738000000000007</v>
      </c>
      <c r="D1982" s="11">
        <v>9.9738000000000007</v>
      </c>
      <c r="E1982" s="11">
        <v>3.9403239999999999</v>
      </c>
    </row>
    <row r="1983" spans="1:5" x14ac:dyDescent="0.25">
      <c r="A1983" s="10">
        <v>40596</v>
      </c>
      <c r="B1983" s="11">
        <v>23</v>
      </c>
      <c r="C1983" s="11">
        <v>9.9742529999999991</v>
      </c>
      <c r="D1983" s="11">
        <v>9.9742529999999991</v>
      </c>
      <c r="E1983" s="11">
        <v>4.040368</v>
      </c>
    </row>
    <row r="1984" spans="1:5" x14ac:dyDescent="0.25">
      <c r="A1984" s="10">
        <v>40597</v>
      </c>
      <c r="B1984" s="11">
        <v>22</v>
      </c>
      <c r="C1984" s="11">
        <v>9.9754330000000007</v>
      </c>
      <c r="D1984" s="11">
        <v>9.9754330000000007</v>
      </c>
      <c r="E1984" s="11">
        <v>4.0299550000000002</v>
      </c>
    </row>
    <row r="1985" spans="1:5" x14ac:dyDescent="0.25">
      <c r="A1985" s="10">
        <v>40598</v>
      </c>
      <c r="B1985" s="11">
        <v>28</v>
      </c>
      <c r="C1985" s="11">
        <v>9.967022</v>
      </c>
      <c r="D1985" s="11">
        <v>9.967022</v>
      </c>
      <c r="E1985" s="11">
        <v>4.2540579999999997</v>
      </c>
    </row>
    <row r="1986" spans="1:5" x14ac:dyDescent="0.25">
      <c r="A1986" s="10">
        <v>40599</v>
      </c>
      <c r="B1986" s="11">
        <v>27</v>
      </c>
      <c r="C1986" s="11">
        <v>9.9684249999999999</v>
      </c>
      <c r="D1986" s="11">
        <v>9.9684249999999999</v>
      </c>
      <c r="E1986" s="11">
        <v>4.2233349999999996</v>
      </c>
    </row>
    <row r="1987" spans="1:5" x14ac:dyDescent="0.25">
      <c r="A1987" s="10">
        <v>40602</v>
      </c>
      <c r="B1987" s="11">
        <v>24</v>
      </c>
      <c r="C1987" s="11">
        <v>9.9713999999999992</v>
      </c>
      <c r="D1987" s="11">
        <v>9.9713999999999992</v>
      </c>
      <c r="E1987" s="11">
        <v>4.3023049999999996</v>
      </c>
    </row>
    <row r="1988" spans="1:5" x14ac:dyDescent="0.25">
      <c r="A1988" s="10">
        <v>40603</v>
      </c>
      <c r="B1988" s="11">
        <v>23</v>
      </c>
      <c r="C1988" s="11">
        <v>9.973039</v>
      </c>
      <c r="D1988" s="11">
        <v>9.973039</v>
      </c>
      <c r="E1988" s="11">
        <v>4.2313910000000003</v>
      </c>
    </row>
    <row r="1989" spans="1:5" x14ac:dyDescent="0.25">
      <c r="A1989" s="10">
        <v>40604</v>
      </c>
      <c r="B1989" s="11">
        <v>22</v>
      </c>
      <c r="C1989" s="11">
        <v>9.9743329999999997</v>
      </c>
      <c r="D1989" s="11">
        <v>9.9743329999999997</v>
      </c>
      <c r="E1989" s="11">
        <v>4.2108629999999998</v>
      </c>
    </row>
    <row r="1990" spans="1:5" x14ac:dyDescent="0.25">
      <c r="A1990" s="10">
        <v>40605</v>
      </c>
      <c r="B1990" s="11">
        <v>28</v>
      </c>
      <c r="C1990" s="11">
        <v>9.9674890000000005</v>
      </c>
      <c r="D1990" s="11">
        <v>9.9674890000000005</v>
      </c>
      <c r="E1990" s="11">
        <v>4.1936200000000001</v>
      </c>
    </row>
    <row r="1991" spans="1:5" x14ac:dyDescent="0.25">
      <c r="A1991" s="10">
        <v>40606</v>
      </c>
      <c r="B1991" s="11">
        <v>27</v>
      </c>
      <c r="C1991" s="11">
        <v>9.9685000000000006</v>
      </c>
      <c r="D1991" s="11">
        <v>9.9685000000000006</v>
      </c>
      <c r="E1991" s="11">
        <v>4.2132719999999999</v>
      </c>
    </row>
    <row r="1992" spans="1:5" x14ac:dyDescent="0.25">
      <c r="A1992" s="10">
        <v>40609</v>
      </c>
      <c r="B1992" s="11">
        <v>24</v>
      </c>
      <c r="C1992" s="11">
        <v>9.9719999999999995</v>
      </c>
      <c r="D1992" s="11">
        <v>9.9719999999999995</v>
      </c>
      <c r="E1992" s="11">
        <v>4.2117930000000001</v>
      </c>
    </row>
    <row r="1993" spans="1:5" x14ac:dyDescent="0.25">
      <c r="A1993" s="10">
        <v>40610</v>
      </c>
      <c r="B1993" s="11">
        <v>23</v>
      </c>
      <c r="C1993" s="11">
        <v>9.9727829999999997</v>
      </c>
      <c r="D1993" s="11">
        <v>9.9727829999999997</v>
      </c>
      <c r="E1993" s="11">
        <v>4.2716779999999996</v>
      </c>
    </row>
    <row r="1994" spans="1:5" x14ac:dyDescent="0.25">
      <c r="A1994" s="10">
        <v>40611</v>
      </c>
      <c r="B1994" s="11">
        <v>22</v>
      </c>
      <c r="C1994" s="11">
        <v>9.9740280000000006</v>
      </c>
      <c r="D1994" s="11">
        <v>9.9740280000000006</v>
      </c>
      <c r="E1994" s="11">
        <v>4.2610299999999999</v>
      </c>
    </row>
    <row r="1995" spans="1:5" x14ac:dyDescent="0.25">
      <c r="A1995" s="10">
        <v>40612</v>
      </c>
      <c r="B1995" s="11">
        <v>28</v>
      </c>
      <c r="C1995" s="11">
        <v>9.9671780000000005</v>
      </c>
      <c r="D1995" s="11">
        <v>9.9671780000000005</v>
      </c>
      <c r="E1995" s="11">
        <v>4.2338680000000002</v>
      </c>
    </row>
    <row r="1996" spans="1:5" x14ac:dyDescent="0.25">
      <c r="A1996" s="10">
        <v>40613</v>
      </c>
      <c r="B1996" s="11">
        <v>27</v>
      </c>
      <c r="C1996" s="11">
        <v>9.9683499999999992</v>
      </c>
      <c r="D1996" s="11">
        <v>9.9683499999999992</v>
      </c>
      <c r="E1996" s="11">
        <v>4.2333990000000004</v>
      </c>
    </row>
    <row r="1997" spans="1:5" x14ac:dyDescent="0.25">
      <c r="A1997" s="10">
        <v>40616</v>
      </c>
      <c r="B1997" s="11">
        <v>24</v>
      </c>
      <c r="C1997" s="11">
        <v>9.9718669999999996</v>
      </c>
      <c r="D1997" s="11">
        <v>9.9718669999999996</v>
      </c>
      <c r="E1997" s="11">
        <v>4.2318550000000004</v>
      </c>
    </row>
    <row r="1998" spans="1:5" x14ac:dyDescent="0.25">
      <c r="A1998" s="10">
        <v>40617</v>
      </c>
      <c r="B1998" s="11">
        <v>23</v>
      </c>
      <c r="C1998" s="11">
        <v>9.973039</v>
      </c>
      <c r="D1998" s="11">
        <v>9.973039</v>
      </c>
      <c r="E1998" s="11">
        <v>4.2313910000000003</v>
      </c>
    </row>
    <row r="1999" spans="1:5" x14ac:dyDescent="0.25">
      <c r="A1999" s="10">
        <v>40618</v>
      </c>
      <c r="B1999" s="11">
        <v>22</v>
      </c>
      <c r="C1999" s="11">
        <v>9.9742110000000004</v>
      </c>
      <c r="D1999" s="11">
        <v>9.9742110000000004</v>
      </c>
      <c r="E1999" s="11">
        <v>4.2309289999999997</v>
      </c>
    </row>
    <row r="2000" spans="1:5" x14ac:dyDescent="0.25">
      <c r="A2000" s="10">
        <v>40619</v>
      </c>
      <c r="B2000" s="11">
        <v>28</v>
      </c>
      <c r="C2000" s="11">
        <v>9.9667110000000001</v>
      </c>
      <c r="D2000" s="11">
        <v>9.9667110000000001</v>
      </c>
      <c r="E2000" s="11">
        <v>4.2943100000000003</v>
      </c>
    </row>
    <row r="2001" spans="1:5" x14ac:dyDescent="0.25">
      <c r="A2001" s="10">
        <v>40620</v>
      </c>
      <c r="B2001" s="11">
        <v>27</v>
      </c>
      <c r="C2001" s="11">
        <v>9.9672249999999991</v>
      </c>
      <c r="D2001" s="11">
        <v>9.9672249999999991</v>
      </c>
      <c r="E2001" s="11">
        <v>4.3843699999999997</v>
      </c>
    </row>
    <row r="2002" spans="1:5" x14ac:dyDescent="0.25">
      <c r="A2002" s="10">
        <v>40624</v>
      </c>
      <c r="B2002" s="11">
        <v>23</v>
      </c>
      <c r="C2002" s="11">
        <v>9.9725920000000006</v>
      </c>
      <c r="D2002" s="11">
        <v>9.9725920000000006</v>
      </c>
      <c r="E2002" s="11">
        <v>4.3017380000000003</v>
      </c>
    </row>
    <row r="2003" spans="1:5" x14ac:dyDescent="0.25">
      <c r="A2003" s="10">
        <v>40625</v>
      </c>
      <c r="B2003" s="11">
        <v>22</v>
      </c>
      <c r="C2003" s="11">
        <v>9.9734780000000001</v>
      </c>
      <c r="D2003" s="11">
        <v>9.9734780000000001</v>
      </c>
      <c r="E2003" s="11">
        <v>4.3515050000000004</v>
      </c>
    </row>
    <row r="2004" spans="1:5" x14ac:dyDescent="0.25">
      <c r="A2004" s="10">
        <v>40626</v>
      </c>
      <c r="B2004" s="11">
        <v>27</v>
      </c>
      <c r="C2004" s="11">
        <v>9.9674499999999995</v>
      </c>
      <c r="D2004" s="11">
        <v>9.9674499999999995</v>
      </c>
      <c r="E2004" s="11">
        <v>4.3541730000000003</v>
      </c>
    </row>
    <row r="2005" spans="1:5" x14ac:dyDescent="0.25">
      <c r="A2005" s="10">
        <v>40627</v>
      </c>
      <c r="B2005" s="11">
        <v>26</v>
      </c>
      <c r="C2005" s="11">
        <v>9.9686559999999993</v>
      </c>
      <c r="D2005" s="11">
        <v>9.9686559999999993</v>
      </c>
      <c r="E2005" s="11">
        <v>4.3535839999999997</v>
      </c>
    </row>
    <row r="2006" spans="1:5" x14ac:dyDescent="0.25">
      <c r="A2006" s="10">
        <v>40630</v>
      </c>
      <c r="B2006" s="11">
        <v>23</v>
      </c>
      <c r="C2006" s="11">
        <v>9.9722720000000002</v>
      </c>
      <c r="D2006" s="11">
        <v>9.9722720000000002</v>
      </c>
      <c r="E2006" s="11">
        <v>4.3521020000000004</v>
      </c>
    </row>
    <row r="2007" spans="1:5" x14ac:dyDescent="0.25">
      <c r="A2007" s="10">
        <v>40631</v>
      </c>
      <c r="B2007" s="11">
        <v>22</v>
      </c>
      <c r="C2007" s="11">
        <v>9.9737829999999992</v>
      </c>
      <c r="D2007" s="11">
        <v>9.9737829999999992</v>
      </c>
      <c r="E2007" s="11">
        <v>4.3013310000000002</v>
      </c>
    </row>
    <row r="2008" spans="1:5" x14ac:dyDescent="0.25">
      <c r="A2008" s="10">
        <v>40632</v>
      </c>
      <c r="B2008" s="11">
        <v>21</v>
      </c>
      <c r="C2008" s="11">
        <v>9.9749750000000006</v>
      </c>
      <c r="D2008" s="11">
        <v>9.9749750000000006</v>
      </c>
      <c r="E2008" s="11">
        <v>4.3007629999999999</v>
      </c>
    </row>
    <row r="2009" spans="1:5" x14ac:dyDescent="0.25">
      <c r="A2009" s="10">
        <v>40633</v>
      </c>
      <c r="B2009" s="11">
        <v>28</v>
      </c>
      <c r="C2009" s="11">
        <v>9.9666329999999999</v>
      </c>
      <c r="D2009" s="11">
        <v>9.9666329999999999</v>
      </c>
      <c r="E2009" s="11">
        <v>4.304405</v>
      </c>
    </row>
    <row r="2010" spans="1:5" x14ac:dyDescent="0.25">
      <c r="A2010" s="10">
        <v>40634</v>
      </c>
      <c r="B2010" s="11">
        <v>27</v>
      </c>
      <c r="C2010" s="11">
        <v>9.9678249999999995</v>
      </c>
      <c r="D2010" s="11">
        <v>9.9678249999999995</v>
      </c>
      <c r="E2010" s="11">
        <v>4.3038480000000003</v>
      </c>
    </row>
    <row r="2011" spans="1:5" x14ac:dyDescent="0.25">
      <c r="A2011" s="10">
        <v>40637</v>
      </c>
      <c r="B2011" s="11">
        <v>24</v>
      </c>
      <c r="C2011" s="11">
        <v>9.9713999999999992</v>
      </c>
      <c r="D2011" s="11">
        <v>9.9713999999999992</v>
      </c>
      <c r="E2011" s="11">
        <v>4.3023049999999996</v>
      </c>
    </row>
    <row r="2012" spans="1:5" x14ac:dyDescent="0.25">
      <c r="A2012" s="10">
        <v>40638</v>
      </c>
      <c r="B2012" s="11">
        <v>23</v>
      </c>
      <c r="C2012" s="11">
        <v>9.9728469999999998</v>
      </c>
      <c r="D2012" s="11">
        <v>9.9728469999999998</v>
      </c>
      <c r="E2012" s="11">
        <v>4.2616059999999996</v>
      </c>
    </row>
    <row r="2013" spans="1:5" x14ac:dyDescent="0.25">
      <c r="A2013" s="10">
        <v>40639</v>
      </c>
      <c r="B2013" s="11">
        <v>22</v>
      </c>
      <c r="C2013" s="11">
        <v>9.9740280000000006</v>
      </c>
      <c r="D2013" s="11">
        <v>9.9740280000000006</v>
      </c>
      <c r="E2013" s="11">
        <v>4.2610299999999999</v>
      </c>
    </row>
    <row r="2014" spans="1:5" x14ac:dyDescent="0.25">
      <c r="A2014" s="10">
        <v>40640</v>
      </c>
      <c r="B2014" s="11">
        <v>28</v>
      </c>
      <c r="C2014" s="11">
        <v>9.967022</v>
      </c>
      <c r="D2014" s="11">
        <v>9.967022</v>
      </c>
      <c r="E2014" s="11">
        <v>4.2540579999999997</v>
      </c>
    </row>
    <row r="2015" spans="1:5" x14ac:dyDescent="0.25">
      <c r="A2015" s="10">
        <v>40641</v>
      </c>
      <c r="B2015" s="11">
        <v>27</v>
      </c>
      <c r="C2015" s="11">
        <v>9.9681999999999995</v>
      </c>
      <c r="D2015" s="11">
        <v>9.9681999999999995</v>
      </c>
      <c r="E2015" s="11">
        <v>4.2535259999999999</v>
      </c>
    </row>
    <row r="2016" spans="1:5" x14ac:dyDescent="0.25">
      <c r="A2016" s="10">
        <v>40644</v>
      </c>
      <c r="B2016" s="11">
        <v>24</v>
      </c>
      <c r="C2016" s="11">
        <v>9.9717330000000004</v>
      </c>
      <c r="D2016" s="11">
        <v>9.9717330000000004</v>
      </c>
      <c r="E2016" s="11">
        <v>4.2520689999999997</v>
      </c>
    </row>
    <row r="2017" spans="1:5" x14ac:dyDescent="0.25">
      <c r="A2017" s="10">
        <v>40645</v>
      </c>
      <c r="B2017" s="11">
        <v>23</v>
      </c>
      <c r="C2017" s="11">
        <v>9.9732939999999992</v>
      </c>
      <c r="D2017" s="11">
        <v>9.9732939999999992</v>
      </c>
      <c r="E2017" s="11">
        <v>4.1912630000000002</v>
      </c>
    </row>
    <row r="2018" spans="1:5" x14ac:dyDescent="0.25">
      <c r="A2018" s="10">
        <v>40646</v>
      </c>
      <c r="B2018" s="11">
        <v>22</v>
      </c>
      <c r="C2018" s="11">
        <v>9.9743940000000002</v>
      </c>
      <c r="D2018" s="11">
        <v>9.9743940000000002</v>
      </c>
      <c r="E2018" s="11">
        <v>4.2008289999999997</v>
      </c>
    </row>
    <row r="2019" spans="1:5" x14ac:dyDescent="0.25">
      <c r="A2019" s="10">
        <v>40647</v>
      </c>
      <c r="B2019" s="11">
        <v>28</v>
      </c>
      <c r="C2019" s="11">
        <v>9.9667890000000003</v>
      </c>
      <c r="D2019" s="11">
        <v>9.9667890000000003</v>
      </c>
      <c r="E2019" s="11">
        <v>4.2842140000000004</v>
      </c>
    </row>
    <row r="2020" spans="1:5" x14ac:dyDescent="0.25">
      <c r="A2020" s="10">
        <v>40648</v>
      </c>
      <c r="B2020" s="11">
        <v>27</v>
      </c>
      <c r="C2020" s="11">
        <v>9.9679749999999991</v>
      </c>
      <c r="D2020" s="11">
        <v>9.9679749999999991</v>
      </c>
      <c r="E2020" s="11">
        <v>4.2837189999999996</v>
      </c>
    </row>
    <row r="2021" spans="1:5" x14ac:dyDescent="0.25">
      <c r="A2021" s="10">
        <v>40651</v>
      </c>
      <c r="B2021" s="11">
        <v>24</v>
      </c>
      <c r="C2021" s="11">
        <v>9.9715330000000009</v>
      </c>
      <c r="D2021" s="11">
        <v>9.9715330000000009</v>
      </c>
      <c r="E2021" s="11">
        <v>4.2822399999999998</v>
      </c>
    </row>
    <row r="2022" spans="1:5" x14ac:dyDescent="0.25">
      <c r="A2022" s="10">
        <v>40652</v>
      </c>
      <c r="B2022" s="11">
        <v>23</v>
      </c>
      <c r="C2022" s="11">
        <v>9.9727189999999997</v>
      </c>
      <c r="D2022" s="11">
        <v>9.9727189999999997</v>
      </c>
      <c r="E2022" s="11">
        <v>4.2817509999999999</v>
      </c>
    </row>
    <row r="2023" spans="1:5" x14ac:dyDescent="0.25">
      <c r="A2023" s="10">
        <v>40653</v>
      </c>
      <c r="B2023" s="11">
        <v>29</v>
      </c>
      <c r="C2023" s="11">
        <v>9.9653609999999997</v>
      </c>
      <c r="D2023" s="11">
        <v>9.9653609999999997</v>
      </c>
      <c r="E2023" s="11">
        <v>4.3149600000000001</v>
      </c>
    </row>
    <row r="2024" spans="1:5" x14ac:dyDescent="0.25">
      <c r="A2024" s="10">
        <v>40658</v>
      </c>
      <c r="B2024" s="11">
        <v>24</v>
      </c>
      <c r="C2024" s="11">
        <v>9.9713329999999996</v>
      </c>
      <c r="D2024" s="11">
        <v>9.9713329999999996</v>
      </c>
      <c r="E2024" s="11">
        <v>4.3124120000000001</v>
      </c>
    </row>
    <row r="2025" spans="1:5" x14ac:dyDescent="0.25">
      <c r="A2025" s="10">
        <v>40659</v>
      </c>
      <c r="B2025" s="11">
        <v>23</v>
      </c>
      <c r="C2025" s="11">
        <v>9.9729749999999999</v>
      </c>
      <c r="D2025" s="11">
        <v>9.9729749999999999</v>
      </c>
      <c r="E2025" s="11">
        <v>4.2414630000000004</v>
      </c>
    </row>
    <row r="2026" spans="1:5" x14ac:dyDescent="0.25">
      <c r="A2026" s="10">
        <v>40660</v>
      </c>
      <c r="B2026" s="11">
        <v>22</v>
      </c>
      <c r="C2026" s="11">
        <v>9.9741499999999998</v>
      </c>
      <c r="D2026" s="11">
        <v>9.9741499999999998</v>
      </c>
      <c r="E2026" s="11">
        <v>4.2409629999999998</v>
      </c>
    </row>
    <row r="2027" spans="1:5" x14ac:dyDescent="0.25">
      <c r="A2027" s="10">
        <v>40661</v>
      </c>
      <c r="B2027" s="11">
        <v>28</v>
      </c>
      <c r="C2027" s="11">
        <v>9.9671000000000003</v>
      </c>
      <c r="D2027" s="11">
        <v>9.9671000000000003</v>
      </c>
      <c r="E2027" s="11">
        <v>4.2439629999999999</v>
      </c>
    </row>
    <row r="2028" spans="1:5" x14ac:dyDescent="0.25">
      <c r="A2028" s="10">
        <v>40662</v>
      </c>
      <c r="B2028" s="11">
        <v>27</v>
      </c>
      <c r="C2028" s="11">
        <v>9.9682750000000002</v>
      </c>
      <c r="D2028" s="11">
        <v>9.9682750000000002</v>
      </c>
      <c r="E2028" s="11">
        <v>4.2434620000000001</v>
      </c>
    </row>
    <row r="2029" spans="1:5" x14ac:dyDescent="0.25">
      <c r="A2029" s="10">
        <v>40665</v>
      </c>
      <c r="B2029" s="11">
        <v>24</v>
      </c>
      <c r="C2029" s="11">
        <v>9.9718</v>
      </c>
      <c r="D2029" s="11">
        <v>9.9718</v>
      </c>
      <c r="E2029" s="11">
        <v>4.241962</v>
      </c>
    </row>
    <row r="2030" spans="1:5" x14ac:dyDescent="0.25">
      <c r="A2030" s="10">
        <v>40666</v>
      </c>
      <c r="B2030" s="11">
        <v>23</v>
      </c>
      <c r="C2030" s="11">
        <v>9.9729749999999999</v>
      </c>
      <c r="D2030" s="11">
        <v>9.9729749999999999</v>
      </c>
      <c r="E2030" s="11">
        <v>4.2414630000000004</v>
      </c>
    </row>
    <row r="2031" spans="1:5" x14ac:dyDescent="0.25">
      <c r="A2031" s="10">
        <v>40667</v>
      </c>
      <c r="B2031" s="11">
        <v>22</v>
      </c>
      <c r="C2031" s="11">
        <v>9.9741499999999998</v>
      </c>
      <c r="D2031" s="11">
        <v>9.9741499999999998</v>
      </c>
      <c r="E2031" s="11">
        <v>4.2409629999999998</v>
      </c>
    </row>
    <row r="2032" spans="1:5" x14ac:dyDescent="0.25">
      <c r="A2032" s="10">
        <v>40668</v>
      </c>
      <c r="B2032" s="11">
        <v>28</v>
      </c>
      <c r="C2032" s="11">
        <v>9.9671000000000003</v>
      </c>
      <c r="D2032" s="11">
        <v>9.9671000000000003</v>
      </c>
      <c r="E2032" s="11">
        <v>4.2439629999999999</v>
      </c>
    </row>
    <row r="2033" spans="1:5" x14ac:dyDescent="0.25">
      <c r="A2033" s="10">
        <v>40669</v>
      </c>
      <c r="B2033" s="11">
        <v>27</v>
      </c>
      <c r="C2033" s="11">
        <v>9.9682750000000002</v>
      </c>
      <c r="D2033" s="11">
        <v>9.9682750000000002</v>
      </c>
      <c r="E2033" s="11">
        <v>4.2434620000000001</v>
      </c>
    </row>
    <row r="2034" spans="1:5" x14ac:dyDescent="0.25">
      <c r="A2034" s="10">
        <v>40672</v>
      </c>
      <c r="B2034" s="11">
        <v>24</v>
      </c>
      <c r="C2034" s="11">
        <v>9.9718</v>
      </c>
      <c r="D2034" s="11">
        <v>9.9718</v>
      </c>
      <c r="E2034" s="11">
        <v>4.241962</v>
      </c>
    </row>
    <row r="2035" spans="1:5" x14ac:dyDescent="0.25">
      <c r="A2035" s="10">
        <v>40673</v>
      </c>
      <c r="B2035" s="11">
        <v>23</v>
      </c>
      <c r="C2035" s="11">
        <v>9.9731030000000001</v>
      </c>
      <c r="D2035" s="11">
        <v>9.9731030000000001</v>
      </c>
      <c r="E2035" s="11">
        <v>4.2213190000000003</v>
      </c>
    </row>
    <row r="2036" spans="1:5" x14ac:dyDescent="0.25">
      <c r="A2036" s="10">
        <v>40674</v>
      </c>
      <c r="B2036" s="11">
        <v>22</v>
      </c>
      <c r="C2036" s="11">
        <v>9.9742719999999991</v>
      </c>
      <c r="D2036" s="11">
        <v>9.9742719999999991</v>
      </c>
      <c r="E2036" s="11">
        <v>4.2208959999999998</v>
      </c>
    </row>
    <row r="2037" spans="1:5" x14ac:dyDescent="0.25">
      <c r="A2037" s="10">
        <v>40675</v>
      </c>
      <c r="B2037" s="11">
        <v>28</v>
      </c>
      <c r="C2037" s="11">
        <v>9.9668670000000006</v>
      </c>
      <c r="D2037" s="11">
        <v>9.9668670000000006</v>
      </c>
      <c r="E2037" s="11">
        <v>4.2741189999999998</v>
      </c>
    </row>
    <row r="2038" spans="1:5" x14ac:dyDescent="0.25">
      <c r="A2038" s="10">
        <v>40676</v>
      </c>
      <c r="B2038" s="11">
        <v>27</v>
      </c>
      <c r="C2038" s="11">
        <v>9.9680499999999999</v>
      </c>
      <c r="D2038" s="11">
        <v>9.9680499999999999</v>
      </c>
      <c r="E2038" s="11">
        <v>4.2736539999999996</v>
      </c>
    </row>
    <row r="2039" spans="1:5" x14ac:dyDescent="0.25">
      <c r="A2039" s="10">
        <v>40679</v>
      </c>
      <c r="B2039" s="11">
        <v>24</v>
      </c>
      <c r="C2039" s="11">
        <v>9.9716000000000005</v>
      </c>
      <c r="D2039" s="11">
        <v>9.9716000000000005</v>
      </c>
      <c r="E2039" s="11">
        <v>4.2721330000000002</v>
      </c>
    </row>
    <row r="2040" spans="1:5" x14ac:dyDescent="0.25">
      <c r="A2040" s="10">
        <v>40680</v>
      </c>
      <c r="B2040" s="11">
        <v>23</v>
      </c>
      <c r="C2040" s="11">
        <v>9.9727189999999997</v>
      </c>
      <c r="D2040" s="11">
        <v>9.9727189999999997</v>
      </c>
      <c r="E2040" s="11">
        <v>4.2817509999999999</v>
      </c>
    </row>
    <row r="2041" spans="1:5" x14ac:dyDescent="0.25">
      <c r="A2041" s="10">
        <v>40681</v>
      </c>
      <c r="B2041" s="11">
        <v>22</v>
      </c>
      <c r="C2041" s="11">
        <v>9.9738439999999997</v>
      </c>
      <c r="D2041" s="11">
        <v>9.9738439999999997</v>
      </c>
      <c r="E2041" s="11">
        <v>4.2912970000000001</v>
      </c>
    </row>
    <row r="2042" spans="1:5" x14ac:dyDescent="0.25">
      <c r="A2042" s="10">
        <v>40682</v>
      </c>
      <c r="B2042" s="11">
        <v>28</v>
      </c>
      <c r="C2042" s="11">
        <v>9.9664000000000001</v>
      </c>
      <c r="D2042" s="11">
        <v>9.9664000000000001</v>
      </c>
      <c r="E2042" s="11">
        <v>4.3345640000000003</v>
      </c>
    </row>
    <row r="2043" spans="1:5" x14ac:dyDescent="0.25">
      <c r="A2043" s="10">
        <v>40683</v>
      </c>
      <c r="B2043" s="11">
        <v>27</v>
      </c>
      <c r="C2043" s="11">
        <v>9.9675250000000002</v>
      </c>
      <c r="D2043" s="11">
        <v>9.9675250000000002</v>
      </c>
      <c r="E2043" s="11">
        <v>4.3441070000000002</v>
      </c>
    </row>
    <row r="2044" spans="1:5" x14ac:dyDescent="0.25">
      <c r="A2044" s="10">
        <v>40686</v>
      </c>
      <c r="B2044" s="11">
        <v>24</v>
      </c>
      <c r="C2044" s="11">
        <v>9.971133</v>
      </c>
      <c r="D2044" s="11">
        <v>9.971133</v>
      </c>
      <c r="E2044" s="11">
        <v>4.3425859999999998</v>
      </c>
    </row>
    <row r="2045" spans="1:5" x14ac:dyDescent="0.25">
      <c r="A2045" s="10">
        <v>40687</v>
      </c>
      <c r="B2045" s="11">
        <v>23</v>
      </c>
      <c r="C2045" s="11">
        <v>9.9723360000000003</v>
      </c>
      <c r="D2045" s="11">
        <v>9.9723360000000003</v>
      </c>
      <c r="E2045" s="11">
        <v>4.3420290000000001</v>
      </c>
    </row>
    <row r="2046" spans="1:5" x14ac:dyDescent="0.25">
      <c r="A2046" s="10">
        <v>40688</v>
      </c>
      <c r="B2046" s="11">
        <v>22</v>
      </c>
      <c r="C2046" s="11">
        <v>9.9733560000000008</v>
      </c>
      <c r="D2046" s="11">
        <v>9.9733560000000008</v>
      </c>
      <c r="E2046" s="11">
        <v>4.371575</v>
      </c>
    </row>
    <row r="2047" spans="1:5" x14ac:dyDescent="0.25">
      <c r="A2047" s="10">
        <v>40689</v>
      </c>
      <c r="B2047" s="11">
        <v>28</v>
      </c>
      <c r="C2047" s="11">
        <v>9.9659329999999997</v>
      </c>
      <c r="D2047" s="11">
        <v>9.9659329999999997</v>
      </c>
      <c r="E2047" s="11">
        <v>4.3950149999999999</v>
      </c>
    </row>
    <row r="2048" spans="1:5" x14ac:dyDescent="0.25">
      <c r="A2048" s="10">
        <v>40690</v>
      </c>
      <c r="B2048" s="11">
        <v>27</v>
      </c>
      <c r="C2048" s="11">
        <v>9.9671500000000002</v>
      </c>
      <c r="D2048" s="11">
        <v>9.9671500000000002</v>
      </c>
      <c r="E2048" s="11">
        <v>4.3944359999999998</v>
      </c>
    </row>
    <row r="2049" spans="1:5" x14ac:dyDescent="0.25">
      <c r="A2049" s="10">
        <v>40693</v>
      </c>
      <c r="B2049" s="11">
        <v>24</v>
      </c>
      <c r="C2049" s="11">
        <v>9.9708000000000006</v>
      </c>
      <c r="D2049" s="11">
        <v>9.9708000000000006</v>
      </c>
      <c r="E2049" s="11">
        <v>4.3928269999999996</v>
      </c>
    </row>
    <row r="2050" spans="1:5" x14ac:dyDescent="0.25">
      <c r="A2050" s="10">
        <v>40694</v>
      </c>
      <c r="B2050" s="11">
        <v>23</v>
      </c>
      <c r="C2050" s="11">
        <v>9.9720169999999992</v>
      </c>
      <c r="D2050" s="11">
        <v>9.9720169999999992</v>
      </c>
      <c r="E2050" s="11">
        <v>4.392239</v>
      </c>
    </row>
    <row r="2051" spans="1:5" x14ac:dyDescent="0.25">
      <c r="A2051" s="10">
        <v>40695</v>
      </c>
      <c r="B2051" s="11">
        <v>22</v>
      </c>
      <c r="C2051" s="11">
        <v>9.9732330000000005</v>
      </c>
      <c r="D2051" s="11">
        <v>9.9732330000000005</v>
      </c>
      <c r="E2051" s="11">
        <v>4.3918100000000004</v>
      </c>
    </row>
    <row r="2052" spans="1:5" x14ac:dyDescent="0.25">
      <c r="A2052" s="10">
        <v>40696</v>
      </c>
      <c r="B2052" s="11">
        <v>28</v>
      </c>
      <c r="C2052" s="11">
        <v>9.9663219999999999</v>
      </c>
      <c r="D2052" s="11">
        <v>9.9663219999999999</v>
      </c>
      <c r="E2052" s="11">
        <v>4.3446610000000003</v>
      </c>
    </row>
    <row r="2053" spans="1:5" x14ac:dyDescent="0.25">
      <c r="A2053" s="10">
        <v>40697</v>
      </c>
      <c r="B2053" s="11">
        <v>27</v>
      </c>
      <c r="C2053" s="11">
        <v>9.9675250000000002</v>
      </c>
      <c r="D2053" s="11">
        <v>9.9675250000000002</v>
      </c>
      <c r="E2053" s="11">
        <v>4.3441070000000002</v>
      </c>
    </row>
    <row r="2054" spans="1:5" x14ac:dyDescent="0.25">
      <c r="A2054" s="10">
        <v>40700</v>
      </c>
      <c r="B2054" s="11">
        <v>24</v>
      </c>
      <c r="C2054" s="11">
        <v>9.9710000000000001</v>
      </c>
      <c r="D2054" s="11">
        <v>9.9710000000000001</v>
      </c>
      <c r="E2054" s="11">
        <v>4.3626519999999998</v>
      </c>
    </row>
    <row r="2055" spans="1:5" x14ac:dyDescent="0.25">
      <c r="A2055" s="10">
        <v>40701</v>
      </c>
      <c r="B2055" s="11">
        <v>23</v>
      </c>
      <c r="C2055" s="11">
        <v>9.9719529999999992</v>
      </c>
      <c r="D2055" s="11">
        <v>9.9719529999999992</v>
      </c>
      <c r="E2055" s="11">
        <v>4.4023120000000002</v>
      </c>
    </row>
    <row r="2056" spans="1:5" x14ac:dyDescent="0.25">
      <c r="A2056" s="10">
        <v>40702</v>
      </c>
      <c r="B2056" s="11">
        <v>22</v>
      </c>
      <c r="C2056" s="11">
        <v>9.9730500000000006</v>
      </c>
      <c r="D2056" s="11">
        <v>9.9730500000000006</v>
      </c>
      <c r="E2056" s="11">
        <v>4.4219169999999997</v>
      </c>
    </row>
    <row r="2057" spans="1:5" x14ac:dyDescent="0.25">
      <c r="A2057" s="10">
        <v>40703</v>
      </c>
      <c r="B2057" s="11">
        <v>28</v>
      </c>
      <c r="C2057" s="11">
        <v>9.9656219999999998</v>
      </c>
      <c r="D2057" s="11">
        <v>9.9656219999999998</v>
      </c>
      <c r="E2057" s="11">
        <v>4.435276</v>
      </c>
    </row>
    <row r="2058" spans="1:5" x14ac:dyDescent="0.25">
      <c r="A2058" s="10">
        <v>40704</v>
      </c>
      <c r="B2058" s="11">
        <v>27</v>
      </c>
      <c r="C2058" s="11">
        <v>9.9668500000000009</v>
      </c>
      <c r="D2058" s="11">
        <v>9.9668500000000009</v>
      </c>
      <c r="E2058" s="11">
        <v>4.4347009999999996</v>
      </c>
    </row>
    <row r="2059" spans="1:5" x14ac:dyDescent="0.25">
      <c r="A2059" s="10">
        <v>40707</v>
      </c>
      <c r="B2059" s="11">
        <v>24</v>
      </c>
      <c r="C2059" s="11">
        <v>9.9703330000000001</v>
      </c>
      <c r="D2059" s="11">
        <v>9.9703330000000001</v>
      </c>
      <c r="E2059" s="11">
        <v>4.4632909999999999</v>
      </c>
    </row>
    <row r="2060" spans="1:5" x14ac:dyDescent="0.25">
      <c r="A2060" s="10">
        <v>40708</v>
      </c>
      <c r="B2060" s="11">
        <v>23</v>
      </c>
      <c r="C2060" s="11">
        <v>9.9720169999999992</v>
      </c>
      <c r="D2060" s="11">
        <v>9.9720169999999992</v>
      </c>
      <c r="E2060" s="11">
        <v>4.392239</v>
      </c>
    </row>
    <row r="2061" spans="1:5" x14ac:dyDescent="0.25">
      <c r="A2061" s="10">
        <v>40709</v>
      </c>
      <c r="B2061" s="11">
        <v>22</v>
      </c>
      <c r="C2061" s="11">
        <v>9.9731109999999994</v>
      </c>
      <c r="D2061" s="11">
        <v>9.9731109999999994</v>
      </c>
      <c r="E2061" s="11">
        <v>4.4118810000000002</v>
      </c>
    </row>
    <row r="2062" spans="1:5" x14ac:dyDescent="0.25">
      <c r="A2062" s="10">
        <v>40710</v>
      </c>
      <c r="B2062" s="11">
        <v>28</v>
      </c>
      <c r="C2062" s="11">
        <v>9.9661670000000004</v>
      </c>
      <c r="D2062" s="11">
        <v>9.9661670000000004</v>
      </c>
      <c r="E2062" s="11">
        <v>4.3647239999999998</v>
      </c>
    </row>
    <row r="2063" spans="1:5" x14ac:dyDescent="0.25">
      <c r="A2063" s="10">
        <v>40711</v>
      </c>
      <c r="B2063" s="11">
        <v>27</v>
      </c>
      <c r="C2063" s="11">
        <v>9.9673750000000005</v>
      </c>
      <c r="D2063" s="11">
        <v>9.9673750000000005</v>
      </c>
      <c r="E2063" s="11">
        <v>4.3642380000000003</v>
      </c>
    </row>
    <row r="2064" spans="1:5" x14ac:dyDescent="0.25">
      <c r="A2064" s="10">
        <v>40714</v>
      </c>
      <c r="B2064" s="11">
        <v>24</v>
      </c>
      <c r="C2064" s="11">
        <v>9.9710669999999997</v>
      </c>
      <c r="D2064" s="11">
        <v>9.9710669999999997</v>
      </c>
      <c r="E2064" s="11">
        <v>4.3525429999999998</v>
      </c>
    </row>
    <row r="2065" spans="1:5" x14ac:dyDescent="0.25">
      <c r="A2065" s="10">
        <v>40715</v>
      </c>
      <c r="B2065" s="11">
        <v>23</v>
      </c>
      <c r="C2065" s="11">
        <v>9.9722720000000002</v>
      </c>
      <c r="D2065" s="11">
        <v>9.9722720000000002</v>
      </c>
      <c r="E2065" s="11">
        <v>4.3521020000000004</v>
      </c>
    </row>
    <row r="2066" spans="1:5" x14ac:dyDescent="0.25">
      <c r="A2066" s="10">
        <v>40716</v>
      </c>
      <c r="B2066" s="11">
        <v>22</v>
      </c>
      <c r="C2066" s="11">
        <v>9.9734780000000001</v>
      </c>
      <c r="D2066" s="11">
        <v>9.9734780000000001</v>
      </c>
      <c r="E2066" s="11">
        <v>4.3515050000000004</v>
      </c>
    </row>
    <row r="2067" spans="1:5" x14ac:dyDescent="0.25">
      <c r="A2067" s="10">
        <v>40717</v>
      </c>
      <c r="B2067" s="11">
        <v>28</v>
      </c>
      <c r="C2067" s="11">
        <v>9.9660890000000002</v>
      </c>
      <c r="D2067" s="11">
        <v>9.9660890000000002</v>
      </c>
      <c r="E2067" s="11">
        <v>4.3748209999999998</v>
      </c>
    </row>
    <row r="2068" spans="1:5" x14ac:dyDescent="0.25">
      <c r="A2068" s="10">
        <v>40718</v>
      </c>
      <c r="B2068" s="11">
        <v>27</v>
      </c>
      <c r="C2068" s="11">
        <v>9.9672999999999998</v>
      </c>
      <c r="D2068" s="11">
        <v>9.9672999999999998</v>
      </c>
      <c r="E2068" s="11">
        <v>4.3743040000000004</v>
      </c>
    </row>
    <row r="2069" spans="1:5" x14ac:dyDescent="0.25">
      <c r="A2069" s="10">
        <v>40721</v>
      </c>
      <c r="B2069" s="11">
        <v>24</v>
      </c>
      <c r="C2069" s="11">
        <v>9.9710669999999997</v>
      </c>
      <c r="D2069" s="11">
        <v>9.9710669999999997</v>
      </c>
      <c r="E2069" s="11">
        <v>4.3525429999999998</v>
      </c>
    </row>
    <row r="2070" spans="1:5" x14ac:dyDescent="0.25">
      <c r="A2070" s="10">
        <v>40722</v>
      </c>
      <c r="B2070" s="11">
        <v>23</v>
      </c>
      <c r="C2070" s="11">
        <v>9.9722720000000002</v>
      </c>
      <c r="D2070" s="11">
        <v>9.9722720000000002</v>
      </c>
      <c r="E2070" s="11">
        <v>4.3521020000000004</v>
      </c>
    </row>
    <row r="2071" spans="1:5" x14ac:dyDescent="0.25">
      <c r="A2071" s="10">
        <v>40723</v>
      </c>
      <c r="B2071" s="11">
        <v>22</v>
      </c>
      <c r="C2071" s="11">
        <v>9.9734780000000001</v>
      </c>
      <c r="D2071" s="11">
        <v>9.9734780000000001</v>
      </c>
      <c r="E2071" s="11">
        <v>4.3515050000000004</v>
      </c>
    </row>
    <row r="2072" spans="1:5" x14ac:dyDescent="0.25">
      <c r="A2072" s="10">
        <v>40724</v>
      </c>
      <c r="B2072" s="11">
        <v>28</v>
      </c>
      <c r="C2072" s="11">
        <v>9.9664000000000001</v>
      </c>
      <c r="D2072" s="11">
        <v>9.9664000000000001</v>
      </c>
      <c r="E2072" s="11">
        <v>4.3345640000000003</v>
      </c>
    </row>
    <row r="2073" spans="1:5" x14ac:dyDescent="0.25">
      <c r="A2073" s="10">
        <v>40725</v>
      </c>
      <c r="B2073" s="11">
        <v>27</v>
      </c>
      <c r="C2073" s="11">
        <v>9.9675999999999991</v>
      </c>
      <c r="D2073" s="11">
        <v>9.9675999999999991</v>
      </c>
      <c r="E2073" s="11">
        <v>4.3340420000000002</v>
      </c>
    </row>
    <row r="2074" spans="1:5" x14ac:dyDescent="0.25">
      <c r="A2074" s="10">
        <v>40728</v>
      </c>
      <c r="B2074" s="11">
        <v>24</v>
      </c>
      <c r="C2074" s="11">
        <v>9.9716000000000005</v>
      </c>
      <c r="D2074" s="11">
        <v>9.9716000000000005</v>
      </c>
      <c r="E2074" s="11">
        <v>4.2721330000000002</v>
      </c>
    </row>
    <row r="2075" spans="1:5" x14ac:dyDescent="0.25">
      <c r="A2075" s="10">
        <v>40729</v>
      </c>
      <c r="B2075" s="11">
        <v>23</v>
      </c>
      <c r="C2075" s="11">
        <v>9.9732310000000002</v>
      </c>
      <c r="D2075" s="11">
        <v>9.9732310000000002</v>
      </c>
      <c r="E2075" s="11">
        <v>4.2011770000000004</v>
      </c>
    </row>
    <row r="2076" spans="1:5" x14ac:dyDescent="0.25">
      <c r="A2076" s="10">
        <v>40730</v>
      </c>
      <c r="B2076" s="11">
        <v>22</v>
      </c>
      <c r="C2076" s="11">
        <v>9.974456</v>
      </c>
      <c r="D2076" s="11">
        <v>9.974456</v>
      </c>
      <c r="E2076" s="11">
        <v>4.1906319999999999</v>
      </c>
    </row>
    <row r="2077" spans="1:5" x14ac:dyDescent="0.25">
      <c r="A2077" s="10">
        <v>40731</v>
      </c>
      <c r="B2077" s="11">
        <v>28</v>
      </c>
      <c r="C2077" s="11">
        <v>9.9674890000000005</v>
      </c>
      <c r="D2077" s="11">
        <v>9.9674890000000005</v>
      </c>
      <c r="E2077" s="11">
        <v>4.1936200000000001</v>
      </c>
    </row>
    <row r="2078" spans="1:5" x14ac:dyDescent="0.25">
      <c r="A2078" s="10">
        <v>40732</v>
      </c>
      <c r="B2078" s="11">
        <v>27</v>
      </c>
      <c r="C2078" s="11">
        <v>9.9686500000000002</v>
      </c>
      <c r="D2078" s="11">
        <v>9.9686500000000002</v>
      </c>
      <c r="E2078" s="11">
        <v>4.1931459999999996</v>
      </c>
    </row>
    <row r="2079" spans="1:5" x14ac:dyDescent="0.25">
      <c r="A2079" s="10">
        <v>40735</v>
      </c>
      <c r="B2079" s="11">
        <v>24</v>
      </c>
      <c r="C2079" s="11">
        <v>9.9721329999999995</v>
      </c>
      <c r="D2079" s="11">
        <v>9.9721329999999995</v>
      </c>
      <c r="E2079" s="11">
        <v>4.1917309999999999</v>
      </c>
    </row>
    <row r="2080" spans="1:5" x14ac:dyDescent="0.25">
      <c r="A2080" s="10">
        <v>40736</v>
      </c>
      <c r="B2080" s="11">
        <v>23</v>
      </c>
      <c r="C2080" s="11">
        <v>9.9734859999999994</v>
      </c>
      <c r="D2080" s="11">
        <v>9.9734859999999994</v>
      </c>
      <c r="E2080" s="11">
        <v>4.1610500000000004</v>
      </c>
    </row>
    <row r="2081" spans="1:5" x14ac:dyDescent="0.25">
      <c r="A2081" s="10">
        <v>40737</v>
      </c>
      <c r="B2081" s="11">
        <v>22</v>
      </c>
      <c r="C2081" s="11">
        <v>9.9746389999999998</v>
      </c>
      <c r="D2081" s="11">
        <v>9.9746389999999998</v>
      </c>
      <c r="E2081" s="11">
        <v>4.160533</v>
      </c>
    </row>
    <row r="2082" spans="1:5" x14ac:dyDescent="0.25">
      <c r="A2082" s="10">
        <v>40738</v>
      </c>
      <c r="B2082" s="11">
        <v>28</v>
      </c>
      <c r="C2082" s="11">
        <v>9.9678000000000004</v>
      </c>
      <c r="D2082" s="11">
        <v>9.9678000000000004</v>
      </c>
      <c r="E2082" s="11">
        <v>4.1533740000000003</v>
      </c>
    </row>
    <row r="2083" spans="1:5" x14ac:dyDescent="0.25">
      <c r="A2083" s="10">
        <v>40739</v>
      </c>
      <c r="B2083" s="11">
        <v>27</v>
      </c>
      <c r="C2083" s="11">
        <v>9.9689499999999995</v>
      </c>
      <c r="D2083" s="11">
        <v>9.9689499999999995</v>
      </c>
      <c r="E2083" s="11">
        <v>4.152895</v>
      </c>
    </row>
    <row r="2084" spans="1:5" x14ac:dyDescent="0.25">
      <c r="A2084" s="10">
        <v>40742</v>
      </c>
      <c r="B2084" s="11">
        <v>24</v>
      </c>
      <c r="C2084" s="11">
        <v>9.9724000000000004</v>
      </c>
      <c r="D2084" s="11">
        <v>9.9724000000000004</v>
      </c>
      <c r="E2084" s="11">
        <v>4.1514579999999999</v>
      </c>
    </row>
    <row r="2085" spans="1:5" x14ac:dyDescent="0.25">
      <c r="A2085" s="10">
        <v>40743</v>
      </c>
      <c r="B2085" s="11">
        <v>23</v>
      </c>
      <c r="C2085" s="11">
        <v>9.9735499999999995</v>
      </c>
      <c r="D2085" s="11">
        <v>9.9735499999999995</v>
      </c>
      <c r="E2085" s="11">
        <v>4.1509790000000004</v>
      </c>
    </row>
    <row r="2086" spans="1:5" x14ac:dyDescent="0.25">
      <c r="A2086" s="10">
        <v>40744</v>
      </c>
      <c r="B2086" s="11">
        <v>22</v>
      </c>
      <c r="C2086" s="11">
        <v>9.9747000000000003</v>
      </c>
      <c r="D2086" s="11">
        <v>9.9747000000000003</v>
      </c>
      <c r="E2086" s="11">
        <v>4.1505010000000002</v>
      </c>
    </row>
    <row r="2087" spans="1:5" x14ac:dyDescent="0.25">
      <c r="A2087" s="10">
        <v>40745</v>
      </c>
      <c r="B2087" s="11">
        <v>28</v>
      </c>
      <c r="C2087" s="11">
        <v>9.9678000000000004</v>
      </c>
      <c r="D2087" s="11">
        <v>9.9678000000000004</v>
      </c>
      <c r="E2087" s="11">
        <v>4.1533740000000003</v>
      </c>
    </row>
    <row r="2088" spans="1:5" x14ac:dyDescent="0.25">
      <c r="A2088" s="10">
        <v>40746</v>
      </c>
      <c r="B2088" s="11">
        <v>27</v>
      </c>
      <c r="C2088" s="11">
        <v>9.9689499999999995</v>
      </c>
      <c r="D2088" s="11">
        <v>9.9689499999999995</v>
      </c>
      <c r="E2088" s="11">
        <v>4.152895</v>
      </c>
    </row>
    <row r="2089" spans="1:5" x14ac:dyDescent="0.25">
      <c r="A2089" s="10">
        <v>40749</v>
      </c>
      <c r="B2089" s="11">
        <v>24</v>
      </c>
      <c r="C2089" s="11">
        <v>9.9724000000000004</v>
      </c>
      <c r="D2089" s="11">
        <v>9.9724000000000004</v>
      </c>
      <c r="E2089" s="11">
        <v>4.1514579999999999</v>
      </c>
    </row>
    <row r="2090" spans="1:5" x14ac:dyDescent="0.25">
      <c r="A2090" s="10">
        <v>40750</v>
      </c>
      <c r="B2090" s="11">
        <v>23</v>
      </c>
      <c r="C2090" s="11">
        <v>9.9738059999999997</v>
      </c>
      <c r="D2090" s="11">
        <v>9.9738059999999997</v>
      </c>
      <c r="E2090" s="11">
        <v>4.1106980000000002</v>
      </c>
    </row>
    <row r="2091" spans="1:5" x14ac:dyDescent="0.25">
      <c r="A2091" s="10">
        <v>40751</v>
      </c>
      <c r="B2091" s="11">
        <v>22</v>
      </c>
      <c r="C2091" s="11">
        <v>9.9753720000000001</v>
      </c>
      <c r="D2091" s="11">
        <v>9.9753720000000001</v>
      </c>
      <c r="E2091" s="11">
        <v>4.0399859999999999</v>
      </c>
    </row>
    <row r="2092" spans="1:5" x14ac:dyDescent="0.25">
      <c r="A2092" s="10">
        <v>40752</v>
      </c>
      <c r="B2092" s="11">
        <v>28</v>
      </c>
      <c r="C2092" s="11">
        <v>9.9688890000000008</v>
      </c>
      <c r="D2092" s="11">
        <v>9.9688890000000008</v>
      </c>
      <c r="E2092" s="11">
        <v>4.0124690000000003</v>
      </c>
    </row>
    <row r="2093" spans="1:5" x14ac:dyDescent="0.25">
      <c r="A2093" s="10">
        <v>40753</v>
      </c>
      <c r="B2093" s="11">
        <v>27</v>
      </c>
      <c r="C2093" s="11">
        <v>9.9700749999999996</v>
      </c>
      <c r="D2093" s="11">
        <v>9.9700749999999996</v>
      </c>
      <c r="E2093" s="11">
        <v>4.001976</v>
      </c>
    </row>
    <row r="2094" spans="1:5" x14ac:dyDescent="0.25">
      <c r="A2094" s="10">
        <v>40756</v>
      </c>
      <c r="B2094" s="11">
        <v>24</v>
      </c>
      <c r="C2094" s="11">
        <v>9.9736670000000007</v>
      </c>
      <c r="D2094" s="11">
        <v>9.9736670000000007</v>
      </c>
      <c r="E2094" s="11">
        <v>3.9603790000000001</v>
      </c>
    </row>
    <row r="2095" spans="1:5" x14ac:dyDescent="0.25">
      <c r="A2095" s="10">
        <v>40757</v>
      </c>
      <c r="B2095" s="11">
        <v>23</v>
      </c>
      <c r="C2095" s="11">
        <v>9.9745720000000002</v>
      </c>
      <c r="D2095" s="11">
        <v>9.9745720000000002</v>
      </c>
      <c r="E2095" s="11">
        <v>3.9901810000000002</v>
      </c>
    </row>
    <row r="2096" spans="1:5" x14ac:dyDescent="0.25">
      <c r="A2096" s="10">
        <v>40758</v>
      </c>
      <c r="B2096" s="11">
        <v>22</v>
      </c>
      <c r="C2096" s="11">
        <v>9.9759220000000006</v>
      </c>
      <c r="D2096" s="11">
        <v>9.9759220000000006</v>
      </c>
      <c r="E2096" s="11">
        <v>3.9495459999999998</v>
      </c>
    </row>
    <row r="2097" spans="1:5" x14ac:dyDescent="0.25">
      <c r="A2097" s="10">
        <v>40759</v>
      </c>
      <c r="B2097" s="11">
        <v>28</v>
      </c>
      <c r="C2097" s="11">
        <v>9.9692779999999992</v>
      </c>
      <c r="D2097" s="11">
        <v>9.9692779999999992</v>
      </c>
      <c r="E2097" s="11">
        <v>3.9621439999999999</v>
      </c>
    </row>
    <row r="2098" spans="1:5" x14ac:dyDescent="0.25">
      <c r="A2098" s="10">
        <v>40760</v>
      </c>
      <c r="B2098" s="11">
        <v>27</v>
      </c>
      <c r="C2098" s="11">
        <v>9.9703750000000007</v>
      </c>
      <c r="D2098" s="11">
        <v>9.9703750000000007</v>
      </c>
      <c r="E2098" s="11">
        <v>3.9617369999999998</v>
      </c>
    </row>
    <row r="2099" spans="1:5" x14ac:dyDescent="0.25">
      <c r="A2099" s="10">
        <v>40763</v>
      </c>
      <c r="B2099" s="11">
        <v>24</v>
      </c>
      <c r="C2099" s="11">
        <v>9.9736670000000007</v>
      </c>
      <c r="D2099" s="11">
        <v>9.9736670000000007</v>
      </c>
      <c r="E2099" s="11">
        <v>3.9603790000000001</v>
      </c>
    </row>
    <row r="2100" spans="1:5" x14ac:dyDescent="0.25">
      <c r="A2100" s="10">
        <v>40764</v>
      </c>
      <c r="B2100" s="11">
        <v>23</v>
      </c>
      <c r="C2100" s="11">
        <v>9.9747640000000004</v>
      </c>
      <c r="D2100" s="11">
        <v>9.9747640000000004</v>
      </c>
      <c r="E2100" s="11">
        <v>3.9599760000000002</v>
      </c>
    </row>
    <row r="2101" spans="1:5" x14ac:dyDescent="0.25">
      <c r="A2101" s="10">
        <v>40765</v>
      </c>
      <c r="B2101" s="11">
        <v>22</v>
      </c>
      <c r="C2101" s="11">
        <v>9.9758610000000001</v>
      </c>
      <c r="D2101" s="11">
        <v>9.9758610000000001</v>
      </c>
      <c r="E2101" s="11">
        <v>3.9595760000000002</v>
      </c>
    </row>
    <row r="2102" spans="1:5" x14ac:dyDescent="0.25">
      <c r="A2102" s="10">
        <v>40766</v>
      </c>
      <c r="B2102" s="11">
        <v>28</v>
      </c>
      <c r="C2102" s="11">
        <v>9.9690440000000002</v>
      </c>
      <c r="D2102" s="11">
        <v>9.9690440000000002</v>
      </c>
      <c r="E2102" s="11">
        <v>3.992416</v>
      </c>
    </row>
    <row r="2103" spans="1:5" x14ac:dyDescent="0.25">
      <c r="A2103" s="10">
        <v>40767</v>
      </c>
      <c r="B2103" s="11">
        <v>27</v>
      </c>
      <c r="C2103" s="11">
        <v>9.9700749999999996</v>
      </c>
      <c r="D2103" s="11">
        <v>9.9700749999999996</v>
      </c>
      <c r="E2103" s="11">
        <v>4.001976</v>
      </c>
    </row>
    <row r="2104" spans="1:5" x14ac:dyDescent="0.25">
      <c r="A2104" s="10">
        <v>40770</v>
      </c>
      <c r="B2104" s="11">
        <v>24</v>
      </c>
      <c r="C2104" s="11">
        <v>9.9733999999999998</v>
      </c>
      <c r="D2104" s="11">
        <v>9.9733999999999998</v>
      </c>
      <c r="E2104" s="11">
        <v>4.000642</v>
      </c>
    </row>
    <row r="2105" spans="1:5" x14ac:dyDescent="0.25">
      <c r="A2105" s="10">
        <v>40771</v>
      </c>
      <c r="B2105" s="11">
        <v>23</v>
      </c>
      <c r="C2105" s="11">
        <v>9.9741250000000008</v>
      </c>
      <c r="D2105" s="11">
        <v>9.9741250000000008</v>
      </c>
      <c r="E2105" s="11">
        <v>4.0605070000000003</v>
      </c>
    </row>
    <row r="2106" spans="1:5" x14ac:dyDescent="0.25">
      <c r="A2106" s="10">
        <v>40772</v>
      </c>
      <c r="B2106" s="11">
        <v>22</v>
      </c>
      <c r="C2106" s="11">
        <v>9.9753109999999996</v>
      </c>
      <c r="D2106" s="11">
        <v>9.9753109999999996</v>
      </c>
      <c r="E2106" s="11">
        <v>4.0500170000000004</v>
      </c>
    </row>
    <row r="2107" spans="1:5" x14ac:dyDescent="0.25">
      <c r="A2107" s="10">
        <v>40773</v>
      </c>
      <c r="B2107" s="11">
        <v>28</v>
      </c>
      <c r="C2107" s="11">
        <v>9.9682670000000009</v>
      </c>
      <c r="D2107" s="11">
        <v>9.9682670000000009</v>
      </c>
      <c r="E2107" s="11">
        <v>4.0929450000000003</v>
      </c>
    </row>
    <row r="2108" spans="1:5" x14ac:dyDescent="0.25">
      <c r="A2108" s="10">
        <v>40774</v>
      </c>
      <c r="B2108" s="11">
        <v>27</v>
      </c>
      <c r="C2108" s="11">
        <v>9.9694000000000003</v>
      </c>
      <c r="D2108" s="11">
        <v>9.9694000000000003</v>
      </c>
      <c r="E2108" s="11">
        <v>4.0925229999999999</v>
      </c>
    </row>
    <row r="2109" spans="1:5" x14ac:dyDescent="0.25">
      <c r="A2109" s="10">
        <v>40777</v>
      </c>
      <c r="B2109" s="11">
        <v>24</v>
      </c>
      <c r="C2109" s="11">
        <v>9.9724000000000004</v>
      </c>
      <c r="D2109" s="11">
        <v>9.9724000000000004</v>
      </c>
      <c r="E2109" s="11">
        <v>4.1514579999999999</v>
      </c>
    </row>
    <row r="2110" spans="1:5" x14ac:dyDescent="0.25">
      <c r="A2110" s="10">
        <v>40778</v>
      </c>
      <c r="B2110" s="11">
        <v>23</v>
      </c>
      <c r="C2110" s="11">
        <v>9.9736779999999996</v>
      </c>
      <c r="D2110" s="11">
        <v>9.9736779999999996</v>
      </c>
      <c r="E2110" s="11">
        <v>4.1308379999999998</v>
      </c>
    </row>
    <row r="2111" spans="1:5" x14ac:dyDescent="0.25">
      <c r="A2111" s="10">
        <v>40779</v>
      </c>
      <c r="B2111" s="11">
        <v>22</v>
      </c>
      <c r="C2111" s="11">
        <v>9.9750669999999992</v>
      </c>
      <c r="D2111" s="11">
        <v>9.9750669999999992</v>
      </c>
      <c r="E2111" s="11">
        <v>4.0901430000000003</v>
      </c>
    </row>
    <row r="2112" spans="1:5" x14ac:dyDescent="0.25">
      <c r="A2112" s="10">
        <v>40780</v>
      </c>
      <c r="B2112" s="11">
        <v>28</v>
      </c>
      <c r="C2112" s="11">
        <v>9.9679559999999992</v>
      </c>
      <c r="D2112" s="11">
        <v>9.9679559999999992</v>
      </c>
      <c r="E2112" s="11">
        <v>4.1331870000000004</v>
      </c>
    </row>
    <row r="2113" spans="1:5" x14ac:dyDescent="0.25">
      <c r="A2113" s="10">
        <v>40781</v>
      </c>
      <c r="B2113" s="11">
        <v>27</v>
      </c>
      <c r="C2113" s="11">
        <v>9.9690999999999992</v>
      </c>
      <c r="D2113" s="11">
        <v>9.9690999999999992</v>
      </c>
      <c r="E2113" s="11">
        <v>4.1327699999999998</v>
      </c>
    </row>
    <row r="2114" spans="1:5" x14ac:dyDescent="0.25">
      <c r="A2114" s="10">
        <v>40784</v>
      </c>
      <c r="B2114" s="11">
        <v>24</v>
      </c>
      <c r="C2114" s="11">
        <v>9.9725999999999999</v>
      </c>
      <c r="D2114" s="11">
        <v>9.9725999999999999</v>
      </c>
      <c r="E2114" s="11">
        <v>4.1212920000000004</v>
      </c>
    </row>
    <row r="2115" spans="1:5" x14ac:dyDescent="0.25">
      <c r="A2115" s="10">
        <v>40785</v>
      </c>
      <c r="B2115" s="11">
        <v>23</v>
      </c>
      <c r="C2115" s="11">
        <v>9.9734219999999993</v>
      </c>
      <c r="D2115" s="11">
        <v>9.9734219999999993</v>
      </c>
      <c r="E2115" s="11">
        <v>4.1711210000000003</v>
      </c>
    </row>
    <row r="2116" spans="1:5" x14ac:dyDescent="0.25">
      <c r="A2116" s="10">
        <v>40786</v>
      </c>
      <c r="B2116" s="11">
        <v>22</v>
      </c>
      <c r="C2116" s="11">
        <v>9.9745170000000005</v>
      </c>
      <c r="D2116" s="11">
        <v>9.9745170000000005</v>
      </c>
      <c r="E2116" s="11">
        <v>4.180599</v>
      </c>
    </row>
    <row r="2117" spans="1:5" x14ac:dyDescent="0.25">
      <c r="A2117" s="10">
        <v>40787</v>
      </c>
      <c r="B2117" s="11">
        <v>28</v>
      </c>
      <c r="C2117" s="11">
        <v>9.9681110000000004</v>
      </c>
      <c r="D2117" s="11">
        <v>9.9681110000000004</v>
      </c>
      <c r="E2117" s="11">
        <v>4.1131310000000001</v>
      </c>
    </row>
    <row r="2118" spans="1:5" x14ac:dyDescent="0.25">
      <c r="A2118" s="10">
        <v>40788</v>
      </c>
      <c r="B2118" s="11">
        <v>27</v>
      </c>
      <c r="C2118" s="11">
        <v>9.9692500000000006</v>
      </c>
      <c r="D2118" s="11">
        <v>9.9692500000000006</v>
      </c>
      <c r="E2118" s="11">
        <v>4.1126459999999998</v>
      </c>
    </row>
    <row r="2119" spans="1:5" x14ac:dyDescent="0.25">
      <c r="A2119" s="10">
        <v>40791</v>
      </c>
      <c r="B2119" s="11">
        <v>24</v>
      </c>
      <c r="C2119" s="11">
        <v>9.9726669999999995</v>
      </c>
      <c r="D2119" s="11">
        <v>9.9726669999999995</v>
      </c>
      <c r="E2119" s="11">
        <v>4.1111870000000001</v>
      </c>
    </row>
    <row r="2120" spans="1:5" x14ac:dyDescent="0.25">
      <c r="A2120" s="10">
        <v>40792</v>
      </c>
      <c r="B2120" s="11">
        <v>23</v>
      </c>
      <c r="C2120" s="11">
        <v>9.9734859999999994</v>
      </c>
      <c r="D2120" s="11">
        <v>9.9734859999999994</v>
      </c>
      <c r="E2120" s="11">
        <v>4.1610500000000004</v>
      </c>
    </row>
    <row r="2121" spans="1:5" x14ac:dyDescent="0.25">
      <c r="A2121" s="10">
        <v>40793</v>
      </c>
      <c r="B2121" s="11">
        <v>22</v>
      </c>
      <c r="C2121" s="11">
        <v>9.9746389999999998</v>
      </c>
      <c r="D2121" s="11">
        <v>9.9746389999999998</v>
      </c>
      <c r="E2121" s="11">
        <v>4.160533</v>
      </c>
    </row>
    <row r="2122" spans="1:5" x14ac:dyDescent="0.25">
      <c r="A2122" s="10">
        <v>40794</v>
      </c>
      <c r="B2122" s="11">
        <v>28</v>
      </c>
      <c r="C2122" s="11">
        <v>9.9676439999999999</v>
      </c>
      <c r="D2122" s="11">
        <v>9.9676439999999999</v>
      </c>
      <c r="E2122" s="11">
        <v>4.1735610000000003</v>
      </c>
    </row>
    <row r="2123" spans="1:5" x14ac:dyDescent="0.25">
      <c r="A2123" s="10">
        <v>40795</v>
      </c>
      <c r="B2123" s="11">
        <v>27</v>
      </c>
      <c r="C2123" s="11">
        <v>9.9687999999999999</v>
      </c>
      <c r="D2123" s="11">
        <v>9.9687999999999999</v>
      </c>
      <c r="E2123" s="11">
        <v>4.1730200000000002</v>
      </c>
    </row>
    <row r="2124" spans="1:5" x14ac:dyDescent="0.25">
      <c r="A2124" s="10">
        <v>40798</v>
      </c>
      <c r="B2124" s="11">
        <v>24</v>
      </c>
      <c r="C2124" s="11">
        <v>9.9722670000000004</v>
      </c>
      <c r="D2124" s="11">
        <v>9.9722670000000004</v>
      </c>
      <c r="E2124" s="11">
        <v>4.171519</v>
      </c>
    </row>
    <row r="2125" spans="1:5" x14ac:dyDescent="0.25">
      <c r="A2125" s="10">
        <v>40799</v>
      </c>
      <c r="B2125" s="11">
        <v>23</v>
      </c>
      <c r="C2125" s="11">
        <v>9.9734219999999993</v>
      </c>
      <c r="D2125" s="11">
        <v>9.9734219999999993</v>
      </c>
      <c r="E2125" s="11">
        <v>4.1711210000000003</v>
      </c>
    </row>
    <row r="2126" spans="1:5" x14ac:dyDescent="0.25">
      <c r="A2126" s="10">
        <v>40800</v>
      </c>
      <c r="B2126" s="11">
        <v>22</v>
      </c>
      <c r="C2126" s="11">
        <v>9.9745779999999993</v>
      </c>
      <c r="D2126" s="11">
        <v>9.9745779999999993</v>
      </c>
      <c r="E2126" s="11">
        <v>4.170566</v>
      </c>
    </row>
    <row r="2127" spans="1:5" x14ac:dyDescent="0.25">
      <c r="A2127" s="10">
        <v>40801</v>
      </c>
      <c r="B2127" s="11">
        <v>28</v>
      </c>
      <c r="C2127" s="11">
        <v>9.967022</v>
      </c>
      <c r="D2127" s="11">
        <v>9.967022</v>
      </c>
      <c r="E2127" s="11">
        <v>4.2540579999999997</v>
      </c>
    </row>
    <row r="2128" spans="1:5" x14ac:dyDescent="0.25">
      <c r="A2128" s="10">
        <v>40805</v>
      </c>
      <c r="B2128" s="11">
        <v>24</v>
      </c>
      <c r="C2128" s="11">
        <v>9.9717330000000004</v>
      </c>
      <c r="D2128" s="11">
        <v>9.9717330000000004</v>
      </c>
      <c r="E2128" s="11">
        <v>4.2520689999999997</v>
      </c>
    </row>
    <row r="2129" spans="1:5" x14ac:dyDescent="0.25">
      <c r="A2129" s="10">
        <v>40806</v>
      </c>
      <c r="B2129" s="11">
        <v>23</v>
      </c>
      <c r="C2129" s="11">
        <v>9.9735499999999995</v>
      </c>
      <c r="D2129" s="11">
        <v>9.9735499999999995</v>
      </c>
      <c r="E2129" s="11">
        <v>4.1509790000000004</v>
      </c>
    </row>
    <row r="2130" spans="1:5" x14ac:dyDescent="0.25">
      <c r="A2130" s="10">
        <v>40807</v>
      </c>
      <c r="B2130" s="11">
        <v>22</v>
      </c>
      <c r="C2130" s="11">
        <v>9.9747000000000003</v>
      </c>
      <c r="D2130" s="11">
        <v>9.9747000000000003</v>
      </c>
      <c r="E2130" s="11">
        <v>4.1505010000000002</v>
      </c>
    </row>
    <row r="2131" spans="1:5" x14ac:dyDescent="0.25">
      <c r="A2131" s="10">
        <v>40808</v>
      </c>
      <c r="B2131" s="11">
        <v>28</v>
      </c>
      <c r="C2131" s="11">
        <v>9.9668670000000006</v>
      </c>
      <c r="D2131" s="11">
        <v>9.9668670000000006</v>
      </c>
      <c r="E2131" s="11">
        <v>4.2741189999999998</v>
      </c>
    </row>
    <row r="2132" spans="1:5" x14ac:dyDescent="0.25">
      <c r="A2132" s="10">
        <v>40809</v>
      </c>
      <c r="B2132" s="11">
        <v>27</v>
      </c>
      <c r="C2132" s="11">
        <v>9.9680499999999999</v>
      </c>
      <c r="D2132" s="11">
        <v>9.9680499999999999</v>
      </c>
      <c r="E2132" s="11">
        <v>4.2736539999999996</v>
      </c>
    </row>
    <row r="2133" spans="1:5" x14ac:dyDescent="0.25">
      <c r="A2133" s="10">
        <v>40812</v>
      </c>
      <c r="B2133" s="11">
        <v>24</v>
      </c>
      <c r="C2133" s="11">
        <v>9.9716000000000005</v>
      </c>
      <c r="D2133" s="11">
        <v>9.9716000000000005</v>
      </c>
      <c r="E2133" s="11">
        <v>4.2721330000000002</v>
      </c>
    </row>
    <row r="2134" spans="1:5" x14ac:dyDescent="0.25">
      <c r="A2134" s="10">
        <v>40813</v>
      </c>
      <c r="B2134" s="11">
        <v>23</v>
      </c>
      <c r="C2134" s="11">
        <v>9.9726560000000006</v>
      </c>
      <c r="D2134" s="11">
        <v>9.9726560000000006</v>
      </c>
      <c r="E2134" s="11">
        <v>4.2916660000000002</v>
      </c>
    </row>
    <row r="2135" spans="1:5" x14ac:dyDescent="0.25">
      <c r="A2135" s="10">
        <v>40814</v>
      </c>
      <c r="B2135" s="11">
        <v>22</v>
      </c>
      <c r="C2135" s="11">
        <v>9.9738439999999997</v>
      </c>
      <c r="D2135" s="11">
        <v>9.9738439999999997</v>
      </c>
      <c r="E2135" s="11">
        <v>4.2912970000000001</v>
      </c>
    </row>
    <row r="2136" spans="1:5" x14ac:dyDescent="0.25">
      <c r="A2136" s="10">
        <v>40815</v>
      </c>
      <c r="B2136" s="11">
        <v>28</v>
      </c>
      <c r="C2136" s="11">
        <v>9.9663219999999999</v>
      </c>
      <c r="D2136" s="11">
        <v>9.9663219999999999</v>
      </c>
      <c r="E2136" s="11">
        <v>4.3446610000000003</v>
      </c>
    </row>
    <row r="2137" spans="1:5" x14ac:dyDescent="0.25">
      <c r="A2137" s="10">
        <v>40816</v>
      </c>
      <c r="B2137" s="11">
        <v>27</v>
      </c>
      <c r="C2137" s="11">
        <v>9.9675250000000002</v>
      </c>
      <c r="D2137" s="11">
        <v>9.9675250000000002</v>
      </c>
      <c r="E2137" s="11">
        <v>4.3441070000000002</v>
      </c>
    </row>
    <row r="2138" spans="1:5" x14ac:dyDescent="0.25">
      <c r="A2138" s="10">
        <v>40819</v>
      </c>
      <c r="B2138" s="11">
        <v>24</v>
      </c>
      <c r="C2138" s="11">
        <v>9.971133</v>
      </c>
      <c r="D2138" s="11">
        <v>9.971133</v>
      </c>
      <c r="E2138" s="11">
        <v>4.3425859999999998</v>
      </c>
    </row>
    <row r="2139" spans="1:5" x14ac:dyDescent="0.25">
      <c r="A2139" s="10">
        <v>40820</v>
      </c>
      <c r="B2139" s="11">
        <v>23</v>
      </c>
      <c r="C2139" s="11">
        <v>9.9725920000000006</v>
      </c>
      <c r="D2139" s="11">
        <v>9.9725920000000006</v>
      </c>
      <c r="E2139" s="11">
        <v>4.3017380000000003</v>
      </c>
    </row>
    <row r="2140" spans="1:5" x14ac:dyDescent="0.25">
      <c r="A2140" s="10">
        <v>40821</v>
      </c>
      <c r="B2140" s="11">
        <v>22</v>
      </c>
      <c r="C2140" s="11">
        <v>9.9736609999999999</v>
      </c>
      <c r="D2140" s="11">
        <v>9.9736609999999999</v>
      </c>
      <c r="E2140" s="11">
        <v>4.3213999999999997</v>
      </c>
    </row>
    <row r="2141" spans="1:5" x14ac:dyDescent="0.25">
      <c r="A2141" s="10">
        <v>40822</v>
      </c>
      <c r="B2141" s="11">
        <v>28</v>
      </c>
      <c r="C2141" s="11">
        <v>9.9665560000000006</v>
      </c>
      <c r="D2141" s="11">
        <v>9.9665560000000006</v>
      </c>
      <c r="E2141" s="11">
        <v>4.3143719999999997</v>
      </c>
    </row>
    <row r="2142" spans="1:5" x14ac:dyDescent="0.25">
      <c r="A2142" s="10">
        <v>40823</v>
      </c>
      <c r="B2142" s="11">
        <v>27</v>
      </c>
      <c r="C2142" s="11">
        <v>9.9676749999999998</v>
      </c>
      <c r="D2142" s="11">
        <v>9.9676749999999998</v>
      </c>
      <c r="E2142" s="11">
        <v>4.3239770000000002</v>
      </c>
    </row>
    <row r="2143" spans="1:5" x14ac:dyDescent="0.25">
      <c r="A2143" s="10">
        <v>40826</v>
      </c>
      <c r="B2143" s="11">
        <v>24</v>
      </c>
      <c r="C2143" s="11">
        <v>9.9713329999999996</v>
      </c>
      <c r="D2143" s="11">
        <v>9.9713329999999996</v>
      </c>
      <c r="E2143" s="11">
        <v>4.3124120000000001</v>
      </c>
    </row>
    <row r="2144" spans="1:5" x14ac:dyDescent="0.25">
      <c r="A2144" s="10">
        <v>40827</v>
      </c>
      <c r="B2144" s="11">
        <v>23</v>
      </c>
      <c r="C2144" s="11">
        <v>9.9724640000000004</v>
      </c>
      <c r="D2144" s="11">
        <v>9.9724640000000004</v>
      </c>
      <c r="E2144" s="11">
        <v>4.3218829999999997</v>
      </c>
    </row>
    <row r="2145" spans="1:5" x14ac:dyDescent="0.25">
      <c r="A2145" s="10">
        <v>40828</v>
      </c>
      <c r="B2145" s="11">
        <v>22</v>
      </c>
      <c r="C2145" s="11">
        <v>9.9737220000000004</v>
      </c>
      <c r="D2145" s="11">
        <v>9.9737220000000004</v>
      </c>
      <c r="E2145" s="11">
        <v>4.3113659999999996</v>
      </c>
    </row>
    <row r="2146" spans="1:5" x14ac:dyDescent="0.25">
      <c r="A2146" s="10">
        <v>40829</v>
      </c>
      <c r="B2146" s="11">
        <v>28</v>
      </c>
      <c r="C2146" s="11">
        <v>9.9661670000000004</v>
      </c>
      <c r="D2146" s="11">
        <v>9.9661670000000004</v>
      </c>
      <c r="E2146" s="11">
        <v>4.3647239999999998</v>
      </c>
    </row>
    <row r="2147" spans="1:5" x14ac:dyDescent="0.25">
      <c r="A2147" s="10">
        <v>40830</v>
      </c>
      <c r="B2147" s="11">
        <v>27</v>
      </c>
      <c r="C2147" s="11">
        <v>9.9672999999999998</v>
      </c>
      <c r="D2147" s="11">
        <v>9.9672999999999998</v>
      </c>
      <c r="E2147" s="11">
        <v>4.3743040000000004</v>
      </c>
    </row>
    <row r="2148" spans="1:5" x14ac:dyDescent="0.25">
      <c r="A2148" s="10">
        <v>40833</v>
      </c>
      <c r="B2148" s="11">
        <v>24</v>
      </c>
      <c r="C2148" s="11">
        <v>9.9709330000000005</v>
      </c>
      <c r="D2148" s="11">
        <v>9.9709330000000005</v>
      </c>
      <c r="E2148" s="11">
        <v>4.3727600000000004</v>
      </c>
    </row>
    <row r="2149" spans="1:5" x14ac:dyDescent="0.25">
      <c r="A2149" s="10">
        <v>40834</v>
      </c>
      <c r="B2149" s="11">
        <v>23</v>
      </c>
      <c r="C2149" s="11">
        <v>9.9722720000000002</v>
      </c>
      <c r="D2149" s="11">
        <v>9.9722720000000002</v>
      </c>
      <c r="E2149" s="11">
        <v>4.3521020000000004</v>
      </c>
    </row>
    <row r="2150" spans="1:5" x14ac:dyDescent="0.25">
      <c r="A2150" s="10">
        <v>40835</v>
      </c>
      <c r="B2150" s="11">
        <v>22</v>
      </c>
      <c r="C2150" s="11">
        <v>9.9734780000000001</v>
      </c>
      <c r="D2150" s="11">
        <v>9.9734780000000001</v>
      </c>
      <c r="E2150" s="11">
        <v>4.3515050000000004</v>
      </c>
    </row>
    <row r="2151" spans="1:5" x14ac:dyDescent="0.25">
      <c r="A2151" s="10">
        <v>40836</v>
      </c>
      <c r="B2151" s="11">
        <v>28</v>
      </c>
      <c r="C2151" s="11">
        <v>9.9662439999999997</v>
      </c>
      <c r="D2151" s="11">
        <v>9.9662439999999997</v>
      </c>
      <c r="E2151" s="11">
        <v>4.3547570000000002</v>
      </c>
    </row>
    <row r="2152" spans="1:5" x14ac:dyDescent="0.25">
      <c r="A2152" s="10">
        <v>40837</v>
      </c>
      <c r="B2152" s="11">
        <v>27</v>
      </c>
      <c r="C2152" s="11">
        <v>9.9674499999999995</v>
      </c>
      <c r="D2152" s="11">
        <v>9.9674499999999995</v>
      </c>
      <c r="E2152" s="11">
        <v>4.3541730000000003</v>
      </c>
    </row>
    <row r="2153" spans="1:5" x14ac:dyDescent="0.25">
      <c r="A2153" s="10">
        <v>40840</v>
      </c>
      <c r="B2153" s="11">
        <v>24</v>
      </c>
      <c r="C2153" s="11">
        <v>9.9710669999999997</v>
      </c>
      <c r="D2153" s="11">
        <v>9.9710669999999997</v>
      </c>
      <c r="E2153" s="11">
        <v>4.3525429999999998</v>
      </c>
    </row>
    <row r="2154" spans="1:5" x14ac:dyDescent="0.25">
      <c r="A2154" s="10">
        <v>40841</v>
      </c>
      <c r="B2154" s="11">
        <v>23</v>
      </c>
      <c r="C2154" s="11">
        <v>9.9724000000000004</v>
      </c>
      <c r="D2154" s="11">
        <v>9.9724000000000004</v>
      </c>
      <c r="E2154" s="11">
        <v>4.3319559999999999</v>
      </c>
    </row>
    <row r="2155" spans="1:5" x14ac:dyDescent="0.25">
      <c r="A2155" s="10">
        <v>40842</v>
      </c>
      <c r="B2155" s="11">
        <v>22</v>
      </c>
      <c r="C2155" s="11">
        <v>9.9736609999999999</v>
      </c>
      <c r="D2155" s="11">
        <v>9.9736609999999999</v>
      </c>
      <c r="E2155" s="11">
        <v>4.3213999999999997</v>
      </c>
    </row>
    <row r="2156" spans="1:5" x14ac:dyDescent="0.25">
      <c r="A2156" s="10">
        <v>40843</v>
      </c>
      <c r="B2156" s="11">
        <v>28</v>
      </c>
      <c r="C2156" s="11">
        <v>9.9662439999999997</v>
      </c>
      <c r="D2156" s="11">
        <v>9.9662439999999997</v>
      </c>
      <c r="E2156" s="11">
        <v>4.3547570000000002</v>
      </c>
    </row>
    <row r="2157" spans="1:5" x14ac:dyDescent="0.25">
      <c r="A2157" s="10">
        <v>40844</v>
      </c>
      <c r="B2157" s="11">
        <v>27</v>
      </c>
      <c r="C2157" s="11">
        <v>9.9673750000000005</v>
      </c>
      <c r="D2157" s="11">
        <v>9.9673750000000005</v>
      </c>
      <c r="E2157" s="11">
        <v>4.3642380000000003</v>
      </c>
    </row>
    <row r="2158" spans="1:5" x14ac:dyDescent="0.25">
      <c r="A2158" s="10">
        <v>40847</v>
      </c>
      <c r="B2158" s="11">
        <v>24</v>
      </c>
      <c r="C2158" s="11">
        <v>9.971133</v>
      </c>
      <c r="D2158" s="11">
        <v>9.971133</v>
      </c>
      <c r="E2158" s="11">
        <v>4.3425859999999998</v>
      </c>
    </row>
    <row r="2159" spans="1:5" x14ac:dyDescent="0.25">
      <c r="A2159" s="10">
        <v>40848</v>
      </c>
      <c r="B2159" s="11">
        <v>23</v>
      </c>
      <c r="C2159" s="11">
        <v>9.9721440000000001</v>
      </c>
      <c r="D2159" s="11">
        <v>9.9721440000000001</v>
      </c>
      <c r="E2159" s="11">
        <v>4.3722490000000001</v>
      </c>
    </row>
    <row r="2160" spans="1:5" x14ac:dyDescent="0.25">
      <c r="A2160" s="10">
        <v>40850</v>
      </c>
      <c r="B2160" s="11">
        <v>28</v>
      </c>
      <c r="C2160" s="11">
        <v>9.9660890000000002</v>
      </c>
      <c r="D2160" s="11">
        <v>9.9660890000000002</v>
      </c>
      <c r="E2160" s="11">
        <v>4.3748209999999998</v>
      </c>
    </row>
    <row r="2161" spans="1:5" x14ac:dyDescent="0.25">
      <c r="A2161" s="10">
        <v>40851</v>
      </c>
      <c r="B2161" s="11">
        <v>27</v>
      </c>
      <c r="C2161" s="11">
        <v>9.9674499999999995</v>
      </c>
      <c r="D2161" s="11">
        <v>9.9674499999999995</v>
      </c>
      <c r="E2161" s="11">
        <v>4.3541730000000003</v>
      </c>
    </row>
    <row r="2162" spans="1:5" x14ac:dyDescent="0.25">
      <c r="A2162" s="10">
        <v>40854</v>
      </c>
      <c r="B2162" s="11">
        <v>24</v>
      </c>
      <c r="C2162" s="11">
        <v>9.9710669999999997</v>
      </c>
      <c r="D2162" s="11">
        <v>9.9710669999999997</v>
      </c>
      <c r="E2162" s="11">
        <v>4.3525429999999998</v>
      </c>
    </row>
    <row r="2163" spans="1:5" x14ac:dyDescent="0.25">
      <c r="A2163" s="10">
        <v>40855</v>
      </c>
      <c r="B2163" s="11">
        <v>23</v>
      </c>
      <c r="C2163" s="11">
        <v>9.9722720000000002</v>
      </c>
      <c r="D2163" s="11">
        <v>9.9722720000000002</v>
      </c>
      <c r="E2163" s="11">
        <v>4.3521020000000004</v>
      </c>
    </row>
    <row r="2164" spans="1:5" x14ac:dyDescent="0.25">
      <c r="A2164" s="10">
        <v>40856</v>
      </c>
      <c r="B2164" s="11">
        <v>22</v>
      </c>
      <c r="C2164" s="11">
        <v>9.9736609999999999</v>
      </c>
      <c r="D2164" s="11">
        <v>9.9736609999999999</v>
      </c>
      <c r="E2164" s="11">
        <v>4.3213999999999997</v>
      </c>
    </row>
    <row r="2165" spans="1:5" x14ac:dyDescent="0.25">
      <c r="A2165" s="10">
        <v>40857</v>
      </c>
      <c r="B2165" s="11">
        <v>28</v>
      </c>
      <c r="C2165" s="11">
        <v>9.9664780000000004</v>
      </c>
      <c r="D2165" s="11">
        <v>9.9664780000000004</v>
      </c>
      <c r="E2165" s="11">
        <v>4.3244680000000004</v>
      </c>
    </row>
    <row r="2166" spans="1:5" x14ac:dyDescent="0.25">
      <c r="A2166" s="10">
        <v>40858</v>
      </c>
      <c r="B2166" s="11">
        <v>27</v>
      </c>
      <c r="C2166" s="11">
        <v>9.9676749999999998</v>
      </c>
      <c r="D2166" s="11">
        <v>9.9676749999999998</v>
      </c>
      <c r="E2166" s="11">
        <v>4.3239770000000002</v>
      </c>
    </row>
    <row r="2167" spans="1:5" x14ac:dyDescent="0.25">
      <c r="A2167" s="10">
        <v>40861</v>
      </c>
      <c r="B2167" s="11">
        <v>24</v>
      </c>
      <c r="C2167" s="11">
        <v>9.9712669999999992</v>
      </c>
      <c r="D2167" s="11">
        <v>9.9712669999999992</v>
      </c>
      <c r="E2167" s="11">
        <v>4.3223690000000001</v>
      </c>
    </row>
    <row r="2168" spans="1:5" x14ac:dyDescent="0.25">
      <c r="A2168" s="10">
        <v>40862</v>
      </c>
      <c r="B2168" s="11">
        <v>23</v>
      </c>
      <c r="C2168" s="11">
        <v>9.9724640000000004</v>
      </c>
      <c r="D2168" s="11">
        <v>9.9724640000000004</v>
      </c>
      <c r="E2168" s="11">
        <v>4.3218829999999997</v>
      </c>
    </row>
    <row r="2169" spans="1:5" x14ac:dyDescent="0.25">
      <c r="A2169" s="10">
        <v>40863</v>
      </c>
      <c r="B2169" s="11">
        <v>22</v>
      </c>
      <c r="C2169" s="11">
        <v>9.9736609999999999</v>
      </c>
      <c r="D2169" s="11">
        <v>9.9736609999999999</v>
      </c>
      <c r="E2169" s="11">
        <v>4.3213999999999997</v>
      </c>
    </row>
    <row r="2170" spans="1:5" x14ac:dyDescent="0.25">
      <c r="A2170" s="10">
        <v>40864</v>
      </c>
      <c r="B2170" s="11">
        <v>28</v>
      </c>
      <c r="C2170" s="11">
        <v>9.9662439999999997</v>
      </c>
      <c r="D2170" s="11">
        <v>9.9662439999999997</v>
      </c>
      <c r="E2170" s="11">
        <v>4.3547570000000002</v>
      </c>
    </row>
    <row r="2171" spans="1:5" x14ac:dyDescent="0.25">
      <c r="A2171" s="10">
        <v>40865</v>
      </c>
      <c r="B2171" s="11">
        <v>27</v>
      </c>
      <c r="C2171" s="11">
        <v>9.9674499999999995</v>
      </c>
      <c r="D2171" s="11">
        <v>9.9674499999999995</v>
      </c>
      <c r="E2171" s="11">
        <v>4.3541730000000003</v>
      </c>
    </row>
    <row r="2172" spans="1:5" x14ac:dyDescent="0.25">
      <c r="A2172" s="10">
        <v>40869</v>
      </c>
      <c r="B2172" s="11">
        <v>23</v>
      </c>
      <c r="C2172" s="11">
        <v>9.9722720000000002</v>
      </c>
      <c r="D2172" s="11">
        <v>9.9722720000000002</v>
      </c>
      <c r="E2172" s="11">
        <v>4.3521020000000004</v>
      </c>
    </row>
    <row r="2173" spans="1:5" x14ac:dyDescent="0.25">
      <c r="A2173" s="10">
        <v>40870</v>
      </c>
      <c r="B2173" s="11">
        <v>22</v>
      </c>
      <c r="C2173" s="11">
        <v>9.9734780000000001</v>
      </c>
      <c r="D2173" s="11">
        <v>9.9734780000000001</v>
      </c>
      <c r="E2173" s="11">
        <v>4.3515050000000004</v>
      </c>
    </row>
    <row r="2174" spans="1:5" x14ac:dyDescent="0.25">
      <c r="A2174" s="10">
        <v>40871</v>
      </c>
      <c r="B2174" s="11">
        <v>28</v>
      </c>
      <c r="C2174" s="11">
        <v>9.9664780000000004</v>
      </c>
      <c r="D2174" s="11">
        <v>9.9664780000000004</v>
      </c>
      <c r="E2174" s="11">
        <v>4.3244680000000004</v>
      </c>
    </row>
    <row r="2175" spans="1:5" x14ac:dyDescent="0.25">
      <c r="A2175" s="10">
        <v>40872</v>
      </c>
      <c r="B2175" s="11">
        <v>27</v>
      </c>
      <c r="C2175" s="11">
        <v>9.9676749999999998</v>
      </c>
      <c r="D2175" s="11">
        <v>9.9676749999999998</v>
      </c>
      <c r="E2175" s="11">
        <v>4.3239770000000002</v>
      </c>
    </row>
    <row r="2176" spans="1:5" x14ac:dyDescent="0.25">
      <c r="A2176" s="10">
        <v>40875</v>
      </c>
      <c r="B2176" s="11">
        <v>24</v>
      </c>
      <c r="C2176" s="11">
        <v>9.9712669999999992</v>
      </c>
      <c r="D2176" s="11">
        <v>9.9712669999999992</v>
      </c>
      <c r="E2176" s="11">
        <v>4.3223690000000001</v>
      </c>
    </row>
    <row r="2177" spans="1:5" x14ac:dyDescent="0.25">
      <c r="A2177" s="10">
        <v>40876</v>
      </c>
      <c r="B2177" s="11">
        <v>23</v>
      </c>
      <c r="C2177" s="11">
        <v>9.9724640000000004</v>
      </c>
      <c r="D2177" s="11">
        <v>9.9724640000000004</v>
      </c>
      <c r="E2177" s="11">
        <v>4.3218829999999997</v>
      </c>
    </row>
    <row r="2178" spans="1:5" x14ac:dyDescent="0.25">
      <c r="A2178" s="10">
        <v>40877</v>
      </c>
      <c r="B2178" s="11">
        <v>22</v>
      </c>
      <c r="C2178" s="11">
        <v>9.9736609999999999</v>
      </c>
      <c r="D2178" s="11">
        <v>9.9736609999999999</v>
      </c>
      <c r="E2178" s="11">
        <v>4.3213999999999997</v>
      </c>
    </row>
    <row r="2179" spans="1:5" x14ac:dyDescent="0.25">
      <c r="A2179" s="10">
        <v>40878</v>
      </c>
      <c r="B2179" s="11">
        <v>28</v>
      </c>
      <c r="C2179" s="11">
        <v>9.9667110000000001</v>
      </c>
      <c r="D2179" s="11">
        <v>9.9667110000000001</v>
      </c>
      <c r="E2179" s="11">
        <v>4.2943100000000003</v>
      </c>
    </row>
    <row r="2180" spans="1:5" x14ac:dyDescent="0.25">
      <c r="A2180" s="10">
        <v>40879</v>
      </c>
      <c r="B2180" s="11">
        <v>27</v>
      </c>
      <c r="C2180" s="11">
        <v>9.9679000000000002</v>
      </c>
      <c r="D2180" s="11">
        <v>9.9679000000000002</v>
      </c>
      <c r="E2180" s="11">
        <v>4.2937830000000003</v>
      </c>
    </row>
    <row r="2181" spans="1:5" x14ac:dyDescent="0.25">
      <c r="A2181" s="10">
        <v>40882</v>
      </c>
      <c r="B2181" s="11">
        <v>24</v>
      </c>
      <c r="C2181" s="11">
        <v>9.9713999999999992</v>
      </c>
      <c r="D2181" s="11">
        <v>9.9713999999999992</v>
      </c>
      <c r="E2181" s="11">
        <v>4.3023049999999996</v>
      </c>
    </row>
    <row r="2182" spans="1:5" x14ac:dyDescent="0.25">
      <c r="A2182" s="10">
        <v>40883</v>
      </c>
      <c r="B2182" s="11">
        <v>23</v>
      </c>
      <c r="C2182" s="11">
        <v>9.9725920000000006</v>
      </c>
      <c r="D2182" s="11">
        <v>9.9725920000000006</v>
      </c>
      <c r="E2182" s="11">
        <v>4.3017380000000003</v>
      </c>
    </row>
    <row r="2183" spans="1:5" x14ac:dyDescent="0.25">
      <c r="A2183" s="10">
        <v>40884</v>
      </c>
      <c r="B2183" s="11">
        <v>22</v>
      </c>
      <c r="C2183" s="11">
        <v>9.9737829999999992</v>
      </c>
      <c r="D2183" s="11">
        <v>9.9737829999999992</v>
      </c>
      <c r="E2183" s="11">
        <v>4.3013310000000002</v>
      </c>
    </row>
    <row r="2184" spans="1:5" x14ac:dyDescent="0.25">
      <c r="A2184" s="10">
        <v>40885</v>
      </c>
      <c r="B2184" s="11">
        <v>28</v>
      </c>
      <c r="C2184" s="11">
        <v>9.9664000000000001</v>
      </c>
      <c r="D2184" s="11">
        <v>9.9664000000000001</v>
      </c>
      <c r="E2184" s="11">
        <v>4.3345640000000003</v>
      </c>
    </row>
    <row r="2185" spans="1:5" x14ac:dyDescent="0.25">
      <c r="A2185" s="10">
        <v>40886</v>
      </c>
      <c r="B2185" s="11">
        <v>27</v>
      </c>
      <c r="C2185" s="11">
        <v>9.9675999999999991</v>
      </c>
      <c r="D2185" s="11">
        <v>9.9675999999999991</v>
      </c>
      <c r="E2185" s="11">
        <v>4.3340420000000002</v>
      </c>
    </row>
    <row r="2186" spans="1:5" x14ac:dyDescent="0.25">
      <c r="A2186" s="10">
        <v>40890</v>
      </c>
      <c r="B2186" s="11">
        <v>23</v>
      </c>
      <c r="C2186" s="11">
        <v>9.9724640000000004</v>
      </c>
      <c r="D2186" s="11">
        <v>9.9724640000000004</v>
      </c>
      <c r="E2186" s="11">
        <v>4.3218829999999997</v>
      </c>
    </row>
    <row r="2187" spans="1:5" x14ac:dyDescent="0.25">
      <c r="A2187" s="10">
        <v>40891</v>
      </c>
      <c r="B2187" s="11">
        <v>22</v>
      </c>
      <c r="C2187" s="11">
        <v>9.9736609999999999</v>
      </c>
      <c r="D2187" s="11">
        <v>9.9736609999999999</v>
      </c>
      <c r="E2187" s="11">
        <v>4.3213999999999997</v>
      </c>
    </row>
    <row r="2188" spans="1:5" x14ac:dyDescent="0.25">
      <c r="A2188" s="10">
        <v>40892</v>
      </c>
      <c r="B2188" s="11">
        <v>28</v>
      </c>
      <c r="C2188" s="11">
        <v>9.9665560000000006</v>
      </c>
      <c r="D2188" s="11">
        <v>9.9665560000000006</v>
      </c>
      <c r="E2188" s="11">
        <v>4.3143719999999997</v>
      </c>
    </row>
    <row r="2189" spans="1:5" x14ac:dyDescent="0.25">
      <c r="A2189" s="10">
        <v>40893</v>
      </c>
      <c r="B2189" s="11">
        <v>27</v>
      </c>
      <c r="C2189" s="11">
        <v>9.9677500000000006</v>
      </c>
      <c r="D2189" s="11">
        <v>9.9677500000000006</v>
      </c>
      <c r="E2189" s="11">
        <v>4.3139120000000002</v>
      </c>
    </row>
    <row r="2190" spans="1:5" x14ac:dyDescent="0.25">
      <c r="A2190" s="10">
        <v>40896</v>
      </c>
      <c r="B2190" s="11">
        <v>24</v>
      </c>
      <c r="C2190" s="11">
        <v>9.9713329999999996</v>
      </c>
      <c r="D2190" s="11">
        <v>9.9713329999999996</v>
      </c>
      <c r="E2190" s="11">
        <v>4.3124120000000001</v>
      </c>
    </row>
    <row r="2191" spans="1:5" x14ac:dyDescent="0.25">
      <c r="A2191" s="10">
        <v>40897</v>
      </c>
      <c r="B2191" s="11">
        <v>23</v>
      </c>
      <c r="C2191" s="11">
        <v>9.9725920000000006</v>
      </c>
      <c r="D2191" s="11">
        <v>9.9725920000000006</v>
      </c>
      <c r="E2191" s="11">
        <v>4.3017380000000003</v>
      </c>
    </row>
    <row r="2192" spans="1:5" x14ac:dyDescent="0.25">
      <c r="A2192" s="10">
        <v>40898</v>
      </c>
      <c r="B2192" s="11">
        <v>22</v>
      </c>
      <c r="C2192" s="11">
        <v>9.9738439999999997</v>
      </c>
      <c r="D2192" s="11">
        <v>9.9738439999999997</v>
      </c>
      <c r="E2192" s="11">
        <v>4.2912970000000001</v>
      </c>
    </row>
    <row r="2193" spans="1:5" x14ac:dyDescent="0.25">
      <c r="A2193" s="10">
        <v>40899</v>
      </c>
      <c r="B2193" s="11">
        <v>28</v>
      </c>
      <c r="C2193" s="11">
        <v>9.9664780000000004</v>
      </c>
      <c r="D2193" s="11">
        <v>9.9664780000000004</v>
      </c>
      <c r="E2193" s="11">
        <v>4.3244680000000004</v>
      </c>
    </row>
    <row r="2194" spans="1:5" x14ac:dyDescent="0.25">
      <c r="A2194" s="10">
        <v>40900</v>
      </c>
      <c r="B2194" s="11">
        <v>27</v>
      </c>
      <c r="C2194" s="11">
        <v>9.9677500000000006</v>
      </c>
      <c r="D2194" s="11">
        <v>9.9677500000000006</v>
      </c>
      <c r="E2194" s="11">
        <v>4.3139120000000002</v>
      </c>
    </row>
    <row r="2195" spans="1:5" x14ac:dyDescent="0.25">
      <c r="A2195" s="10">
        <v>40903</v>
      </c>
      <c r="B2195" s="11">
        <v>24</v>
      </c>
      <c r="C2195" s="11">
        <v>9.9713329999999996</v>
      </c>
      <c r="D2195" s="11">
        <v>9.9713329999999996</v>
      </c>
      <c r="E2195" s="11">
        <v>4.3124120000000001</v>
      </c>
    </row>
    <row r="2196" spans="1:5" x14ac:dyDescent="0.25">
      <c r="A2196" s="10">
        <v>40904</v>
      </c>
      <c r="B2196" s="11">
        <v>23</v>
      </c>
      <c r="C2196" s="11">
        <v>9.9725280000000005</v>
      </c>
      <c r="D2196" s="11">
        <v>9.9725280000000005</v>
      </c>
      <c r="E2196" s="11">
        <v>4.3118109999999996</v>
      </c>
    </row>
    <row r="2197" spans="1:5" x14ac:dyDescent="0.25">
      <c r="A2197" s="10">
        <v>40905</v>
      </c>
      <c r="B2197" s="11">
        <v>22</v>
      </c>
      <c r="C2197" s="11">
        <v>9.9737220000000004</v>
      </c>
      <c r="D2197" s="11">
        <v>9.9737220000000004</v>
      </c>
      <c r="E2197" s="11">
        <v>4.3113659999999996</v>
      </c>
    </row>
    <row r="2198" spans="1:5" x14ac:dyDescent="0.25">
      <c r="A2198" s="10">
        <v>40906</v>
      </c>
      <c r="B2198" s="11">
        <v>28</v>
      </c>
      <c r="C2198" s="11">
        <v>9.9665560000000006</v>
      </c>
      <c r="D2198" s="11">
        <v>9.9665560000000006</v>
      </c>
      <c r="E2198" s="11">
        <v>4.3143719999999997</v>
      </c>
    </row>
    <row r="2199" spans="1:5" x14ac:dyDescent="0.25">
      <c r="A2199" s="10">
        <v>40907</v>
      </c>
      <c r="B2199" s="11">
        <v>27</v>
      </c>
      <c r="C2199" s="11">
        <v>9.9677500000000006</v>
      </c>
      <c r="D2199" s="11">
        <v>9.9677500000000006</v>
      </c>
      <c r="E2199" s="11">
        <v>4.3139120000000002</v>
      </c>
    </row>
    <row r="2200" spans="1:5" x14ac:dyDescent="0.25">
      <c r="A2200" s="10">
        <v>40910</v>
      </c>
      <c r="B2200" s="11">
        <v>24</v>
      </c>
      <c r="C2200" s="11">
        <v>9.9713329999999996</v>
      </c>
      <c r="D2200" s="11">
        <v>9.9713329999999996</v>
      </c>
      <c r="E2200" s="11">
        <v>4.3124120000000001</v>
      </c>
    </row>
    <row r="2201" spans="1:5" x14ac:dyDescent="0.25">
      <c r="A2201" s="10">
        <v>40911</v>
      </c>
      <c r="B2201" s="11">
        <v>23</v>
      </c>
      <c r="C2201" s="11">
        <v>9.9724640000000004</v>
      </c>
      <c r="D2201" s="11">
        <v>9.9724640000000004</v>
      </c>
      <c r="E2201" s="11">
        <v>4.3218829999999997</v>
      </c>
    </row>
    <row r="2202" spans="1:5" x14ac:dyDescent="0.25">
      <c r="A2202" s="10">
        <v>40912</v>
      </c>
      <c r="B2202" s="11">
        <v>22</v>
      </c>
      <c r="C2202" s="11">
        <v>9.9736609999999999</v>
      </c>
      <c r="D2202" s="11">
        <v>9.9736609999999999</v>
      </c>
      <c r="E2202" s="11">
        <v>4.3213999999999997</v>
      </c>
    </row>
    <row r="2203" spans="1:5" x14ac:dyDescent="0.25">
      <c r="A2203" s="10">
        <v>40913</v>
      </c>
      <c r="B2203" s="11">
        <v>28</v>
      </c>
      <c r="C2203" s="11">
        <v>9.9664780000000004</v>
      </c>
      <c r="D2203" s="11">
        <v>9.9664780000000004</v>
      </c>
      <c r="E2203" s="11">
        <v>4.3244680000000004</v>
      </c>
    </row>
    <row r="2204" spans="1:5" x14ac:dyDescent="0.25">
      <c r="A2204" s="10">
        <v>40914</v>
      </c>
      <c r="B2204" s="11">
        <v>27</v>
      </c>
      <c r="C2204" s="11">
        <v>9.9676749999999998</v>
      </c>
      <c r="D2204" s="11">
        <v>9.9676749999999998</v>
      </c>
      <c r="E2204" s="11">
        <v>4.3239770000000002</v>
      </c>
    </row>
    <row r="2205" spans="1:5" x14ac:dyDescent="0.25">
      <c r="A2205" s="10">
        <v>40917</v>
      </c>
      <c r="B2205" s="11">
        <v>24</v>
      </c>
      <c r="C2205" s="11">
        <v>9.9712669999999992</v>
      </c>
      <c r="D2205" s="11">
        <v>9.9712669999999992</v>
      </c>
      <c r="E2205" s="11">
        <v>4.3223690000000001</v>
      </c>
    </row>
    <row r="2206" spans="1:5" x14ac:dyDescent="0.25">
      <c r="A2206" s="10">
        <v>40918</v>
      </c>
      <c r="B2206" s="11">
        <v>23</v>
      </c>
      <c r="C2206" s="11">
        <v>9.9727189999999997</v>
      </c>
      <c r="D2206" s="11">
        <v>9.9727189999999997</v>
      </c>
      <c r="E2206" s="11">
        <v>4.2817509999999999</v>
      </c>
    </row>
    <row r="2207" spans="1:5" x14ac:dyDescent="0.25">
      <c r="A2207" s="10">
        <v>40919</v>
      </c>
      <c r="B2207" s="11">
        <v>22</v>
      </c>
      <c r="C2207" s="11">
        <v>9.9739059999999995</v>
      </c>
      <c r="D2207" s="11">
        <v>9.9739059999999995</v>
      </c>
      <c r="E2207" s="11">
        <v>4.2810980000000001</v>
      </c>
    </row>
    <row r="2208" spans="1:5" x14ac:dyDescent="0.25">
      <c r="A2208" s="10">
        <v>40920</v>
      </c>
      <c r="B2208" s="11">
        <v>28</v>
      </c>
      <c r="C2208" s="11">
        <v>9.9669439999999998</v>
      </c>
      <c r="D2208" s="11">
        <v>9.9669439999999998</v>
      </c>
      <c r="E2208" s="11">
        <v>4.2641530000000003</v>
      </c>
    </row>
    <row r="2209" spans="1:5" x14ac:dyDescent="0.25">
      <c r="A2209" s="10">
        <v>40921</v>
      </c>
      <c r="B2209" s="11">
        <v>27</v>
      </c>
      <c r="C2209" s="11">
        <v>9.9677500000000006</v>
      </c>
      <c r="D2209" s="11">
        <v>9.9677500000000006</v>
      </c>
      <c r="E2209" s="11">
        <v>4.3139120000000002</v>
      </c>
    </row>
    <row r="2210" spans="1:5" x14ac:dyDescent="0.25">
      <c r="A2210" s="10">
        <v>40924</v>
      </c>
      <c r="B2210" s="11">
        <v>24</v>
      </c>
      <c r="C2210" s="11">
        <v>9.971133</v>
      </c>
      <c r="D2210" s="11">
        <v>9.971133</v>
      </c>
      <c r="E2210" s="11">
        <v>4.3425859999999998</v>
      </c>
    </row>
    <row r="2211" spans="1:5" x14ac:dyDescent="0.25">
      <c r="A2211" s="10">
        <v>40925</v>
      </c>
      <c r="B2211" s="11">
        <v>23</v>
      </c>
      <c r="C2211" s="11">
        <v>9.9727829999999997</v>
      </c>
      <c r="D2211" s="11">
        <v>9.9727829999999997</v>
      </c>
      <c r="E2211" s="11">
        <v>4.2716779999999996</v>
      </c>
    </row>
    <row r="2212" spans="1:5" x14ac:dyDescent="0.25">
      <c r="A2212" s="10">
        <v>40926</v>
      </c>
      <c r="B2212" s="11">
        <v>22</v>
      </c>
      <c r="C2212" s="11">
        <v>9.973967</v>
      </c>
      <c r="D2212" s="11">
        <v>9.973967</v>
      </c>
      <c r="E2212" s="11">
        <v>4.271064</v>
      </c>
    </row>
    <row r="2213" spans="1:5" x14ac:dyDescent="0.25">
      <c r="A2213" s="10">
        <v>40927</v>
      </c>
      <c r="B2213" s="11">
        <v>28</v>
      </c>
      <c r="C2213" s="11">
        <v>9.9668670000000006</v>
      </c>
      <c r="D2213" s="11">
        <v>9.9668670000000006</v>
      </c>
      <c r="E2213" s="11">
        <v>4.2741189999999998</v>
      </c>
    </row>
    <row r="2214" spans="1:5" x14ac:dyDescent="0.25">
      <c r="A2214" s="10">
        <v>40928</v>
      </c>
      <c r="B2214" s="11">
        <v>27</v>
      </c>
      <c r="C2214" s="11">
        <v>9.9680499999999999</v>
      </c>
      <c r="D2214" s="11">
        <v>9.9680499999999999</v>
      </c>
      <c r="E2214" s="11">
        <v>4.2736539999999996</v>
      </c>
    </row>
    <row r="2215" spans="1:5" x14ac:dyDescent="0.25">
      <c r="A2215" s="10">
        <v>40931</v>
      </c>
      <c r="B2215" s="11">
        <v>24</v>
      </c>
      <c r="C2215" s="11">
        <v>9.9716000000000005</v>
      </c>
      <c r="D2215" s="11">
        <v>9.9716000000000005</v>
      </c>
      <c r="E2215" s="11">
        <v>4.2721330000000002</v>
      </c>
    </row>
    <row r="2216" spans="1:5" x14ac:dyDescent="0.25">
      <c r="A2216" s="10">
        <v>40932</v>
      </c>
      <c r="B2216" s="11">
        <v>23</v>
      </c>
      <c r="C2216" s="11">
        <v>9.9729749999999999</v>
      </c>
      <c r="D2216" s="11">
        <v>9.9729749999999999</v>
      </c>
      <c r="E2216" s="11">
        <v>4.2414630000000004</v>
      </c>
    </row>
    <row r="2217" spans="1:5" x14ac:dyDescent="0.25">
      <c r="A2217" s="10">
        <v>40933</v>
      </c>
      <c r="B2217" s="11">
        <v>22</v>
      </c>
      <c r="C2217" s="11">
        <v>9.9741499999999998</v>
      </c>
      <c r="D2217" s="11">
        <v>9.9741499999999998</v>
      </c>
      <c r="E2217" s="11">
        <v>4.2409629999999998</v>
      </c>
    </row>
    <row r="2218" spans="1:5" x14ac:dyDescent="0.25">
      <c r="A2218" s="10">
        <v>40934</v>
      </c>
      <c r="B2218" s="11">
        <v>28</v>
      </c>
      <c r="C2218" s="11">
        <v>9.9671000000000003</v>
      </c>
      <c r="D2218" s="11">
        <v>9.9671000000000003</v>
      </c>
      <c r="E2218" s="11">
        <v>4.2439629999999999</v>
      </c>
    </row>
    <row r="2219" spans="1:5" x14ac:dyDescent="0.25">
      <c r="A2219" s="10">
        <v>40935</v>
      </c>
      <c r="B2219" s="11">
        <v>27</v>
      </c>
      <c r="C2219" s="11">
        <v>9.9682750000000002</v>
      </c>
      <c r="D2219" s="11">
        <v>9.9682750000000002</v>
      </c>
      <c r="E2219" s="11">
        <v>4.2434620000000001</v>
      </c>
    </row>
    <row r="2220" spans="1:5" x14ac:dyDescent="0.25">
      <c r="A2220" s="10">
        <v>40938</v>
      </c>
      <c r="B2220" s="11">
        <v>24</v>
      </c>
      <c r="C2220" s="11">
        <v>9.9718</v>
      </c>
      <c r="D2220" s="11">
        <v>9.9718</v>
      </c>
      <c r="E2220" s="11">
        <v>4.241962</v>
      </c>
    </row>
    <row r="2221" spans="1:5" x14ac:dyDescent="0.25">
      <c r="A2221" s="10">
        <v>40939</v>
      </c>
      <c r="B2221" s="11">
        <v>23</v>
      </c>
      <c r="C2221" s="11">
        <v>9.9731030000000001</v>
      </c>
      <c r="D2221" s="11">
        <v>9.9731030000000001</v>
      </c>
      <c r="E2221" s="11">
        <v>4.2213190000000003</v>
      </c>
    </row>
    <row r="2222" spans="1:5" x14ac:dyDescent="0.25">
      <c r="A2222" s="10">
        <v>40940</v>
      </c>
      <c r="B2222" s="11">
        <v>22</v>
      </c>
      <c r="C2222" s="11">
        <v>9.9740280000000006</v>
      </c>
      <c r="D2222" s="11">
        <v>9.9740280000000006</v>
      </c>
      <c r="E2222" s="11">
        <v>4.2610299999999999</v>
      </c>
    </row>
    <row r="2223" spans="1:5" x14ac:dyDescent="0.25">
      <c r="A2223" s="10">
        <v>40941</v>
      </c>
      <c r="B2223" s="11">
        <v>28</v>
      </c>
      <c r="C2223" s="11">
        <v>9.9671000000000003</v>
      </c>
      <c r="D2223" s="11">
        <v>9.9671000000000003</v>
      </c>
      <c r="E2223" s="11">
        <v>4.2439629999999999</v>
      </c>
    </row>
    <row r="2224" spans="1:5" x14ac:dyDescent="0.25">
      <c r="A2224" s="10">
        <v>40942</v>
      </c>
      <c r="B2224" s="11">
        <v>27</v>
      </c>
      <c r="C2224" s="11">
        <v>9.9678249999999995</v>
      </c>
      <c r="D2224" s="11">
        <v>9.9678249999999995</v>
      </c>
      <c r="E2224" s="11">
        <v>4.3038480000000003</v>
      </c>
    </row>
    <row r="2225" spans="1:5" x14ac:dyDescent="0.25">
      <c r="A2225" s="10">
        <v>40946</v>
      </c>
      <c r="B2225" s="11">
        <v>23</v>
      </c>
      <c r="C2225" s="11">
        <v>9.9725920000000006</v>
      </c>
      <c r="D2225" s="11">
        <v>9.9725920000000006</v>
      </c>
      <c r="E2225" s="11">
        <v>4.3017380000000003</v>
      </c>
    </row>
    <row r="2226" spans="1:5" x14ac:dyDescent="0.25">
      <c r="A2226" s="10">
        <v>40947</v>
      </c>
      <c r="B2226" s="11">
        <v>22</v>
      </c>
      <c r="C2226" s="11">
        <v>9.9737829999999992</v>
      </c>
      <c r="D2226" s="11">
        <v>9.9737829999999992</v>
      </c>
      <c r="E2226" s="11">
        <v>4.3013310000000002</v>
      </c>
    </row>
    <row r="2227" spans="1:5" x14ac:dyDescent="0.25">
      <c r="A2227" s="10">
        <v>40948</v>
      </c>
      <c r="B2227" s="11">
        <v>28</v>
      </c>
      <c r="C2227" s="11">
        <v>9.9658560000000005</v>
      </c>
      <c r="D2227" s="11">
        <v>9.9658560000000005</v>
      </c>
      <c r="E2227" s="11">
        <v>4.4049829999999996</v>
      </c>
    </row>
    <row r="2228" spans="1:5" x14ac:dyDescent="0.25">
      <c r="A2228" s="10">
        <v>40949</v>
      </c>
      <c r="B2228" s="11">
        <v>27</v>
      </c>
      <c r="C2228" s="11">
        <v>9.9668500000000009</v>
      </c>
      <c r="D2228" s="11">
        <v>9.9668500000000009</v>
      </c>
      <c r="E2228" s="11">
        <v>4.4347009999999996</v>
      </c>
    </row>
    <row r="2229" spans="1:5" x14ac:dyDescent="0.25">
      <c r="A2229" s="10">
        <v>40952</v>
      </c>
      <c r="B2229" s="11">
        <v>24</v>
      </c>
      <c r="C2229" s="11">
        <v>9.9702669999999998</v>
      </c>
      <c r="D2229" s="11">
        <v>9.9702669999999998</v>
      </c>
      <c r="E2229" s="11">
        <v>4.4732500000000002</v>
      </c>
    </row>
    <row r="2230" spans="1:5" x14ac:dyDescent="0.25">
      <c r="A2230" s="10">
        <v>40953</v>
      </c>
      <c r="B2230" s="11">
        <v>23</v>
      </c>
      <c r="C2230" s="11">
        <v>9.9716330000000006</v>
      </c>
      <c r="D2230" s="11">
        <v>9.9716330000000006</v>
      </c>
      <c r="E2230" s="11">
        <v>4.4526830000000004</v>
      </c>
    </row>
    <row r="2231" spans="1:5" x14ac:dyDescent="0.25">
      <c r="A2231" s="10">
        <v>40954</v>
      </c>
      <c r="B2231" s="11">
        <v>22</v>
      </c>
      <c r="C2231" s="11">
        <v>9.9731109999999994</v>
      </c>
      <c r="D2231" s="11">
        <v>9.9731109999999994</v>
      </c>
      <c r="E2231" s="11">
        <v>4.4118810000000002</v>
      </c>
    </row>
    <row r="2232" spans="1:5" x14ac:dyDescent="0.25">
      <c r="A2232" s="10">
        <v>40955</v>
      </c>
      <c r="B2232" s="11">
        <v>28</v>
      </c>
      <c r="C2232" s="11">
        <v>9.9655439999999995</v>
      </c>
      <c r="D2232" s="11">
        <v>9.9655439999999995</v>
      </c>
      <c r="E2232" s="11">
        <v>4.4453740000000002</v>
      </c>
    </row>
    <row r="2233" spans="1:5" x14ac:dyDescent="0.25">
      <c r="A2233" s="10">
        <v>40956</v>
      </c>
      <c r="B2233" s="11">
        <v>27</v>
      </c>
      <c r="C2233" s="11">
        <v>9.9668500000000009</v>
      </c>
      <c r="D2233" s="11">
        <v>9.9668500000000009</v>
      </c>
      <c r="E2233" s="11">
        <v>4.4347009999999996</v>
      </c>
    </row>
    <row r="2234" spans="1:5" x14ac:dyDescent="0.25">
      <c r="A2234" s="10">
        <v>40959</v>
      </c>
      <c r="B2234" s="11">
        <v>24</v>
      </c>
      <c r="C2234" s="11">
        <v>9.9703999999999997</v>
      </c>
      <c r="D2234" s="11">
        <v>9.9703999999999997</v>
      </c>
      <c r="E2234" s="11">
        <v>4.4531809999999998</v>
      </c>
    </row>
    <row r="2235" spans="1:5" x14ac:dyDescent="0.25">
      <c r="A2235" s="10">
        <v>40960</v>
      </c>
      <c r="B2235" s="11">
        <v>23</v>
      </c>
      <c r="C2235" s="11">
        <v>9.9722720000000002</v>
      </c>
      <c r="D2235" s="11">
        <v>9.9722720000000002</v>
      </c>
      <c r="E2235" s="11">
        <v>4.3521020000000004</v>
      </c>
    </row>
    <row r="2236" spans="1:5" x14ac:dyDescent="0.25">
      <c r="A2236" s="10">
        <v>40961</v>
      </c>
      <c r="B2236" s="11">
        <v>22</v>
      </c>
      <c r="C2236" s="11">
        <v>9.9728670000000008</v>
      </c>
      <c r="D2236" s="11">
        <v>9.9728670000000008</v>
      </c>
      <c r="E2236" s="11">
        <v>4.4520249999999999</v>
      </c>
    </row>
    <row r="2237" spans="1:5" x14ac:dyDescent="0.25">
      <c r="A2237" s="10">
        <v>40962</v>
      </c>
      <c r="B2237" s="11">
        <v>28</v>
      </c>
      <c r="C2237" s="11">
        <v>9.9662439999999997</v>
      </c>
      <c r="D2237" s="11">
        <v>9.9662439999999997</v>
      </c>
      <c r="E2237" s="11">
        <v>4.3547570000000002</v>
      </c>
    </row>
    <row r="2238" spans="1:5" x14ac:dyDescent="0.25">
      <c r="A2238" s="10">
        <v>40963</v>
      </c>
      <c r="B2238" s="11">
        <v>27</v>
      </c>
      <c r="C2238" s="11">
        <v>9.9674499999999995</v>
      </c>
      <c r="D2238" s="11">
        <v>9.9674499999999995</v>
      </c>
      <c r="E2238" s="11">
        <v>4.3541730000000003</v>
      </c>
    </row>
    <row r="2239" spans="1:5" x14ac:dyDescent="0.25">
      <c r="A2239" s="10">
        <v>40966</v>
      </c>
      <c r="B2239" s="11">
        <v>24</v>
      </c>
      <c r="C2239" s="11">
        <v>9.9734669999999994</v>
      </c>
      <c r="D2239" s="11">
        <v>9.9734669999999994</v>
      </c>
      <c r="E2239" s="11">
        <v>3.9905379999999999</v>
      </c>
    </row>
    <row r="2240" spans="1:5" x14ac:dyDescent="0.25">
      <c r="A2240" s="10">
        <v>40967</v>
      </c>
      <c r="B2240" s="11">
        <v>23</v>
      </c>
      <c r="C2240" s="11">
        <v>9.9722720000000002</v>
      </c>
      <c r="D2240" s="11">
        <v>9.9722720000000002</v>
      </c>
      <c r="E2240" s="11">
        <v>4.3521020000000004</v>
      </c>
    </row>
    <row r="2241" spans="1:5" x14ac:dyDescent="0.25">
      <c r="A2241" s="10">
        <v>40968</v>
      </c>
      <c r="B2241" s="11">
        <v>22</v>
      </c>
      <c r="C2241" s="11">
        <v>9.9734169999999995</v>
      </c>
      <c r="D2241" s="11">
        <v>9.9734169999999995</v>
      </c>
      <c r="E2241" s="11">
        <v>4.3615399999999998</v>
      </c>
    </row>
    <row r="2242" spans="1:5" x14ac:dyDescent="0.25">
      <c r="A2242" s="10">
        <v>40969</v>
      </c>
      <c r="B2242" s="11">
        <v>28</v>
      </c>
      <c r="C2242" s="11">
        <v>9.9674890000000005</v>
      </c>
      <c r="D2242" s="11">
        <v>9.9674890000000005</v>
      </c>
      <c r="E2242" s="11">
        <v>4.1936200000000001</v>
      </c>
    </row>
    <row r="2243" spans="1:5" x14ac:dyDescent="0.25">
      <c r="A2243" s="10">
        <v>40970</v>
      </c>
      <c r="B2243" s="11">
        <v>27</v>
      </c>
      <c r="C2243" s="11">
        <v>9.9678249999999995</v>
      </c>
      <c r="D2243" s="11">
        <v>9.9678249999999995</v>
      </c>
      <c r="E2243" s="11">
        <v>4.3038480000000003</v>
      </c>
    </row>
    <row r="2244" spans="1:5" x14ac:dyDescent="0.25">
      <c r="A2244" s="10">
        <v>40973</v>
      </c>
      <c r="B2244" s="11">
        <v>24</v>
      </c>
      <c r="C2244" s="11">
        <v>9.9720669999999991</v>
      </c>
      <c r="D2244" s="11">
        <v>9.9720669999999991</v>
      </c>
      <c r="E2244" s="11">
        <v>4.2016869999999997</v>
      </c>
    </row>
    <row r="2245" spans="1:5" x14ac:dyDescent="0.25">
      <c r="A2245" s="10">
        <v>40974</v>
      </c>
      <c r="B2245" s="11">
        <v>23</v>
      </c>
      <c r="C2245" s="11">
        <v>9.9722080000000002</v>
      </c>
      <c r="D2245" s="11">
        <v>9.9722080000000002</v>
      </c>
      <c r="E2245" s="11">
        <v>4.3621759999999998</v>
      </c>
    </row>
    <row r="2246" spans="1:5" x14ac:dyDescent="0.25">
      <c r="A2246" s="10">
        <v>40975</v>
      </c>
      <c r="B2246" s="11">
        <v>22</v>
      </c>
      <c r="C2246" s="11">
        <v>9.974456</v>
      </c>
      <c r="D2246" s="11">
        <v>9.974456</v>
      </c>
      <c r="E2246" s="11">
        <v>4.1906319999999999</v>
      </c>
    </row>
    <row r="2247" spans="1:5" x14ac:dyDescent="0.25">
      <c r="A2247" s="10">
        <v>40976</v>
      </c>
      <c r="B2247" s="11">
        <v>27</v>
      </c>
      <c r="C2247" s="11">
        <v>9.9686500000000002</v>
      </c>
      <c r="D2247" s="11">
        <v>9.9686500000000002</v>
      </c>
      <c r="E2247" s="11">
        <v>4.1931459999999996</v>
      </c>
    </row>
    <row r="2248" spans="1:5" x14ac:dyDescent="0.25">
      <c r="A2248" s="10">
        <v>40977</v>
      </c>
      <c r="B2248" s="11">
        <v>26</v>
      </c>
      <c r="C2248" s="11">
        <v>9.9698829999999994</v>
      </c>
      <c r="D2248" s="11">
        <v>9.9698829999999994</v>
      </c>
      <c r="E2248" s="11">
        <v>4.1826429999999997</v>
      </c>
    </row>
    <row r="2249" spans="1:5" x14ac:dyDescent="0.25">
      <c r="A2249" s="10">
        <v>40980</v>
      </c>
      <c r="B2249" s="11">
        <v>23</v>
      </c>
      <c r="C2249" s="11">
        <v>9.9733579999999993</v>
      </c>
      <c r="D2249" s="11">
        <v>9.9733579999999993</v>
      </c>
      <c r="E2249" s="11">
        <v>4.1811920000000002</v>
      </c>
    </row>
    <row r="2250" spans="1:5" x14ac:dyDescent="0.25">
      <c r="A2250" s="10">
        <v>40981</v>
      </c>
      <c r="B2250" s="11">
        <v>22</v>
      </c>
      <c r="C2250" s="11">
        <v>9.9737829999999992</v>
      </c>
      <c r="D2250" s="11">
        <v>9.9737829999999992</v>
      </c>
      <c r="E2250" s="11">
        <v>4.3013310000000002</v>
      </c>
    </row>
    <row r="2251" spans="1:5" x14ac:dyDescent="0.25">
      <c r="A2251" s="10">
        <v>40982</v>
      </c>
      <c r="B2251" s="11">
        <v>21</v>
      </c>
      <c r="C2251" s="11">
        <v>9.9755000000000003</v>
      </c>
      <c r="D2251" s="11">
        <v>9.9755000000000003</v>
      </c>
      <c r="E2251" s="11">
        <v>4.2103149999999996</v>
      </c>
    </row>
    <row r="2252" spans="1:5" x14ac:dyDescent="0.25">
      <c r="A2252" s="10">
        <v>40983</v>
      </c>
      <c r="B2252" s="11">
        <v>28</v>
      </c>
      <c r="C2252" s="11">
        <v>9.9681890000000006</v>
      </c>
      <c r="D2252" s="11">
        <v>9.9681890000000006</v>
      </c>
      <c r="E2252" s="11">
        <v>4.1030379999999997</v>
      </c>
    </row>
    <row r="2253" spans="1:5" x14ac:dyDescent="0.25">
      <c r="A2253" s="10">
        <v>40984</v>
      </c>
      <c r="B2253" s="11">
        <v>27</v>
      </c>
      <c r="C2253" s="11">
        <v>9.9692500000000006</v>
      </c>
      <c r="D2253" s="11">
        <v>9.9692500000000006</v>
      </c>
      <c r="E2253" s="11">
        <v>4.1126459999999998</v>
      </c>
    </row>
    <row r="2254" spans="1:5" x14ac:dyDescent="0.25">
      <c r="A2254" s="10">
        <v>40988</v>
      </c>
      <c r="B2254" s="11">
        <v>23</v>
      </c>
      <c r="C2254" s="11">
        <v>9.9734219999999993</v>
      </c>
      <c r="D2254" s="11">
        <v>9.9734219999999993</v>
      </c>
      <c r="E2254" s="11">
        <v>4.1711210000000003</v>
      </c>
    </row>
    <row r="2255" spans="1:5" x14ac:dyDescent="0.25">
      <c r="A2255" s="10">
        <v>40989</v>
      </c>
      <c r="B2255" s="11">
        <v>22</v>
      </c>
      <c r="C2255" s="11">
        <v>9.9747610000000009</v>
      </c>
      <c r="D2255" s="11">
        <v>9.9747610000000009</v>
      </c>
      <c r="E2255" s="11">
        <v>4.1404680000000003</v>
      </c>
    </row>
    <row r="2256" spans="1:5" x14ac:dyDescent="0.25">
      <c r="A2256" s="10">
        <v>40990</v>
      </c>
      <c r="B2256" s="11">
        <v>28</v>
      </c>
      <c r="C2256" s="11">
        <v>9.9666329999999999</v>
      </c>
      <c r="D2256" s="11">
        <v>9.9666329999999999</v>
      </c>
      <c r="E2256" s="11">
        <v>4.304405</v>
      </c>
    </row>
    <row r="2257" spans="1:5" x14ac:dyDescent="0.25">
      <c r="A2257" s="10">
        <v>40991</v>
      </c>
      <c r="B2257" s="11">
        <v>27</v>
      </c>
      <c r="C2257" s="11">
        <v>9.9674499999999995</v>
      </c>
      <c r="D2257" s="11">
        <v>9.9674499999999995</v>
      </c>
      <c r="E2257" s="11">
        <v>4.3541730000000003</v>
      </c>
    </row>
    <row r="2258" spans="1:5" x14ac:dyDescent="0.25">
      <c r="A2258" s="10">
        <v>40994</v>
      </c>
      <c r="B2258" s="11">
        <v>24</v>
      </c>
      <c r="C2258" s="11">
        <v>9.9710669999999997</v>
      </c>
      <c r="D2258" s="11">
        <v>9.9710669999999997</v>
      </c>
      <c r="E2258" s="11">
        <v>4.3525429999999998</v>
      </c>
    </row>
    <row r="2259" spans="1:5" x14ac:dyDescent="0.25">
      <c r="A2259" s="10">
        <v>40995</v>
      </c>
      <c r="B2259" s="11">
        <v>23</v>
      </c>
      <c r="C2259" s="11">
        <v>9.9727189999999997</v>
      </c>
      <c r="D2259" s="11">
        <v>9.9727189999999997</v>
      </c>
      <c r="E2259" s="11">
        <v>4.2817509999999999</v>
      </c>
    </row>
    <row r="2260" spans="1:5" x14ac:dyDescent="0.25">
      <c r="A2260" s="10">
        <v>40996</v>
      </c>
      <c r="B2260" s="11">
        <v>22</v>
      </c>
      <c r="C2260" s="11">
        <v>9.9736609999999999</v>
      </c>
      <c r="D2260" s="11">
        <v>9.9736609999999999</v>
      </c>
      <c r="E2260" s="11">
        <v>4.3213999999999997</v>
      </c>
    </row>
    <row r="2261" spans="1:5" x14ac:dyDescent="0.25">
      <c r="A2261" s="10">
        <v>40997</v>
      </c>
      <c r="B2261" s="11">
        <v>28</v>
      </c>
      <c r="C2261" s="11">
        <v>9.9662439999999997</v>
      </c>
      <c r="D2261" s="11">
        <v>9.9662439999999997</v>
      </c>
      <c r="E2261" s="11">
        <v>4.3547570000000002</v>
      </c>
    </row>
    <row r="2262" spans="1:5" x14ac:dyDescent="0.25">
      <c r="A2262" s="10">
        <v>40998</v>
      </c>
      <c r="B2262" s="11">
        <v>27</v>
      </c>
      <c r="C2262" s="11">
        <v>9.9674499999999995</v>
      </c>
      <c r="D2262" s="11">
        <v>9.9674499999999995</v>
      </c>
      <c r="E2262" s="11">
        <v>4.3541730000000003</v>
      </c>
    </row>
    <row r="2263" spans="1:5" x14ac:dyDescent="0.25">
      <c r="A2263" s="10">
        <v>41001</v>
      </c>
      <c r="B2263" s="11">
        <v>24</v>
      </c>
      <c r="C2263" s="11">
        <v>9.9710669999999997</v>
      </c>
      <c r="D2263" s="11">
        <v>9.9710669999999997</v>
      </c>
      <c r="E2263" s="11">
        <v>4.3525429999999998</v>
      </c>
    </row>
    <row r="2264" spans="1:5" x14ac:dyDescent="0.25">
      <c r="A2264" s="10">
        <v>41002</v>
      </c>
      <c r="B2264" s="11">
        <v>23</v>
      </c>
      <c r="C2264" s="11">
        <v>9.9722720000000002</v>
      </c>
      <c r="D2264" s="11">
        <v>9.9722720000000002</v>
      </c>
      <c r="E2264" s="11">
        <v>4.3521020000000004</v>
      </c>
    </row>
    <row r="2265" spans="1:5" x14ac:dyDescent="0.25">
      <c r="A2265" s="10">
        <v>41003</v>
      </c>
      <c r="B2265" s="11">
        <v>29</v>
      </c>
      <c r="C2265" s="11">
        <v>9.9658440000000006</v>
      </c>
      <c r="D2265" s="11">
        <v>9.9658440000000006</v>
      </c>
      <c r="E2265" s="11">
        <v>4.2545869999999999</v>
      </c>
    </row>
    <row r="2266" spans="1:5" x14ac:dyDescent="0.25">
      <c r="A2266" s="10">
        <v>41008</v>
      </c>
      <c r="B2266" s="11">
        <v>24</v>
      </c>
      <c r="C2266" s="11">
        <v>9.9706670000000006</v>
      </c>
      <c r="D2266" s="11">
        <v>9.9706670000000006</v>
      </c>
      <c r="E2266" s="11">
        <v>4.4128939999999997</v>
      </c>
    </row>
    <row r="2267" spans="1:5" x14ac:dyDescent="0.25">
      <c r="A2267" s="10">
        <v>41009</v>
      </c>
      <c r="B2267" s="11">
        <v>23</v>
      </c>
      <c r="C2267" s="11">
        <v>9.9731030000000001</v>
      </c>
      <c r="D2267" s="11">
        <v>9.9731030000000001</v>
      </c>
      <c r="E2267" s="11">
        <v>4.2213190000000003</v>
      </c>
    </row>
    <row r="2268" spans="1:5" x14ac:dyDescent="0.25">
      <c r="A2268" s="10">
        <v>41010</v>
      </c>
      <c r="B2268" s="11">
        <v>22</v>
      </c>
      <c r="C2268" s="11">
        <v>9.9741499999999998</v>
      </c>
      <c r="D2268" s="11">
        <v>9.9741499999999998</v>
      </c>
      <c r="E2268" s="11">
        <v>4.2409629999999998</v>
      </c>
    </row>
    <row r="2269" spans="1:5" x14ac:dyDescent="0.25">
      <c r="A2269" s="10">
        <v>41011</v>
      </c>
      <c r="B2269" s="11">
        <v>28</v>
      </c>
      <c r="C2269" s="11">
        <v>9.9662439999999997</v>
      </c>
      <c r="D2269" s="11">
        <v>9.9662439999999997</v>
      </c>
      <c r="E2269" s="11">
        <v>4.3547570000000002</v>
      </c>
    </row>
    <row r="2270" spans="1:5" x14ac:dyDescent="0.25">
      <c r="A2270" s="10">
        <v>41012</v>
      </c>
      <c r="B2270" s="11">
        <v>27</v>
      </c>
      <c r="C2270" s="11">
        <v>9.9668500000000009</v>
      </c>
      <c r="D2270" s="11">
        <v>9.9668500000000009</v>
      </c>
      <c r="E2270" s="11">
        <v>4.4347009999999996</v>
      </c>
    </row>
    <row r="2271" spans="1:5" x14ac:dyDescent="0.25">
      <c r="A2271" s="10">
        <v>41015</v>
      </c>
      <c r="B2271" s="11">
        <v>24</v>
      </c>
      <c r="C2271" s="11">
        <v>9.9703999999999997</v>
      </c>
      <c r="D2271" s="11">
        <v>9.9703999999999997</v>
      </c>
      <c r="E2271" s="11">
        <v>4.4531809999999998</v>
      </c>
    </row>
    <row r="2272" spans="1:5" x14ac:dyDescent="0.25">
      <c r="A2272" s="10">
        <v>41016</v>
      </c>
      <c r="B2272" s="11">
        <v>23</v>
      </c>
      <c r="C2272" s="11">
        <v>9.9717610000000008</v>
      </c>
      <c r="D2272" s="11">
        <v>9.9717610000000008</v>
      </c>
      <c r="E2272" s="11">
        <v>4.4325340000000004</v>
      </c>
    </row>
    <row r="2273" spans="1:5" x14ac:dyDescent="0.25">
      <c r="A2273" s="10">
        <v>41017</v>
      </c>
      <c r="B2273" s="11">
        <v>22</v>
      </c>
      <c r="C2273" s="11">
        <v>9.9734169999999995</v>
      </c>
      <c r="D2273" s="11">
        <v>9.9734169999999995</v>
      </c>
      <c r="E2273" s="11">
        <v>4.3615399999999998</v>
      </c>
    </row>
    <row r="2274" spans="1:5" x14ac:dyDescent="0.25">
      <c r="A2274" s="10">
        <v>41018</v>
      </c>
      <c r="B2274" s="11">
        <v>28</v>
      </c>
      <c r="C2274" s="11">
        <v>9.9663219999999999</v>
      </c>
      <c r="D2274" s="11">
        <v>9.9663219999999999</v>
      </c>
      <c r="E2274" s="11">
        <v>4.3446610000000003</v>
      </c>
    </row>
    <row r="2275" spans="1:5" x14ac:dyDescent="0.25">
      <c r="A2275" s="10">
        <v>41019</v>
      </c>
      <c r="B2275" s="11">
        <v>27</v>
      </c>
      <c r="C2275" s="11">
        <v>9.9678249999999995</v>
      </c>
      <c r="D2275" s="11">
        <v>9.9678249999999995</v>
      </c>
      <c r="E2275" s="11">
        <v>4.3038480000000003</v>
      </c>
    </row>
    <row r="2276" spans="1:5" x14ac:dyDescent="0.25">
      <c r="A2276" s="10">
        <v>41022</v>
      </c>
      <c r="B2276" s="11">
        <v>24</v>
      </c>
      <c r="C2276" s="11">
        <v>9.9706670000000006</v>
      </c>
      <c r="D2276" s="11">
        <v>9.9706670000000006</v>
      </c>
      <c r="E2276" s="11">
        <v>4.4128939999999997</v>
      </c>
    </row>
    <row r="2277" spans="1:5" x14ac:dyDescent="0.25">
      <c r="A2277" s="10">
        <v>41023</v>
      </c>
      <c r="B2277" s="11">
        <v>23</v>
      </c>
      <c r="C2277" s="11">
        <v>9.9721440000000001</v>
      </c>
      <c r="D2277" s="11">
        <v>9.9721440000000001</v>
      </c>
      <c r="E2277" s="11">
        <v>4.3722490000000001</v>
      </c>
    </row>
    <row r="2278" spans="1:5" x14ac:dyDescent="0.25">
      <c r="A2278" s="10">
        <v>41024</v>
      </c>
      <c r="B2278" s="11">
        <v>22</v>
      </c>
      <c r="C2278" s="11">
        <v>9.9735999999999994</v>
      </c>
      <c r="D2278" s="11">
        <v>9.9735999999999994</v>
      </c>
      <c r="E2278" s="11">
        <v>4.3314349999999999</v>
      </c>
    </row>
    <row r="2279" spans="1:5" x14ac:dyDescent="0.25">
      <c r="A2279" s="10">
        <v>41025</v>
      </c>
      <c r="B2279" s="11">
        <v>28</v>
      </c>
      <c r="C2279" s="11">
        <v>9.9666329999999999</v>
      </c>
      <c r="D2279" s="11">
        <v>9.9666329999999999</v>
      </c>
      <c r="E2279" s="11">
        <v>4.304405</v>
      </c>
    </row>
    <row r="2280" spans="1:5" x14ac:dyDescent="0.25">
      <c r="A2280" s="10">
        <v>41026</v>
      </c>
      <c r="B2280" s="11">
        <v>27</v>
      </c>
      <c r="C2280" s="11">
        <v>9.9671500000000002</v>
      </c>
      <c r="D2280" s="11">
        <v>9.9671500000000002</v>
      </c>
      <c r="E2280" s="11">
        <v>4.3944359999999998</v>
      </c>
    </row>
    <row r="2281" spans="1:5" x14ac:dyDescent="0.25">
      <c r="A2281" s="10">
        <v>41029</v>
      </c>
      <c r="B2281" s="11">
        <v>24</v>
      </c>
      <c r="C2281" s="11">
        <v>9.9713329999999996</v>
      </c>
      <c r="D2281" s="11">
        <v>9.9713329999999996</v>
      </c>
      <c r="E2281" s="11">
        <v>4.3124120000000001</v>
      </c>
    </row>
    <row r="2282" spans="1:5" x14ac:dyDescent="0.25">
      <c r="A2282" s="10">
        <v>41031</v>
      </c>
      <c r="B2282" s="11">
        <v>22</v>
      </c>
      <c r="C2282" s="11">
        <v>9.9743940000000002</v>
      </c>
      <c r="D2282" s="11">
        <v>9.9743940000000002</v>
      </c>
      <c r="E2282" s="11">
        <v>4.2008289999999997</v>
      </c>
    </row>
    <row r="2283" spans="1:5" x14ac:dyDescent="0.25">
      <c r="A2283" s="10">
        <v>41032</v>
      </c>
      <c r="B2283" s="11">
        <v>28</v>
      </c>
      <c r="C2283" s="11">
        <v>9.9674110000000002</v>
      </c>
      <c r="D2283" s="11">
        <v>9.9674110000000002</v>
      </c>
      <c r="E2283" s="11">
        <v>4.2037139999999997</v>
      </c>
    </row>
    <row r="2284" spans="1:5" x14ac:dyDescent="0.25">
      <c r="A2284" s="10">
        <v>41033</v>
      </c>
      <c r="B2284" s="11">
        <v>27</v>
      </c>
      <c r="C2284" s="11">
        <v>9.9678249999999995</v>
      </c>
      <c r="D2284" s="11">
        <v>9.9678249999999995</v>
      </c>
      <c r="E2284" s="11">
        <v>4.3038480000000003</v>
      </c>
    </row>
    <row r="2285" spans="1:5" x14ac:dyDescent="0.25">
      <c r="A2285" s="10">
        <v>41036</v>
      </c>
      <c r="B2285" s="11">
        <v>24</v>
      </c>
      <c r="C2285" s="11">
        <v>9.9713999999999992</v>
      </c>
      <c r="D2285" s="11">
        <v>9.9713999999999992</v>
      </c>
      <c r="E2285" s="11">
        <v>4.3023049999999996</v>
      </c>
    </row>
    <row r="2286" spans="1:5" x14ac:dyDescent="0.25">
      <c r="A2286" s="10">
        <v>41037</v>
      </c>
      <c r="B2286" s="11">
        <v>23</v>
      </c>
      <c r="C2286" s="11">
        <v>9.9722080000000002</v>
      </c>
      <c r="D2286" s="11">
        <v>9.9722080000000002</v>
      </c>
      <c r="E2286" s="11">
        <v>4.3621759999999998</v>
      </c>
    </row>
    <row r="2287" spans="1:5" x14ac:dyDescent="0.25">
      <c r="A2287" s="10">
        <v>41038</v>
      </c>
      <c r="B2287" s="11">
        <v>22</v>
      </c>
      <c r="C2287" s="11">
        <v>9.9734780000000001</v>
      </c>
      <c r="D2287" s="11">
        <v>9.9734780000000001</v>
      </c>
      <c r="E2287" s="11">
        <v>4.3515050000000004</v>
      </c>
    </row>
    <row r="2288" spans="1:5" x14ac:dyDescent="0.25">
      <c r="A2288" s="10">
        <v>41039</v>
      </c>
      <c r="B2288" s="11">
        <v>28</v>
      </c>
      <c r="C2288" s="11">
        <v>9.9664780000000004</v>
      </c>
      <c r="D2288" s="11">
        <v>9.9664780000000004</v>
      </c>
      <c r="E2288" s="11">
        <v>4.3244680000000004</v>
      </c>
    </row>
    <row r="2289" spans="1:5" x14ac:dyDescent="0.25">
      <c r="A2289" s="10">
        <v>41040</v>
      </c>
      <c r="B2289" s="11">
        <v>27</v>
      </c>
      <c r="C2289" s="11">
        <v>9.9675250000000002</v>
      </c>
      <c r="D2289" s="11">
        <v>9.9675250000000002</v>
      </c>
      <c r="E2289" s="11">
        <v>4.3441070000000002</v>
      </c>
    </row>
    <row r="2290" spans="1:5" x14ac:dyDescent="0.25">
      <c r="A2290" s="10">
        <v>41043</v>
      </c>
      <c r="B2290" s="11">
        <v>24</v>
      </c>
      <c r="C2290" s="11">
        <v>9.9710669999999997</v>
      </c>
      <c r="D2290" s="11">
        <v>9.9710669999999997</v>
      </c>
      <c r="E2290" s="11">
        <v>4.3525429999999998</v>
      </c>
    </row>
    <row r="2291" spans="1:5" x14ac:dyDescent="0.25">
      <c r="A2291" s="10">
        <v>41044</v>
      </c>
      <c r="B2291" s="11">
        <v>23</v>
      </c>
      <c r="C2291" s="11">
        <v>9.9718250000000008</v>
      </c>
      <c r="D2291" s="11">
        <v>9.9718250000000008</v>
      </c>
      <c r="E2291" s="11">
        <v>4.4224600000000001</v>
      </c>
    </row>
    <row r="2292" spans="1:5" x14ac:dyDescent="0.25">
      <c r="A2292" s="10">
        <v>41045</v>
      </c>
      <c r="B2292" s="11">
        <v>22</v>
      </c>
      <c r="C2292" s="11">
        <v>9.9731109999999994</v>
      </c>
      <c r="D2292" s="11">
        <v>9.9731109999999994</v>
      </c>
      <c r="E2292" s="11">
        <v>4.4118810000000002</v>
      </c>
    </row>
    <row r="2293" spans="1:5" x14ac:dyDescent="0.25">
      <c r="A2293" s="10">
        <v>41046</v>
      </c>
      <c r="B2293" s="11">
        <v>28</v>
      </c>
      <c r="C2293" s="11">
        <v>9.9657780000000002</v>
      </c>
      <c r="D2293" s="11">
        <v>9.9657780000000002</v>
      </c>
      <c r="E2293" s="11">
        <v>4.4150809999999998</v>
      </c>
    </row>
    <row r="2294" spans="1:5" x14ac:dyDescent="0.25">
      <c r="A2294" s="10">
        <v>41047</v>
      </c>
      <c r="B2294" s="11">
        <v>27</v>
      </c>
      <c r="C2294" s="11">
        <v>9.9668500000000009</v>
      </c>
      <c r="D2294" s="11">
        <v>9.9668500000000009</v>
      </c>
      <c r="E2294" s="11">
        <v>4.4347009999999996</v>
      </c>
    </row>
    <row r="2295" spans="1:5" x14ac:dyDescent="0.25">
      <c r="A2295" s="10">
        <v>41050</v>
      </c>
      <c r="B2295" s="11">
        <v>24</v>
      </c>
      <c r="C2295" s="11">
        <v>9.9705999999999992</v>
      </c>
      <c r="D2295" s="11">
        <v>9.9705999999999992</v>
      </c>
      <c r="E2295" s="11">
        <v>4.4230039999999997</v>
      </c>
    </row>
    <row r="2296" spans="1:5" x14ac:dyDescent="0.25">
      <c r="A2296" s="10">
        <v>41051</v>
      </c>
      <c r="B2296" s="11">
        <v>23</v>
      </c>
      <c r="C2296" s="11">
        <v>9.9715059999999998</v>
      </c>
      <c r="D2296" s="11">
        <v>9.9715059999999998</v>
      </c>
      <c r="E2296" s="11">
        <v>4.4726749999999997</v>
      </c>
    </row>
    <row r="2297" spans="1:5" x14ac:dyDescent="0.25">
      <c r="A2297" s="10">
        <v>41052</v>
      </c>
      <c r="B2297" s="11">
        <v>22</v>
      </c>
      <c r="C2297" s="11">
        <v>9.9727440000000005</v>
      </c>
      <c r="D2297" s="11">
        <v>9.9727440000000005</v>
      </c>
      <c r="E2297" s="11">
        <v>4.4722619999999997</v>
      </c>
    </row>
    <row r="2298" spans="1:5" x14ac:dyDescent="0.25">
      <c r="A2298" s="10">
        <v>41053</v>
      </c>
      <c r="B2298" s="11">
        <v>28</v>
      </c>
      <c r="C2298" s="11">
        <v>9.9653890000000001</v>
      </c>
      <c r="D2298" s="11">
        <v>9.9653890000000001</v>
      </c>
      <c r="E2298" s="11">
        <v>4.4654410000000002</v>
      </c>
    </row>
    <row r="2299" spans="1:5" x14ac:dyDescent="0.25">
      <c r="A2299" s="10">
        <v>41054</v>
      </c>
      <c r="B2299" s="11">
        <v>27</v>
      </c>
      <c r="C2299" s="11">
        <v>9.9664750000000009</v>
      </c>
      <c r="D2299" s="11">
        <v>9.9664750000000009</v>
      </c>
      <c r="E2299" s="11">
        <v>4.485036</v>
      </c>
    </row>
    <row r="2300" spans="1:5" x14ac:dyDescent="0.25">
      <c r="A2300" s="10">
        <v>41057</v>
      </c>
      <c r="B2300" s="11">
        <v>24</v>
      </c>
      <c r="C2300" s="11">
        <v>9.9700000000000006</v>
      </c>
      <c r="D2300" s="11">
        <v>9.9700000000000006</v>
      </c>
      <c r="E2300" s="11">
        <v>4.513541</v>
      </c>
    </row>
    <row r="2301" spans="1:5" x14ac:dyDescent="0.25">
      <c r="A2301" s="10">
        <v>41058</v>
      </c>
      <c r="B2301" s="11">
        <v>23</v>
      </c>
      <c r="C2301" s="11">
        <v>9.9715059999999998</v>
      </c>
      <c r="D2301" s="11">
        <v>9.9715059999999998</v>
      </c>
      <c r="E2301" s="11">
        <v>4.4726749999999997</v>
      </c>
    </row>
    <row r="2302" spans="1:5" x14ac:dyDescent="0.25">
      <c r="A2302" s="10">
        <v>41059</v>
      </c>
      <c r="B2302" s="11">
        <v>22</v>
      </c>
      <c r="C2302" s="11">
        <v>9.9725610000000007</v>
      </c>
      <c r="D2302" s="11">
        <v>9.9725610000000007</v>
      </c>
      <c r="E2302" s="11">
        <v>4.5023720000000003</v>
      </c>
    </row>
    <row r="2303" spans="1:5" x14ac:dyDescent="0.25">
      <c r="A2303" s="10">
        <v>41060</v>
      </c>
      <c r="B2303" s="11">
        <v>28</v>
      </c>
      <c r="C2303" s="11">
        <v>9.9654670000000003</v>
      </c>
      <c r="D2303" s="11">
        <v>9.9654670000000003</v>
      </c>
      <c r="E2303" s="11">
        <v>4.4553430000000001</v>
      </c>
    </row>
    <row r="2304" spans="1:5" x14ac:dyDescent="0.25">
      <c r="A2304" s="10">
        <v>41061</v>
      </c>
      <c r="B2304" s="11">
        <v>27</v>
      </c>
      <c r="C2304" s="11">
        <v>9.9664750000000009</v>
      </c>
      <c r="D2304" s="11">
        <v>9.9664750000000009</v>
      </c>
      <c r="E2304" s="11">
        <v>4.485036</v>
      </c>
    </row>
    <row r="2305" spans="1:5" x14ac:dyDescent="0.25">
      <c r="A2305" s="10">
        <v>41064</v>
      </c>
      <c r="B2305" s="11">
        <v>24</v>
      </c>
      <c r="C2305" s="11">
        <v>9.9701330000000006</v>
      </c>
      <c r="D2305" s="11">
        <v>9.9701330000000006</v>
      </c>
      <c r="E2305" s="11">
        <v>4.4934710000000004</v>
      </c>
    </row>
    <row r="2306" spans="1:5" x14ac:dyDescent="0.25">
      <c r="A2306" s="10">
        <v>41065</v>
      </c>
      <c r="B2306" s="11">
        <v>23</v>
      </c>
      <c r="C2306" s="11">
        <v>9.9720169999999992</v>
      </c>
      <c r="D2306" s="11">
        <v>9.9720169999999992</v>
      </c>
      <c r="E2306" s="11">
        <v>4.392239</v>
      </c>
    </row>
    <row r="2307" spans="1:5" x14ac:dyDescent="0.25">
      <c r="A2307" s="10">
        <v>41066</v>
      </c>
      <c r="B2307" s="11">
        <v>22</v>
      </c>
      <c r="C2307" s="11">
        <v>9.9733560000000008</v>
      </c>
      <c r="D2307" s="11">
        <v>9.9733560000000008</v>
      </c>
      <c r="E2307" s="11">
        <v>4.371575</v>
      </c>
    </row>
    <row r="2308" spans="1:5" x14ac:dyDescent="0.25">
      <c r="A2308" s="10">
        <v>41067</v>
      </c>
      <c r="B2308" s="11">
        <v>28</v>
      </c>
      <c r="C2308" s="11">
        <v>9.9667110000000001</v>
      </c>
      <c r="D2308" s="11">
        <v>9.9667110000000001</v>
      </c>
      <c r="E2308" s="11">
        <v>4.2943100000000003</v>
      </c>
    </row>
    <row r="2309" spans="1:5" x14ac:dyDescent="0.25">
      <c r="A2309" s="10">
        <v>41068</v>
      </c>
      <c r="B2309" s="11">
        <v>27</v>
      </c>
      <c r="C2309" s="11">
        <v>9.9678249999999995</v>
      </c>
      <c r="D2309" s="11">
        <v>9.9678249999999995</v>
      </c>
      <c r="E2309" s="11">
        <v>4.3038480000000003</v>
      </c>
    </row>
    <row r="2310" spans="1:5" x14ac:dyDescent="0.25">
      <c r="A2310" s="10">
        <v>41071</v>
      </c>
      <c r="B2310" s="11">
        <v>24</v>
      </c>
      <c r="C2310" s="11">
        <v>9.9714670000000005</v>
      </c>
      <c r="D2310" s="11">
        <v>9.9714670000000005</v>
      </c>
      <c r="E2310" s="11">
        <v>4.2921969999999998</v>
      </c>
    </row>
    <row r="2311" spans="1:5" x14ac:dyDescent="0.25">
      <c r="A2311" s="10">
        <v>41072</v>
      </c>
      <c r="B2311" s="11">
        <v>23</v>
      </c>
      <c r="C2311" s="11">
        <v>9.9725280000000005</v>
      </c>
      <c r="D2311" s="11">
        <v>9.9725280000000005</v>
      </c>
      <c r="E2311" s="11">
        <v>4.3118109999999996</v>
      </c>
    </row>
    <row r="2312" spans="1:5" x14ac:dyDescent="0.25">
      <c r="A2312" s="10">
        <v>41073</v>
      </c>
      <c r="B2312" s="11">
        <v>22</v>
      </c>
      <c r="C2312" s="11">
        <v>9.9739059999999995</v>
      </c>
      <c r="D2312" s="11">
        <v>9.9739059999999995</v>
      </c>
      <c r="E2312" s="11">
        <v>4.2810980000000001</v>
      </c>
    </row>
    <row r="2313" spans="1:5" x14ac:dyDescent="0.25">
      <c r="A2313" s="10">
        <v>41074</v>
      </c>
      <c r="B2313" s="11">
        <v>28</v>
      </c>
      <c r="C2313" s="11">
        <v>9.9662439999999997</v>
      </c>
      <c r="D2313" s="11">
        <v>9.9662439999999997</v>
      </c>
      <c r="E2313" s="11">
        <v>4.3547570000000002</v>
      </c>
    </row>
    <row r="2314" spans="1:5" x14ac:dyDescent="0.25">
      <c r="A2314" s="10">
        <v>41075</v>
      </c>
      <c r="B2314" s="11">
        <v>27</v>
      </c>
      <c r="C2314" s="11">
        <v>9.9673750000000005</v>
      </c>
      <c r="D2314" s="11">
        <v>9.9673750000000005</v>
      </c>
      <c r="E2314" s="11">
        <v>4.3642380000000003</v>
      </c>
    </row>
    <row r="2315" spans="1:5" x14ac:dyDescent="0.25">
      <c r="A2315" s="10">
        <v>41078</v>
      </c>
      <c r="B2315" s="11">
        <v>24</v>
      </c>
      <c r="C2315" s="11">
        <v>9.9703999999999997</v>
      </c>
      <c r="D2315" s="11">
        <v>9.9703999999999997</v>
      </c>
      <c r="E2315" s="11">
        <v>4.4531809999999998</v>
      </c>
    </row>
    <row r="2316" spans="1:5" x14ac:dyDescent="0.25">
      <c r="A2316" s="10">
        <v>41079</v>
      </c>
      <c r="B2316" s="11">
        <v>23</v>
      </c>
      <c r="C2316" s="11">
        <v>9.9722080000000002</v>
      </c>
      <c r="D2316" s="11">
        <v>9.9722080000000002</v>
      </c>
      <c r="E2316" s="11">
        <v>4.3621759999999998</v>
      </c>
    </row>
    <row r="2317" spans="1:5" x14ac:dyDescent="0.25">
      <c r="A2317" s="10">
        <v>41080</v>
      </c>
      <c r="B2317" s="11">
        <v>22</v>
      </c>
      <c r="C2317" s="11">
        <v>9.9733560000000008</v>
      </c>
      <c r="D2317" s="11">
        <v>9.9733560000000008</v>
      </c>
      <c r="E2317" s="11">
        <v>4.371575</v>
      </c>
    </row>
    <row r="2318" spans="1:5" x14ac:dyDescent="0.25">
      <c r="A2318" s="10">
        <v>41081</v>
      </c>
      <c r="B2318" s="11">
        <v>28</v>
      </c>
      <c r="C2318" s="11">
        <v>9.9655439999999995</v>
      </c>
      <c r="D2318" s="11">
        <v>9.9655439999999995</v>
      </c>
      <c r="E2318" s="11">
        <v>4.4453740000000002</v>
      </c>
    </row>
    <row r="2319" spans="1:5" x14ac:dyDescent="0.25">
      <c r="A2319" s="10">
        <v>41082</v>
      </c>
      <c r="B2319" s="11">
        <v>27</v>
      </c>
      <c r="C2319" s="11">
        <v>9.9669249999999998</v>
      </c>
      <c r="D2319" s="11">
        <v>9.9669249999999998</v>
      </c>
      <c r="E2319" s="11">
        <v>4.4246340000000002</v>
      </c>
    </row>
    <row r="2320" spans="1:5" x14ac:dyDescent="0.25">
      <c r="A2320" s="10">
        <v>41085</v>
      </c>
      <c r="B2320" s="11">
        <v>24</v>
      </c>
      <c r="C2320" s="11">
        <v>9.9706670000000006</v>
      </c>
      <c r="D2320" s="11">
        <v>9.9706670000000006</v>
      </c>
      <c r="E2320" s="11">
        <v>4.4128939999999997</v>
      </c>
    </row>
    <row r="2321" spans="1:5" x14ac:dyDescent="0.25">
      <c r="A2321" s="10">
        <v>41086</v>
      </c>
      <c r="B2321" s="11">
        <v>23</v>
      </c>
      <c r="C2321" s="11">
        <v>9.9724640000000004</v>
      </c>
      <c r="D2321" s="11">
        <v>9.9724640000000004</v>
      </c>
      <c r="E2321" s="11">
        <v>4.3218829999999997</v>
      </c>
    </row>
    <row r="2322" spans="1:5" x14ac:dyDescent="0.25">
      <c r="A2322" s="10">
        <v>41087</v>
      </c>
      <c r="B2322" s="11">
        <v>22</v>
      </c>
      <c r="C2322" s="11">
        <v>9.9736609999999999</v>
      </c>
      <c r="D2322" s="11">
        <v>9.9736609999999999</v>
      </c>
      <c r="E2322" s="11">
        <v>4.3213999999999997</v>
      </c>
    </row>
    <row r="2323" spans="1:5" x14ac:dyDescent="0.25">
      <c r="A2323" s="10">
        <v>41088</v>
      </c>
      <c r="B2323" s="11">
        <v>28</v>
      </c>
      <c r="C2323" s="11">
        <v>9.9671000000000003</v>
      </c>
      <c r="D2323" s="11">
        <v>9.9671000000000003</v>
      </c>
      <c r="E2323" s="11">
        <v>4.2439629999999999</v>
      </c>
    </row>
    <row r="2324" spans="1:5" x14ac:dyDescent="0.25">
      <c r="A2324" s="10">
        <v>41089</v>
      </c>
      <c r="B2324" s="11">
        <v>27</v>
      </c>
      <c r="C2324" s="11">
        <v>9.9682750000000002</v>
      </c>
      <c r="D2324" s="11">
        <v>9.9682750000000002</v>
      </c>
      <c r="E2324" s="11">
        <v>4.2434620000000001</v>
      </c>
    </row>
    <row r="2325" spans="1:5" x14ac:dyDescent="0.25">
      <c r="A2325" s="10">
        <v>41092</v>
      </c>
      <c r="B2325" s="11">
        <v>24</v>
      </c>
      <c r="C2325" s="11">
        <v>9.9708670000000001</v>
      </c>
      <c r="D2325" s="11">
        <v>9.9708670000000001</v>
      </c>
      <c r="E2325" s="11">
        <v>4.3827179999999997</v>
      </c>
    </row>
    <row r="2326" spans="1:5" x14ac:dyDescent="0.25">
      <c r="A2326" s="10">
        <v>41093</v>
      </c>
      <c r="B2326" s="11">
        <v>23</v>
      </c>
      <c r="C2326" s="11">
        <v>9.9741250000000008</v>
      </c>
      <c r="D2326" s="11">
        <v>9.9741250000000008</v>
      </c>
      <c r="E2326" s="11">
        <v>4.0605070000000003</v>
      </c>
    </row>
    <row r="2327" spans="1:5" x14ac:dyDescent="0.25">
      <c r="A2327" s="10">
        <v>41094</v>
      </c>
      <c r="B2327" s="11">
        <v>22</v>
      </c>
      <c r="C2327" s="11">
        <v>9.9740280000000006</v>
      </c>
      <c r="D2327" s="11">
        <v>9.9740280000000006</v>
      </c>
      <c r="E2327" s="11">
        <v>4.2610299999999999</v>
      </c>
    </row>
    <row r="2328" spans="1:5" x14ac:dyDescent="0.25">
      <c r="A2328" s="10">
        <v>41095</v>
      </c>
      <c r="B2328" s="11">
        <v>28</v>
      </c>
      <c r="C2328" s="11">
        <v>9.9661670000000004</v>
      </c>
      <c r="D2328" s="11">
        <v>9.9661670000000004</v>
      </c>
      <c r="E2328" s="11">
        <v>4.3647239999999998</v>
      </c>
    </row>
    <row r="2329" spans="1:5" x14ac:dyDescent="0.25">
      <c r="A2329" s="10">
        <v>41096</v>
      </c>
      <c r="B2329" s="11">
        <v>27</v>
      </c>
      <c r="C2329" s="11">
        <v>9.9667750000000002</v>
      </c>
      <c r="D2329" s="11">
        <v>9.9667750000000002</v>
      </c>
      <c r="E2329" s="11">
        <v>4.4447679999999998</v>
      </c>
    </row>
    <row r="2330" spans="1:5" x14ac:dyDescent="0.25">
      <c r="A2330" s="10">
        <v>41099</v>
      </c>
      <c r="B2330" s="11">
        <v>24</v>
      </c>
      <c r="C2330" s="11">
        <v>9.9708000000000006</v>
      </c>
      <c r="D2330" s="11">
        <v>9.9708000000000006</v>
      </c>
      <c r="E2330" s="11">
        <v>4.3928269999999996</v>
      </c>
    </row>
    <row r="2331" spans="1:5" x14ac:dyDescent="0.25">
      <c r="A2331" s="10">
        <v>41100</v>
      </c>
      <c r="B2331" s="11">
        <v>23</v>
      </c>
      <c r="C2331" s="11">
        <v>9.9723360000000003</v>
      </c>
      <c r="D2331" s="11">
        <v>9.9723360000000003</v>
      </c>
      <c r="E2331" s="11">
        <v>4.3420290000000001</v>
      </c>
    </row>
    <row r="2332" spans="1:5" x14ac:dyDescent="0.25">
      <c r="A2332" s="10">
        <v>41101</v>
      </c>
      <c r="B2332" s="11">
        <v>22</v>
      </c>
      <c r="C2332" s="11">
        <v>9.9732330000000005</v>
      </c>
      <c r="D2332" s="11">
        <v>9.9732330000000005</v>
      </c>
      <c r="E2332" s="11">
        <v>4.3918100000000004</v>
      </c>
    </row>
    <row r="2333" spans="1:5" x14ac:dyDescent="0.25">
      <c r="A2333" s="10">
        <v>41102</v>
      </c>
      <c r="B2333" s="11">
        <v>28</v>
      </c>
      <c r="C2333" s="11">
        <v>9.9677220000000002</v>
      </c>
      <c r="D2333" s="11">
        <v>9.9677220000000002</v>
      </c>
      <c r="E2333" s="11">
        <v>4.1634669999999998</v>
      </c>
    </row>
    <row r="2334" spans="1:5" x14ac:dyDescent="0.25">
      <c r="A2334" s="10">
        <v>41103</v>
      </c>
      <c r="B2334" s="11">
        <v>27</v>
      </c>
      <c r="C2334" s="11">
        <v>9.9687999999999999</v>
      </c>
      <c r="D2334" s="11">
        <v>9.9687999999999999</v>
      </c>
      <c r="E2334" s="11">
        <v>4.1730200000000002</v>
      </c>
    </row>
    <row r="2335" spans="1:5" x14ac:dyDescent="0.25">
      <c r="A2335" s="10">
        <v>41106</v>
      </c>
      <c r="B2335" s="11">
        <v>24</v>
      </c>
      <c r="C2335" s="11">
        <v>9.9722000000000008</v>
      </c>
      <c r="D2335" s="11">
        <v>9.9722000000000008</v>
      </c>
      <c r="E2335" s="11">
        <v>4.1816250000000004</v>
      </c>
    </row>
    <row r="2336" spans="1:5" x14ac:dyDescent="0.25">
      <c r="A2336" s="10">
        <v>41107</v>
      </c>
      <c r="B2336" s="11">
        <v>23</v>
      </c>
      <c r="C2336" s="11">
        <v>9.9732310000000002</v>
      </c>
      <c r="D2336" s="11">
        <v>9.9732310000000002</v>
      </c>
      <c r="E2336" s="11">
        <v>4.2011770000000004</v>
      </c>
    </row>
    <row r="2337" spans="1:5" x14ac:dyDescent="0.25">
      <c r="A2337" s="10">
        <v>41108</v>
      </c>
      <c r="B2337" s="11">
        <v>22</v>
      </c>
      <c r="C2337" s="11">
        <v>9.9742719999999991</v>
      </c>
      <c r="D2337" s="11">
        <v>9.9742719999999991</v>
      </c>
      <c r="E2337" s="11">
        <v>4.2208959999999998</v>
      </c>
    </row>
    <row r="2338" spans="1:5" x14ac:dyDescent="0.25">
      <c r="A2338" s="10">
        <v>41109</v>
      </c>
      <c r="B2338" s="11">
        <v>28</v>
      </c>
      <c r="C2338" s="11">
        <v>9.9674110000000002</v>
      </c>
      <c r="D2338" s="11">
        <v>9.9674110000000002</v>
      </c>
      <c r="E2338" s="11">
        <v>4.2037139999999997</v>
      </c>
    </row>
    <row r="2339" spans="1:5" x14ac:dyDescent="0.25">
      <c r="A2339" s="10">
        <v>41110</v>
      </c>
      <c r="B2339" s="11">
        <v>27</v>
      </c>
      <c r="C2339" s="11">
        <v>9.9683499999999992</v>
      </c>
      <c r="D2339" s="11">
        <v>9.9683499999999992</v>
      </c>
      <c r="E2339" s="11">
        <v>4.2333990000000004</v>
      </c>
    </row>
    <row r="2340" spans="1:5" x14ac:dyDescent="0.25">
      <c r="A2340" s="10">
        <v>41113</v>
      </c>
      <c r="B2340" s="11">
        <v>24</v>
      </c>
      <c r="C2340" s="11">
        <v>9.9719999999999995</v>
      </c>
      <c r="D2340" s="11">
        <v>9.9719999999999995</v>
      </c>
      <c r="E2340" s="11">
        <v>4.2117930000000001</v>
      </c>
    </row>
    <row r="2341" spans="1:5" x14ac:dyDescent="0.25">
      <c r="A2341" s="10">
        <v>41114</v>
      </c>
      <c r="B2341" s="11">
        <v>23</v>
      </c>
      <c r="C2341" s="11">
        <v>9.9734219999999993</v>
      </c>
      <c r="D2341" s="11">
        <v>9.9734219999999993</v>
      </c>
      <c r="E2341" s="11">
        <v>4.1711210000000003</v>
      </c>
    </row>
    <row r="2342" spans="1:5" x14ac:dyDescent="0.25">
      <c r="A2342" s="10">
        <v>41115</v>
      </c>
      <c r="B2342" s="11">
        <v>22</v>
      </c>
      <c r="C2342" s="11">
        <v>9.9746389999999998</v>
      </c>
      <c r="D2342" s="11">
        <v>9.9746389999999998</v>
      </c>
      <c r="E2342" s="11">
        <v>4.160533</v>
      </c>
    </row>
    <row r="2343" spans="1:5" x14ac:dyDescent="0.25">
      <c r="A2343" s="10">
        <v>41116</v>
      </c>
      <c r="B2343" s="11">
        <v>28</v>
      </c>
      <c r="C2343" s="11">
        <v>9.9681890000000006</v>
      </c>
      <c r="D2343" s="11">
        <v>9.9681890000000006</v>
      </c>
      <c r="E2343" s="11">
        <v>4.1030379999999997</v>
      </c>
    </row>
    <row r="2344" spans="1:5" x14ac:dyDescent="0.25">
      <c r="A2344" s="10">
        <v>41117</v>
      </c>
      <c r="B2344" s="11">
        <v>27</v>
      </c>
      <c r="C2344" s="11">
        <v>9.9694000000000003</v>
      </c>
      <c r="D2344" s="11">
        <v>9.9694000000000003</v>
      </c>
      <c r="E2344" s="11">
        <v>4.0925229999999999</v>
      </c>
    </row>
    <row r="2345" spans="1:5" x14ac:dyDescent="0.25">
      <c r="A2345" s="10">
        <v>41120</v>
      </c>
      <c r="B2345" s="11">
        <v>24</v>
      </c>
      <c r="C2345" s="11">
        <v>9.9727329999999998</v>
      </c>
      <c r="D2345" s="11">
        <v>9.9727329999999998</v>
      </c>
      <c r="E2345" s="11">
        <v>4.1012329999999997</v>
      </c>
    </row>
    <row r="2346" spans="1:5" x14ac:dyDescent="0.25">
      <c r="A2346" s="10">
        <v>41121</v>
      </c>
      <c r="B2346" s="11">
        <v>23</v>
      </c>
      <c r="C2346" s="11">
        <v>9.9741250000000008</v>
      </c>
      <c r="D2346" s="11">
        <v>9.9741250000000008</v>
      </c>
      <c r="E2346" s="11">
        <v>4.0605070000000003</v>
      </c>
    </row>
    <row r="2347" spans="1:5" x14ac:dyDescent="0.25">
      <c r="A2347" s="10">
        <v>41122</v>
      </c>
      <c r="B2347" s="11">
        <v>22</v>
      </c>
      <c r="C2347" s="11">
        <v>9.9753720000000001</v>
      </c>
      <c r="D2347" s="11">
        <v>9.9753720000000001</v>
      </c>
      <c r="E2347" s="11">
        <v>4.0399859999999999</v>
      </c>
    </row>
    <row r="2348" spans="1:5" x14ac:dyDescent="0.25">
      <c r="A2348" s="10">
        <v>41123</v>
      </c>
      <c r="B2348" s="11">
        <v>28</v>
      </c>
      <c r="C2348" s="11">
        <v>9.9682670000000009</v>
      </c>
      <c r="D2348" s="11">
        <v>9.9682670000000009</v>
      </c>
      <c r="E2348" s="11">
        <v>4.0929450000000003</v>
      </c>
    </row>
    <row r="2349" spans="1:5" x14ac:dyDescent="0.25">
      <c r="A2349" s="10">
        <v>41124</v>
      </c>
      <c r="B2349" s="11">
        <v>27</v>
      </c>
      <c r="C2349" s="11">
        <v>9.9694000000000003</v>
      </c>
      <c r="D2349" s="11">
        <v>9.9694000000000003</v>
      </c>
      <c r="E2349" s="11">
        <v>4.0925229999999999</v>
      </c>
    </row>
    <row r="2350" spans="1:5" x14ac:dyDescent="0.25">
      <c r="A2350" s="10">
        <v>41127</v>
      </c>
      <c r="B2350" s="11">
        <v>24</v>
      </c>
      <c r="C2350" s="11">
        <v>9.9727999999999994</v>
      </c>
      <c r="D2350" s="11">
        <v>9.9727999999999994</v>
      </c>
      <c r="E2350" s="11">
        <v>4.0911280000000003</v>
      </c>
    </row>
    <row r="2351" spans="1:5" x14ac:dyDescent="0.25">
      <c r="A2351" s="10">
        <v>41128</v>
      </c>
      <c r="B2351" s="11">
        <v>23</v>
      </c>
      <c r="C2351" s="11">
        <v>9.9740610000000007</v>
      </c>
      <c r="D2351" s="11">
        <v>9.9740610000000007</v>
      </c>
      <c r="E2351" s="11">
        <v>4.070576</v>
      </c>
    </row>
    <row r="2352" spans="1:5" x14ac:dyDescent="0.25">
      <c r="A2352" s="10">
        <v>41129</v>
      </c>
      <c r="B2352" s="11">
        <v>22</v>
      </c>
      <c r="C2352" s="11">
        <v>9.9751890000000003</v>
      </c>
      <c r="D2352" s="11">
        <v>9.9751890000000003</v>
      </c>
      <c r="E2352" s="11">
        <v>4.0700799999999999</v>
      </c>
    </row>
    <row r="2353" spans="1:5" x14ac:dyDescent="0.25">
      <c r="A2353" s="10">
        <v>41130</v>
      </c>
      <c r="B2353" s="11">
        <v>28</v>
      </c>
      <c r="C2353" s="11">
        <v>9.9684220000000003</v>
      </c>
      <c r="D2353" s="11">
        <v>9.9684220000000003</v>
      </c>
      <c r="E2353" s="11">
        <v>4.0728900000000001</v>
      </c>
    </row>
    <row r="2354" spans="1:5" x14ac:dyDescent="0.25">
      <c r="A2354" s="10">
        <v>41131</v>
      </c>
      <c r="B2354" s="11">
        <v>27</v>
      </c>
      <c r="C2354" s="11">
        <v>9.9695499999999999</v>
      </c>
      <c r="D2354" s="11">
        <v>9.9695499999999999</v>
      </c>
      <c r="E2354" s="11">
        <v>4.0724</v>
      </c>
    </row>
    <row r="2355" spans="1:5" x14ac:dyDescent="0.25">
      <c r="A2355" s="10">
        <v>41134</v>
      </c>
      <c r="B2355" s="11">
        <v>24</v>
      </c>
      <c r="C2355" s="11">
        <v>9.9720669999999991</v>
      </c>
      <c r="D2355" s="11">
        <v>9.9720669999999991</v>
      </c>
      <c r="E2355" s="11">
        <v>4.2016869999999997</v>
      </c>
    </row>
    <row r="2356" spans="1:5" x14ac:dyDescent="0.25">
      <c r="A2356" s="10">
        <v>41135</v>
      </c>
      <c r="B2356" s="11">
        <v>23</v>
      </c>
      <c r="C2356" s="11">
        <v>9.9732310000000002</v>
      </c>
      <c r="D2356" s="11">
        <v>9.9732310000000002</v>
      </c>
      <c r="E2356" s="11">
        <v>4.2011770000000004</v>
      </c>
    </row>
    <row r="2357" spans="1:5" x14ac:dyDescent="0.25">
      <c r="A2357" s="10">
        <v>41136</v>
      </c>
      <c r="B2357" s="11">
        <v>22</v>
      </c>
      <c r="C2357" s="11">
        <v>9.9740889999999993</v>
      </c>
      <c r="D2357" s="11">
        <v>9.9740889999999993</v>
      </c>
      <c r="E2357" s="11">
        <v>4.2509969999999999</v>
      </c>
    </row>
    <row r="2358" spans="1:5" x14ac:dyDescent="0.25">
      <c r="A2358" s="10">
        <v>41137</v>
      </c>
      <c r="B2358" s="11">
        <v>28</v>
      </c>
      <c r="C2358" s="11">
        <v>9.9666329999999999</v>
      </c>
      <c r="D2358" s="11">
        <v>9.9666329999999999</v>
      </c>
      <c r="E2358" s="11">
        <v>4.304405</v>
      </c>
    </row>
    <row r="2359" spans="1:5" x14ac:dyDescent="0.25">
      <c r="A2359" s="10">
        <v>41138</v>
      </c>
      <c r="B2359" s="11">
        <v>27</v>
      </c>
      <c r="C2359" s="11">
        <v>9.9678249999999995</v>
      </c>
      <c r="D2359" s="11">
        <v>9.9678249999999995</v>
      </c>
      <c r="E2359" s="11">
        <v>4.3038480000000003</v>
      </c>
    </row>
    <row r="2360" spans="1:5" x14ac:dyDescent="0.25">
      <c r="A2360" s="10">
        <v>41141</v>
      </c>
      <c r="B2360" s="11">
        <v>24</v>
      </c>
      <c r="C2360" s="11">
        <v>9.9710669999999997</v>
      </c>
      <c r="D2360" s="11">
        <v>9.9710669999999997</v>
      </c>
      <c r="E2360" s="11">
        <v>4.3525429999999998</v>
      </c>
    </row>
    <row r="2361" spans="1:5" x14ac:dyDescent="0.25">
      <c r="A2361" s="10">
        <v>41142</v>
      </c>
      <c r="B2361" s="11">
        <v>23</v>
      </c>
      <c r="C2361" s="11">
        <v>9.9727829999999997</v>
      </c>
      <c r="D2361" s="11">
        <v>9.9727829999999997</v>
      </c>
      <c r="E2361" s="11">
        <v>4.2716779999999996</v>
      </c>
    </row>
    <row r="2362" spans="1:5" x14ac:dyDescent="0.25">
      <c r="A2362" s="10">
        <v>41143</v>
      </c>
      <c r="B2362" s="11">
        <v>22</v>
      </c>
      <c r="C2362" s="11">
        <v>9.9737829999999992</v>
      </c>
      <c r="D2362" s="11">
        <v>9.9737829999999992</v>
      </c>
      <c r="E2362" s="11">
        <v>4.3013310000000002</v>
      </c>
    </row>
    <row r="2363" spans="1:5" x14ac:dyDescent="0.25">
      <c r="A2363" s="10">
        <v>41144</v>
      </c>
      <c r="B2363" s="11">
        <v>28</v>
      </c>
      <c r="C2363" s="11">
        <v>9.9671000000000003</v>
      </c>
      <c r="D2363" s="11">
        <v>9.9671000000000003</v>
      </c>
      <c r="E2363" s="11">
        <v>4.2439629999999999</v>
      </c>
    </row>
    <row r="2364" spans="1:5" x14ac:dyDescent="0.25">
      <c r="A2364" s="10">
        <v>41145</v>
      </c>
      <c r="B2364" s="11">
        <v>27</v>
      </c>
      <c r="C2364" s="11">
        <v>9.9677500000000006</v>
      </c>
      <c r="D2364" s="11">
        <v>9.9677500000000006</v>
      </c>
      <c r="E2364" s="11">
        <v>4.3139120000000002</v>
      </c>
    </row>
    <row r="2365" spans="1:5" x14ac:dyDescent="0.25">
      <c r="A2365" s="10">
        <v>41148</v>
      </c>
      <c r="B2365" s="11">
        <v>24</v>
      </c>
      <c r="C2365" s="11">
        <v>9.9708670000000001</v>
      </c>
      <c r="D2365" s="11">
        <v>9.9708670000000001</v>
      </c>
      <c r="E2365" s="11">
        <v>4.3827179999999997</v>
      </c>
    </row>
    <row r="2366" spans="1:5" x14ac:dyDescent="0.25">
      <c r="A2366" s="10">
        <v>41149</v>
      </c>
      <c r="B2366" s="11">
        <v>23</v>
      </c>
      <c r="C2366" s="11">
        <v>9.9718889999999991</v>
      </c>
      <c r="D2366" s="11">
        <v>9.9718889999999991</v>
      </c>
      <c r="E2366" s="11">
        <v>4.4123859999999997</v>
      </c>
    </row>
    <row r="2367" spans="1:5" x14ac:dyDescent="0.25">
      <c r="A2367" s="10">
        <v>41150</v>
      </c>
      <c r="B2367" s="11">
        <v>22</v>
      </c>
      <c r="C2367" s="11">
        <v>9.9739059999999995</v>
      </c>
      <c r="D2367" s="11">
        <v>9.9739059999999995</v>
      </c>
      <c r="E2367" s="11">
        <v>4.2810980000000001</v>
      </c>
    </row>
    <row r="2368" spans="1:5" x14ac:dyDescent="0.25">
      <c r="A2368" s="10">
        <v>41151</v>
      </c>
      <c r="B2368" s="11">
        <v>28</v>
      </c>
      <c r="C2368" s="11">
        <v>9.9656219999999998</v>
      </c>
      <c r="D2368" s="11">
        <v>9.9656219999999998</v>
      </c>
      <c r="E2368" s="11">
        <v>4.435276</v>
      </c>
    </row>
    <row r="2369" spans="1:5" x14ac:dyDescent="0.25">
      <c r="A2369" s="10">
        <v>41152</v>
      </c>
      <c r="B2369" s="11">
        <v>27</v>
      </c>
      <c r="C2369" s="11">
        <v>9.9667750000000002</v>
      </c>
      <c r="D2369" s="11">
        <v>9.9667750000000002</v>
      </c>
      <c r="E2369" s="11">
        <v>4.4447679999999998</v>
      </c>
    </row>
    <row r="2370" spans="1:5" x14ac:dyDescent="0.25">
      <c r="A2370" s="10">
        <v>41155</v>
      </c>
      <c r="B2370" s="11">
        <v>24</v>
      </c>
      <c r="C2370" s="11">
        <v>9.9703330000000001</v>
      </c>
      <c r="D2370" s="11">
        <v>9.9703330000000001</v>
      </c>
      <c r="E2370" s="11">
        <v>4.4632909999999999</v>
      </c>
    </row>
    <row r="2371" spans="1:5" x14ac:dyDescent="0.25">
      <c r="A2371" s="10">
        <v>41156</v>
      </c>
      <c r="B2371" s="11">
        <v>23</v>
      </c>
      <c r="C2371" s="11">
        <v>9.9719529999999992</v>
      </c>
      <c r="D2371" s="11">
        <v>9.9719529999999992</v>
      </c>
      <c r="E2371" s="11">
        <v>4.4023120000000002</v>
      </c>
    </row>
    <row r="2372" spans="1:5" x14ac:dyDescent="0.25">
      <c r="A2372" s="10">
        <v>41157</v>
      </c>
      <c r="B2372" s="11">
        <v>22</v>
      </c>
      <c r="C2372" s="11">
        <v>9.9728670000000008</v>
      </c>
      <c r="D2372" s="11">
        <v>9.9728670000000008</v>
      </c>
      <c r="E2372" s="11">
        <v>4.4520249999999999</v>
      </c>
    </row>
    <row r="2373" spans="1:5" x14ac:dyDescent="0.25">
      <c r="A2373" s="10">
        <v>41158</v>
      </c>
      <c r="B2373" s="11">
        <v>28</v>
      </c>
      <c r="C2373" s="11">
        <v>9.9664780000000004</v>
      </c>
      <c r="D2373" s="11">
        <v>9.9664780000000004</v>
      </c>
      <c r="E2373" s="11">
        <v>4.3244680000000004</v>
      </c>
    </row>
    <row r="2374" spans="1:5" x14ac:dyDescent="0.25">
      <c r="A2374" s="10">
        <v>41159</v>
      </c>
      <c r="B2374" s="11">
        <v>27</v>
      </c>
      <c r="C2374" s="11">
        <v>9.9665499999999998</v>
      </c>
      <c r="D2374" s="11">
        <v>9.9665499999999998</v>
      </c>
      <c r="E2374" s="11">
        <v>4.4749689999999998</v>
      </c>
    </row>
    <row r="2375" spans="1:5" x14ac:dyDescent="0.25">
      <c r="A2375" s="10">
        <v>41162</v>
      </c>
      <c r="B2375" s="11">
        <v>24</v>
      </c>
      <c r="C2375" s="11">
        <v>9.9703999999999997</v>
      </c>
      <c r="D2375" s="11">
        <v>9.9703999999999997</v>
      </c>
      <c r="E2375" s="11">
        <v>4.4531809999999998</v>
      </c>
    </row>
    <row r="2376" spans="1:5" x14ac:dyDescent="0.25">
      <c r="A2376" s="10">
        <v>41163</v>
      </c>
      <c r="B2376" s="11">
        <v>23</v>
      </c>
      <c r="C2376" s="11">
        <v>9.9723360000000003</v>
      </c>
      <c r="D2376" s="11">
        <v>9.9723360000000003</v>
      </c>
      <c r="E2376" s="11">
        <v>4.3420290000000001</v>
      </c>
    </row>
    <row r="2377" spans="1:5" x14ac:dyDescent="0.25">
      <c r="A2377" s="10">
        <v>41164</v>
      </c>
      <c r="B2377" s="11">
        <v>22</v>
      </c>
      <c r="C2377" s="11">
        <v>9.9734780000000001</v>
      </c>
      <c r="D2377" s="11">
        <v>9.9734780000000001</v>
      </c>
      <c r="E2377" s="11">
        <v>4.3515050000000004</v>
      </c>
    </row>
    <row r="2378" spans="1:5" x14ac:dyDescent="0.25">
      <c r="A2378" s="10">
        <v>41165</v>
      </c>
      <c r="B2378" s="11">
        <v>28</v>
      </c>
      <c r="C2378" s="11">
        <v>9.9664780000000004</v>
      </c>
      <c r="D2378" s="11">
        <v>9.9664780000000004</v>
      </c>
      <c r="E2378" s="11">
        <v>4.3244680000000004</v>
      </c>
    </row>
    <row r="2379" spans="1:5" x14ac:dyDescent="0.25">
      <c r="A2379" s="10">
        <v>41166</v>
      </c>
      <c r="B2379" s="11">
        <v>27</v>
      </c>
      <c r="C2379" s="11">
        <v>9.9677500000000006</v>
      </c>
      <c r="D2379" s="11">
        <v>9.9677500000000006</v>
      </c>
      <c r="E2379" s="11">
        <v>4.3139120000000002</v>
      </c>
    </row>
    <row r="2380" spans="1:5" x14ac:dyDescent="0.25">
      <c r="A2380" s="10">
        <v>41169</v>
      </c>
      <c r="B2380" s="11">
        <v>24</v>
      </c>
      <c r="C2380" s="11">
        <v>9.9716670000000001</v>
      </c>
      <c r="D2380" s="11">
        <v>9.9716670000000001</v>
      </c>
      <c r="E2380" s="11">
        <v>4.2620259999999996</v>
      </c>
    </row>
    <row r="2381" spans="1:5" x14ac:dyDescent="0.25">
      <c r="A2381" s="10">
        <v>41170</v>
      </c>
      <c r="B2381" s="11">
        <v>23</v>
      </c>
      <c r="C2381" s="11">
        <v>9.9733579999999993</v>
      </c>
      <c r="D2381" s="11">
        <v>9.9733579999999993</v>
      </c>
      <c r="E2381" s="11">
        <v>4.1811920000000002</v>
      </c>
    </row>
    <row r="2382" spans="1:5" x14ac:dyDescent="0.25">
      <c r="A2382" s="10">
        <v>41171</v>
      </c>
      <c r="B2382" s="11">
        <v>22</v>
      </c>
      <c r="C2382" s="11">
        <v>9.9745170000000005</v>
      </c>
      <c r="D2382" s="11">
        <v>9.9745170000000005</v>
      </c>
      <c r="E2382" s="11">
        <v>4.180599</v>
      </c>
    </row>
    <row r="2383" spans="1:5" x14ac:dyDescent="0.25">
      <c r="A2383" s="10">
        <v>41172</v>
      </c>
      <c r="B2383" s="11">
        <v>28</v>
      </c>
      <c r="C2383" s="11">
        <v>9.9681110000000004</v>
      </c>
      <c r="D2383" s="11">
        <v>9.9681110000000004</v>
      </c>
      <c r="E2383" s="11">
        <v>4.1131310000000001</v>
      </c>
    </row>
    <row r="2384" spans="1:5" x14ac:dyDescent="0.25">
      <c r="A2384" s="10">
        <v>41173</v>
      </c>
      <c r="B2384" s="11">
        <v>27</v>
      </c>
      <c r="C2384" s="11">
        <v>9.9691749999999999</v>
      </c>
      <c r="D2384" s="11">
        <v>9.9691749999999999</v>
      </c>
      <c r="E2384" s="11">
        <v>4.1227080000000003</v>
      </c>
    </row>
    <row r="2385" spans="1:5" x14ac:dyDescent="0.25">
      <c r="A2385" s="10">
        <v>41176</v>
      </c>
      <c r="B2385" s="11">
        <v>24</v>
      </c>
      <c r="C2385" s="11">
        <v>9.9726669999999995</v>
      </c>
      <c r="D2385" s="11">
        <v>9.9726669999999995</v>
      </c>
      <c r="E2385" s="11">
        <v>4.1111870000000001</v>
      </c>
    </row>
    <row r="2386" spans="1:5" x14ac:dyDescent="0.25">
      <c r="A2386" s="10">
        <v>41177</v>
      </c>
      <c r="B2386" s="11">
        <v>23</v>
      </c>
      <c r="C2386" s="11">
        <v>9.9738059999999997</v>
      </c>
      <c r="D2386" s="11">
        <v>9.9738059999999997</v>
      </c>
      <c r="E2386" s="11">
        <v>4.1106980000000002</v>
      </c>
    </row>
    <row r="2387" spans="1:5" x14ac:dyDescent="0.25">
      <c r="A2387" s="10">
        <v>41178</v>
      </c>
      <c r="B2387" s="11">
        <v>22</v>
      </c>
      <c r="C2387" s="11">
        <v>9.9743940000000002</v>
      </c>
      <c r="D2387" s="11">
        <v>9.9743940000000002</v>
      </c>
      <c r="E2387" s="11">
        <v>4.2008289999999997</v>
      </c>
    </row>
    <row r="2388" spans="1:5" x14ac:dyDescent="0.25">
      <c r="A2388" s="10">
        <v>41179</v>
      </c>
      <c r="B2388" s="11">
        <v>28</v>
      </c>
      <c r="C2388" s="11">
        <v>9.9666329999999999</v>
      </c>
      <c r="D2388" s="11">
        <v>9.9666329999999999</v>
      </c>
      <c r="E2388" s="11">
        <v>4.304405</v>
      </c>
    </row>
    <row r="2389" spans="1:5" x14ac:dyDescent="0.25">
      <c r="A2389" s="10">
        <v>41180</v>
      </c>
      <c r="B2389" s="11">
        <v>27</v>
      </c>
      <c r="C2389" s="11">
        <v>9.9670749999999995</v>
      </c>
      <c r="D2389" s="11">
        <v>9.9670749999999995</v>
      </c>
      <c r="E2389" s="11">
        <v>4.4045019999999999</v>
      </c>
    </row>
    <row r="2390" spans="1:5" x14ac:dyDescent="0.25">
      <c r="A2390" s="10">
        <v>41183</v>
      </c>
      <c r="B2390" s="11">
        <v>24</v>
      </c>
      <c r="C2390" s="11">
        <v>9.9705999999999992</v>
      </c>
      <c r="D2390" s="11">
        <v>9.9705999999999992</v>
      </c>
      <c r="E2390" s="11">
        <v>4.4230039999999997</v>
      </c>
    </row>
    <row r="2391" spans="1:5" x14ac:dyDescent="0.25">
      <c r="A2391" s="10">
        <v>41184</v>
      </c>
      <c r="B2391" s="11">
        <v>23</v>
      </c>
      <c r="C2391" s="11">
        <v>9.9731670000000001</v>
      </c>
      <c r="D2391" s="11">
        <v>9.9731670000000001</v>
      </c>
      <c r="E2391" s="11">
        <v>4.2112480000000003</v>
      </c>
    </row>
    <row r="2392" spans="1:5" x14ac:dyDescent="0.25">
      <c r="A2392" s="10">
        <v>41185</v>
      </c>
      <c r="B2392" s="11">
        <v>22</v>
      </c>
      <c r="C2392" s="11">
        <v>9.9734780000000001</v>
      </c>
      <c r="D2392" s="11">
        <v>9.9734780000000001</v>
      </c>
      <c r="E2392" s="11">
        <v>4.3515050000000004</v>
      </c>
    </row>
    <row r="2393" spans="1:5" x14ac:dyDescent="0.25">
      <c r="A2393" s="10">
        <v>41186</v>
      </c>
      <c r="B2393" s="11">
        <v>28</v>
      </c>
      <c r="C2393" s="11">
        <v>9.9671000000000003</v>
      </c>
      <c r="D2393" s="11">
        <v>9.9671000000000003</v>
      </c>
      <c r="E2393" s="11">
        <v>4.2439629999999999</v>
      </c>
    </row>
    <row r="2394" spans="1:5" x14ac:dyDescent="0.25">
      <c r="A2394" s="10">
        <v>41187</v>
      </c>
      <c r="B2394" s="11">
        <v>27</v>
      </c>
      <c r="C2394" s="11">
        <v>9.9682750000000002</v>
      </c>
      <c r="D2394" s="11">
        <v>9.9682750000000002</v>
      </c>
      <c r="E2394" s="11">
        <v>4.2434620000000001</v>
      </c>
    </row>
    <row r="2395" spans="1:5" x14ac:dyDescent="0.25">
      <c r="A2395" s="10">
        <v>41190</v>
      </c>
      <c r="B2395" s="11">
        <v>24</v>
      </c>
      <c r="C2395" s="11">
        <v>9.9704669999999993</v>
      </c>
      <c r="D2395" s="11">
        <v>9.9704669999999993</v>
      </c>
      <c r="E2395" s="11">
        <v>4.4430719999999999</v>
      </c>
    </row>
    <row r="2396" spans="1:5" x14ac:dyDescent="0.25">
      <c r="A2396" s="10">
        <v>41191</v>
      </c>
      <c r="B2396" s="11">
        <v>23</v>
      </c>
      <c r="C2396" s="11">
        <v>9.9734219999999993</v>
      </c>
      <c r="D2396" s="11">
        <v>9.9734219999999993</v>
      </c>
      <c r="E2396" s="11">
        <v>4.1711210000000003</v>
      </c>
    </row>
    <row r="2397" spans="1:5" x14ac:dyDescent="0.25">
      <c r="A2397" s="10">
        <v>41192</v>
      </c>
      <c r="B2397" s="11">
        <v>22</v>
      </c>
      <c r="C2397" s="11">
        <v>9.9745779999999993</v>
      </c>
      <c r="D2397" s="11">
        <v>9.9745779999999993</v>
      </c>
      <c r="E2397" s="11">
        <v>4.170566</v>
      </c>
    </row>
    <row r="2398" spans="1:5" x14ac:dyDescent="0.25">
      <c r="A2398" s="10">
        <v>41193</v>
      </c>
      <c r="B2398" s="11">
        <v>28</v>
      </c>
      <c r="C2398" s="11">
        <v>9.9666329999999999</v>
      </c>
      <c r="D2398" s="11">
        <v>9.9666329999999999</v>
      </c>
      <c r="E2398" s="11">
        <v>4.304405</v>
      </c>
    </row>
    <row r="2399" spans="1:5" x14ac:dyDescent="0.25">
      <c r="A2399" s="10">
        <v>41194</v>
      </c>
      <c r="B2399" s="11">
        <v>27</v>
      </c>
      <c r="C2399" s="11">
        <v>9.9678249999999995</v>
      </c>
      <c r="D2399" s="11">
        <v>9.9678249999999995</v>
      </c>
      <c r="E2399" s="11">
        <v>4.3038480000000003</v>
      </c>
    </row>
    <row r="2400" spans="1:5" x14ac:dyDescent="0.25">
      <c r="A2400" s="10">
        <v>41197</v>
      </c>
      <c r="B2400" s="11">
        <v>24</v>
      </c>
      <c r="C2400" s="11">
        <v>9.9714670000000005</v>
      </c>
      <c r="D2400" s="11">
        <v>9.9714670000000005</v>
      </c>
      <c r="E2400" s="11">
        <v>4.2921969999999998</v>
      </c>
    </row>
    <row r="2401" spans="1:5" x14ac:dyDescent="0.25">
      <c r="A2401" s="10">
        <v>41198</v>
      </c>
      <c r="B2401" s="11">
        <v>23</v>
      </c>
      <c r="C2401" s="11">
        <v>9.973039</v>
      </c>
      <c r="D2401" s="11">
        <v>9.973039</v>
      </c>
      <c r="E2401" s="11">
        <v>4.2313910000000003</v>
      </c>
    </row>
    <row r="2402" spans="1:5" x14ac:dyDescent="0.25">
      <c r="A2402" s="10">
        <v>41199</v>
      </c>
      <c r="B2402" s="11">
        <v>22</v>
      </c>
      <c r="C2402" s="11">
        <v>9.9742110000000004</v>
      </c>
      <c r="D2402" s="11">
        <v>9.9742110000000004</v>
      </c>
      <c r="E2402" s="11">
        <v>4.2309289999999997</v>
      </c>
    </row>
    <row r="2403" spans="1:5" x14ac:dyDescent="0.25">
      <c r="A2403" s="10">
        <v>41200</v>
      </c>
      <c r="B2403" s="11">
        <v>28</v>
      </c>
      <c r="C2403" s="11">
        <v>9.9671780000000005</v>
      </c>
      <c r="D2403" s="11">
        <v>9.9671780000000005</v>
      </c>
      <c r="E2403" s="11">
        <v>4.2338680000000002</v>
      </c>
    </row>
    <row r="2404" spans="1:5" x14ac:dyDescent="0.25">
      <c r="A2404" s="10">
        <v>41201</v>
      </c>
      <c r="B2404" s="11">
        <v>27</v>
      </c>
      <c r="C2404" s="11">
        <v>9.9683499999999992</v>
      </c>
      <c r="D2404" s="11">
        <v>9.9683499999999992</v>
      </c>
      <c r="E2404" s="11">
        <v>4.2333990000000004</v>
      </c>
    </row>
    <row r="2405" spans="1:5" x14ac:dyDescent="0.25">
      <c r="A2405" s="10">
        <v>41204</v>
      </c>
      <c r="B2405" s="11">
        <v>24</v>
      </c>
      <c r="C2405" s="11">
        <v>9.9718669999999996</v>
      </c>
      <c r="D2405" s="11">
        <v>9.9718669999999996</v>
      </c>
      <c r="E2405" s="11">
        <v>4.2318550000000004</v>
      </c>
    </row>
    <row r="2406" spans="1:5" x14ac:dyDescent="0.25">
      <c r="A2406" s="10">
        <v>41205</v>
      </c>
      <c r="B2406" s="11">
        <v>23</v>
      </c>
      <c r="C2406" s="11">
        <v>9.9731030000000001</v>
      </c>
      <c r="D2406" s="11">
        <v>9.9731030000000001</v>
      </c>
      <c r="E2406" s="11">
        <v>4.2213190000000003</v>
      </c>
    </row>
    <row r="2407" spans="1:5" x14ac:dyDescent="0.25">
      <c r="A2407" s="10">
        <v>41206</v>
      </c>
      <c r="B2407" s="11">
        <v>22</v>
      </c>
      <c r="C2407" s="11">
        <v>9.9742110000000004</v>
      </c>
      <c r="D2407" s="11">
        <v>9.9742110000000004</v>
      </c>
      <c r="E2407" s="11">
        <v>4.2309289999999997</v>
      </c>
    </row>
    <row r="2408" spans="1:5" x14ac:dyDescent="0.25">
      <c r="A2408" s="10">
        <v>41207</v>
      </c>
      <c r="B2408" s="11">
        <v>28</v>
      </c>
      <c r="C2408" s="11">
        <v>9.9672560000000008</v>
      </c>
      <c r="D2408" s="11">
        <v>9.9672560000000008</v>
      </c>
      <c r="E2408" s="11">
        <v>4.2237730000000004</v>
      </c>
    </row>
    <row r="2409" spans="1:5" x14ac:dyDescent="0.25">
      <c r="A2409" s="10">
        <v>41208</v>
      </c>
      <c r="B2409" s="11">
        <v>27</v>
      </c>
      <c r="C2409" s="11">
        <v>9.9684249999999999</v>
      </c>
      <c r="D2409" s="11">
        <v>9.9684249999999999</v>
      </c>
      <c r="E2409" s="11">
        <v>4.2233349999999996</v>
      </c>
    </row>
    <row r="2410" spans="1:5" x14ac:dyDescent="0.25">
      <c r="A2410" s="10">
        <v>41211</v>
      </c>
      <c r="B2410" s="11">
        <v>24</v>
      </c>
      <c r="C2410" s="11">
        <v>9.9714670000000005</v>
      </c>
      <c r="D2410" s="11">
        <v>9.9714670000000005</v>
      </c>
      <c r="E2410" s="11">
        <v>4.2921969999999998</v>
      </c>
    </row>
    <row r="2411" spans="1:5" x14ac:dyDescent="0.25">
      <c r="A2411" s="10">
        <v>41212</v>
      </c>
      <c r="B2411" s="11">
        <v>23</v>
      </c>
      <c r="C2411" s="11">
        <v>9.9724640000000004</v>
      </c>
      <c r="D2411" s="11">
        <v>9.9724640000000004</v>
      </c>
      <c r="E2411" s="11">
        <v>4.3218829999999997</v>
      </c>
    </row>
    <row r="2412" spans="1:5" x14ac:dyDescent="0.25">
      <c r="A2412" s="10">
        <v>41213</v>
      </c>
      <c r="B2412" s="11">
        <v>22</v>
      </c>
      <c r="C2412" s="11">
        <v>9.9737829999999992</v>
      </c>
      <c r="D2412" s="11">
        <v>9.9737829999999992</v>
      </c>
      <c r="E2412" s="11">
        <v>4.3013310000000002</v>
      </c>
    </row>
    <row r="2413" spans="1:5" x14ac:dyDescent="0.25">
      <c r="A2413" s="10">
        <v>41214</v>
      </c>
      <c r="B2413" s="11">
        <v>28</v>
      </c>
      <c r="C2413" s="11">
        <v>9.9664000000000001</v>
      </c>
      <c r="D2413" s="11">
        <v>9.9664000000000001</v>
      </c>
      <c r="E2413" s="11">
        <v>4.3345640000000003</v>
      </c>
    </row>
    <row r="2414" spans="1:5" x14ac:dyDescent="0.25">
      <c r="A2414" s="10">
        <v>41218</v>
      </c>
      <c r="B2414" s="11">
        <v>24</v>
      </c>
      <c r="C2414" s="11">
        <v>9.971133</v>
      </c>
      <c r="D2414" s="11">
        <v>9.971133</v>
      </c>
      <c r="E2414" s="11">
        <v>4.3425859999999998</v>
      </c>
    </row>
    <row r="2415" spans="1:5" x14ac:dyDescent="0.25">
      <c r="A2415" s="10">
        <v>41219</v>
      </c>
      <c r="B2415" s="11">
        <v>23</v>
      </c>
      <c r="C2415" s="11">
        <v>9.9731030000000001</v>
      </c>
      <c r="D2415" s="11">
        <v>9.9731030000000001</v>
      </c>
      <c r="E2415" s="11">
        <v>4.2213190000000003</v>
      </c>
    </row>
    <row r="2416" spans="1:5" x14ac:dyDescent="0.25">
      <c r="A2416" s="10">
        <v>41220</v>
      </c>
      <c r="B2416" s="11">
        <v>22</v>
      </c>
      <c r="C2416" s="11">
        <v>9.9741499999999998</v>
      </c>
      <c r="D2416" s="11">
        <v>9.9741499999999998</v>
      </c>
      <c r="E2416" s="11">
        <v>4.2409629999999998</v>
      </c>
    </row>
    <row r="2417" spans="1:5" x14ac:dyDescent="0.25">
      <c r="A2417" s="10">
        <v>41221</v>
      </c>
      <c r="B2417" s="11">
        <v>28</v>
      </c>
      <c r="C2417" s="11">
        <v>9.9671000000000003</v>
      </c>
      <c r="D2417" s="11">
        <v>9.9671000000000003</v>
      </c>
      <c r="E2417" s="11">
        <v>4.2439629999999999</v>
      </c>
    </row>
    <row r="2418" spans="1:5" x14ac:dyDescent="0.25">
      <c r="A2418" s="10">
        <v>41222</v>
      </c>
      <c r="B2418" s="11">
        <v>27</v>
      </c>
      <c r="C2418" s="11">
        <v>9.9681250000000006</v>
      </c>
      <c r="D2418" s="11">
        <v>9.9681250000000006</v>
      </c>
      <c r="E2418" s="11">
        <v>4.2635899999999998</v>
      </c>
    </row>
    <row r="2419" spans="1:5" x14ac:dyDescent="0.25">
      <c r="A2419" s="10">
        <v>41225</v>
      </c>
      <c r="B2419" s="11">
        <v>24</v>
      </c>
      <c r="C2419" s="11">
        <v>9.9716670000000001</v>
      </c>
      <c r="D2419" s="11">
        <v>9.9716670000000001</v>
      </c>
      <c r="E2419" s="11">
        <v>4.2620259999999996</v>
      </c>
    </row>
    <row r="2420" spans="1:5" x14ac:dyDescent="0.25">
      <c r="A2420" s="10">
        <v>41226</v>
      </c>
      <c r="B2420" s="11">
        <v>23</v>
      </c>
      <c r="C2420" s="11">
        <v>9.9725920000000006</v>
      </c>
      <c r="D2420" s="11">
        <v>9.9725920000000006</v>
      </c>
      <c r="E2420" s="11">
        <v>4.3017380000000003</v>
      </c>
    </row>
    <row r="2421" spans="1:5" x14ac:dyDescent="0.25">
      <c r="A2421" s="10">
        <v>41227</v>
      </c>
      <c r="B2421" s="11">
        <v>22</v>
      </c>
      <c r="C2421" s="11">
        <v>9.9738439999999997</v>
      </c>
      <c r="D2421" s="11">
        <v>9.9738439999999997</v>
      </c>
      <c r="E2421" s="11">
        <v>4.2912970000000001</v>
      </c>
    </row>
    <row r="2422" spans="1:5" x14ac:dyDescent="0.25">
      <c r="A2422" s="10">
        <v>41228</v>
      </c>
      <c r="B2422" s="11">
        <v>28</v>
      </c>
      <c r="C2422" s="11">
        <v>9.9664000000000001</v>
      </c>
      <c r="D2422" s="11">
        <v>9.9664000000000001</v>
      </c>
      <c r="E2422" s="11">
        <v>4.3345640000000003</v>
      </c>
    </row>
    <row r="2423" spans="1:5" x14ac:dyDescent="0.25">
      <c r="A2423" s="10">
        <v>41229</v>
      </c>
      <c r="B2423" s="11">
        <v>27</v>
      </c>
      <c r="C2423" s="11">
        <v>9.9672249999999991</v>
      </c>
      <c r="D2423" s="11">
        <v>9.9672249999999991</v>
      </c>
      <c r="E2423" s="11">
        <v>4.3843699999999997</v>
      </c>
    </row>
    <row r="2424" spans="1:5" x14ac:dyDescent="0.25">
      <c r="A2424" s="10">
        <v>41233</v>
      </c>
      <c r="B2424" s="11">
        <v>23</v>
      </c>
      <c r="C2424" s="11">
        <v>9.9720809999999993</v>
      </c>
      <c r="D2424" s="11">
        <v>9.9720809999999993</v>
      </c>
      <c r="E2424" s="11">
        <v>4.3821649999999996</v>
      </c>
    </row>
    <row r="2425" spans="1:5" x14ac:dyDescent="0.25">
      <c r="A2425" s="10">
        <v>41234</v>
      </c>
      <c r="B2425" s="11">
        <v>22</v>
      </c>
      <c r="C2425" s="11">
        <v>9.9729890000000001</v>
      </c>
      <c r="D2425" s="11">
        <v>9.9729890000000001</v>
      </c>
      <c r="E2425" s="11">
        <v>4.431953</v>
      </c>
    </row>
    <row r="2426" spans="1:5" x14ac:dyDescent="0.25">
      <c r="A2426" s="10">
        <v>41235</v>
      </c>
      <c r="B2426" s="11">
        <v>28</v>
      </c>
      <c r="C2426" s="11">
        <v>9.9654670000000003</v>
      </c>
      <c r="D2426" s="11">
        <v>9.9654670000000003</v>
      </c>
      <c r="E2426" s="11">
        <v>4.4553430000000001</v>
      </c>
    </row>
    <row r="2427" spans="1:5" x14ac:dyDescent="0.25">
      <c r="A2427" s="10">
        <v>41236</v>
      </c>
      <c r="B2427" s="11">
        <v>27</v>
      </c>
      <c r="C2427" s="11">
        <v>9.9668500000000009</v>
      </c>
      <c r="D2427" s="11">
        <v>9.9668500000000009</v>
      </c>
      <c r="E2427" s="11">
        <v>4.4347009999999996</v>
      </c>
    </row>
    <row r="2428" spans="1:5" x14ac:dyDescent="0.25">
      <c r="A2428" s="10">
        <v>41239</v>
      </c>
      <c r="B2428" s="11">
        <v>24</v>
      </c>
      <c r="C2428" s="11">
        <v>9.9708000000000006</v>
      </c>
      <c r="D2428" s="11">
        <v>9.9708000000000006</v>
      </c>
      <c r="E2428" s="11">
        <v>4.3928269999999996</v>
      </c>
    </row>
    <row r="2429" spans="1:5" x14ac:dyDescent="0.25">
      <c r="A2429" s="10">
        <v>41240</v>
      </c>
      <c r="B2429" s="11">
        <v>23</v>
      </c>
      <c r="C2429" s="11">
        <v>9.9725920000000006</v>
      </c>
      <c r="D2429" s="11">
        <v>9.9725920000000006</v>
      </c>
      <c r="E2429" s="11">
        <v>4.3017380000000003</v>
      </c>
    </row>
    <row r="2430" spans="1:5" x14ac:dyDescent="0.25">
      <c r="A2430" s="10">
        <v>41241</v>
      </c>
      <c r="B2430" s="11">
        <v>22</v>
      </c>
      <c r="C2430" s="11">
        <v>9.9734780000000001</v>
      </c>
      <c r="D2430" s="11">
        <v>9.9734780000000001</v>
      </c>
      <c r="E2430" s="11">
        <v>4.3515050000000004</v>
      </c>
    </row>
    <row r="2431" spans="1:5" x14ac:dyDescent="0.25">
      <c r="A2431" s="10">
        <v>41242</v>
      </c>
      <c r="B2431" s="11">
        <v>28</v>
      </c>
      <c r="C2431" s="11">
        <v>9.9666329999999999</v>
      </c>
      <c r="D2431" s="11">
        <v>9.9666329999999999</v>
      </c>
      <c r="E2431" s="11">
        <v>4.304405</v>
      </c>
    </row>
    <row r="2432" spans="1:5" x14ac:dyDescent="0.25">
      <c r="A2432" s="10">
        <v>41243</v>
      </c>
      <c r="B2432" s="11">
        <v>27</v>
      </c>
      <c r="C2432" s="11">
        <v>9.9675250000000002</v>
      </c>
      <c r="D2432" s="11">
        <v>9.9675250000000002</v>
      </c>
      <c r="E2432" s="11">
        <v>4.3441070000000002</v>
      </c>
    </row>
    <row r="2433" spans="1:5" x14ac:dyDescent="0.25">
      <c r="A2433" s="10">
        <v>41246</v>
      </c>
      <c r="B2433" s="11">
        <v>24</v>
      </c>
      <c r="C2433" s="11">
        <v>9.9711999999999996</v>
      </c>
      <c r="D2433" s="11">
        <v>9.9711999999999996</v>
      </c>
      <c r="E2433" s="11">
        <v>4.3324780000000001</v>
      </c>
    </row>
    <row r="2434" spans="1:5" x14ac:dyDescent="0.25">
      <c r="A2434" s="10">
        <v>41247</v>
      </c>
      <c r="B2434" s="11">
        <v>23</v>
      </c>
      <c r="C2434" s="11">
        <v>9.9729109999999999</v>
      </c>
      <c r="D2434" s="11">
        <v>9.9729109999999999</v>
      </c>
      <c r="E2434" s="11">
        <v>4.2515340000000004</v>
      </c>
    </row>
    <row r="2435" spans="1:5" x14ac:dyDescent="0.25">
      <c r="A2435" s="10">
        <v>41248</v>
      </c>
      <c r="B2435" s="11">
        <v>22</v>
      </c>
      <c r="C2435" s="11">
        <v>9.973967</v>
      </c>
      <c r="D2435" s="11">
        <v>9.973967</v>
      </c>
      <c r="E2435" s="11">
        <v>4.271064</v>
      </c>
    </row>
    <row r="2436" spans="1:5" x14ac:dyDescent="0.25">
      <c r="A2436" s="10">
        <v>41249</v>
      </c>
      <c r="B2436" s="11">
        <v>28</v>
      </c>
      <c r="C2436" s="11">
        <v>9.9671000000000003</v>
      </c>
      <c r="D2436" s="11">
        <v>9.9671000000000003</v>
      </c>
      <c r="E2436" s="11">
        <v>4.2439629999999999</v>
      </c>
    </row>
    <row r="2437" spans="1:5" x14ac:dyDescent="0.25">
      <c r="A2437" s="10">
        <v>41250</v>
      </c>
      <c r="B2437" s="11">
        <v>27</v>
      </c>
      <c r="C2437" s="11">
        <v>9.9682750000000002</v>
      </c>
      <c r="D2437" s="11">
        <v>9.9682750000000002</v>
      </c>
      <c r="E2437" s="11">
        <v>4.2434620000000001</v>
      </c>
    </row>
    <row r="2438" spans="1:5" x14ac:dyDescent="0.25">
      <c r="A2438" s="10">
        <v>41253</v>
      </c>
      <c r="B2438" s="11">
        <v>24</v>
      </c>
      <c r="C2438" s="11">
        <v>9.9725330000000003</v>
      </c>
      <c r="D2438" s="11">
        <v>9.9725330000000003</v>
      </c>
      <c r="E2438" s="11">
        <v>4.1313979999999999</v>
      </c>
    </row>
    <row r="2439" spans="1:5" x14ac:dyDescent="0.25">
      <c r="A2439" s="10">
        <v>41254</v>
      </c>
      <c r="B2439" s="11">
        <v>23</v>
      </c>
      <c r="C2439" s="11">
        <v>9.9725920000000006</v>
      </c>
      <c r="D2439" s="11">
        <v>9.9725920000000006</v>
      </c>
      <c r="E2439" s="11">
        <v>4.3017380000000003</v>
      </c>
    </row>
    <row r="2440" spans="1:5" x14ac:dyDescent="0.25">
      <c r="A2440" s="10">
        <v>41256</v>
      </c>
      <c r="B2440" s="11">
        <v>28</v>
      </c>
      <c r="C2440" s="11">
        <v>9.9662439999999997</v>
      </c>
      <c r="D2440" s="11">
        <v>9.9662439999999997</v>
      </c>
      <c r="E2440" s="11">
        <v>4.3547570000000002</v>
      </c>
    </row>
    <row r="2441" spans="1:5" x14ac:dyDescent="0.25">
      <c r="A2441" s="10">
        <v>41257</v>
      </c>
      <c r="B2441" s="11">
        <v>27</v>
      </c>
      <c r="C2441" s="11">
        <v>9.9673750000000005</v>
      </c>
      <c r="D2441" s="11">
        <v>9.9673750000000005</v>
      </c>
      <c r="E2441" s="11">
        <v>4.3642380000000003</v>
      </c>
    </row>
    <row r="2442" spans="1:5" x14ac:dyDescent="0.25">
      <c r="A2442" s="10">
        <v>41260</v>
      </c>
      <c r="B2442" s="11">
        <v>24</v>
      </c>
      <c r="C2442" s="11">
        <v>9.9707329999999992</v>
      </c>
      <c r="D2442" s="11">
        <v>9.9707329999999992</v>
      </c>
      <c r="E2442" s="11">
        <v>4.4029360000000004</v>
      </c>
    </row>
    <row r="2443" spans="1:5" x14ac:dyDescent="0.25">
      <c r="A2443" s="10">
        <v>41261</v>
      </c>
      <c r="B2443" s="11">
        <v>23</v>
      </c>
      <c r="C2443" s="11">
        <v>9.9749560000000006</v>
      </c>
      <c r="D2443" s="11">
        <v>9.9749560000000006</v>
      </c>
      <c r="E2443" s="11">
        <v>3.9297719999999998</v>
      </c>
    </row>
    <row r="2444" spans="1:5" x14ac:dyDescent="0.25">
      <c r="A2444" s="10">
        <v>41262</v>
      </c>
      <c r="B2444" s="11">
        <v>22</v>
      </c>
      <c r="C2444" s="11">
        <v>9.9759220000000006</v>
      </c>
      <c r="D2444" s="11">
        <v>9.9759220000000006</v>
      </c>
      <c r="E2444" s="11">
        <v>3.9495459999999998</v>
      </c>
    </row>
    <row r="2445" spans="1:5" x14ac:dyDescent="0.25">
      <c r="A2445" s="10">
        <v>41263</v>
      </c>
      <c r="B2445" s="11">
        <v>28</v>
      </c>
      <c r="C2445" s="11">
        <v>9.9667110000000001</v>
      </c>
      <c r="D2445" s="11">
        <v>9.9667110000000001</v>
      </c>
      <c r="E2445" s="11">
        <v>4.2943100000000003</v>
      </c>
    </row>
    <row r="2446" spans="1:5" x14ac:dyDescent="0.25">
      <c r="A2446" s="10">
        <v>41264</v>
      </c>
      <c r="B2446" s="11">
        <v>27</v>
      </c>
      <c r="C2446" s="11">
        <v>9.9679749999999991</v>
      </c>
      <c r="D2446" s="11">
        <v>9.9679749999999991</v>
      </c>
      <c r="E2446" s="11">
        <v>4.2837189999999996</v>
      </c>
    </row>
    <row r="2447" spans="1:5" x14ac:dyDescent="0.25">
      <c r="A2447" s="10">
        <v>41267</v>
      </c>
      <c r="B2447" s="11">
        <v>24</v>
      </c>
      <c r="C2447" s="11">
        <v>9.9735999999999994</v>
      </c>
      <c r="D2447" s="11">
        <v>9.9735999999999994</v>
      </c>
      <c r="E2447" s="11">
        <v>3.9704820000000001</v>
      </c>
    </row>
    <row r="2448" spans="1:5" x14ac:dyDescent="0.25">
      <c r="A2448" s="10">
        <v>41269</v>
      </c>
      <c r="B2448" s="11">
        <v>22</v>
      </c>
      <c r="C2448" s="11">
        <v>9.9758610000000001</v>
      </c>
      <c r="D2448" s="11">
        <v>9.9758610000000001</v>
      </c>
      <c r="E2448" s="11">
        <v>3.9595760000000002</v>
      </c>
    </row>
    <row r="2449" spans="1:5" x14ac:dyDescent="0.25">
      <c r="A2449" s="10">
        <v>41270</v>
      </c>
      <c r="B2449" s="11">
        <v>28</v>
      </c>
      <c r="C2449" s="11">
        <v>9.9695889999999991</v>
      </c>
      <c r="D2449" s="11">
        <v>9.9695889999999991</v>
      </c>
      <c r="E2449" s="11">
        <v>3.921913</v>
      </c>
    </row>
    <row r="2450" spans="1:5" x14ac:dyDescent="0.25">
      <c r="A2450" s="10">
        <v>41271</v>
      </c>
      <c r="B2450" s="11">
        <v>27</v>
      </c>
      <c r="C2450" s="11">
        <v>9.9707500000000007</v>
      </c>
      <c r="D2450" s="11">
        <v>9.9707500000000007</v>
      </c>
      <c r="E2450" s="11">
        <v>3.9114409999999999</v>
      </c>
    </row>
    <row r="2451" spans="1:5" x14ac:dyDescent="0.25">
      <c r="A2451" s="10">
        <v>41274</v>
      </c>
      <c r="B2451" s="11">
        <v>24</v>
      </c>
      <c r="C2451" s="11">
        <v>9.9730000000000008</v>
      </c>
      <c r="D2451" s="11">
        <v>9.9730000000000008</v>
      </c>
      <c r="E2451" s="11">
        <v>4.0609650000000004</v>
      </c>
    </row>
    <row r="2452" spans="1:5" x14ac:dyDescent="0.25">
      <c r="A2452" s="10">
        <v>41276</v>
      </c>
      <c r="B2452" s="11">
        <v>22</v>
      </c>
      <c r="C2452" s="11">
        <v>9.9737829999999992</v>
      </c>
      <c r="D2452" s="11">
        <v>9.9737829999999992</v>
      </c>
      <c r="E2452" s="11">
        <v>4.3013310000000002</v>
      </c>
    </row>
    <row r="2453" spans="1:5" x14ac:dyDescent="0.25">
      <c r="A2453" s="10">
        <v>41277</v>
      </c>
      <c r="B2453" s="11">
        <v>28</v>
      </c>
      <c r="C2453" s="11">
        <v>9.9662439999999997</v>
      </c>
      <c r="D2453" s="11">
        <v>9.9662439999999997</v>
      </c>
      <c r="E2453" s="11">
        <v>4.3547570000000002</v>
      </c>
    </row>
    <row r="2454" spans="1:5" x14ac:dyDescent="0.25">
      <c r="A2454" s="10">
        <v>41278</v>
      </c>
      <c r="B2454" s="11">
        <v>27</v>
      </c>
      <c r="C2454" s="11">
        <v>9.9670749999999995</v>
      </c>
      <c r="D2454" s="11">
        <v>9.9670749999999995</v>
      </c>
      <c r="E2454" s="11">
        <v>4.4045019999999999</v>
      </c>
    </row>
    <row r="2455" spans="1:5" x14ac:dyDescent="0.25">
      <c r="A2455" s="10">
        <v>41281</v>
      </c>
      <c r="B2455" s="11">
        <v>24</v>
      </c>
      <c r="C2455" s="11">
        <v>9.9703999999999997</v>
      </c>
      <c r="D2455" s="11">
        <v>9.9703999999999997</v>
      </c>
      <c r="E2455" s="11">
        <v>4.4531809999999998</v>
      </c>
    </row>
    <row r="2456" spans="1:5" x14ac:dyDescent="0.25">
      <c r="A2456" s="10">
        <v>41282</v>
      </c>
      <c r="B2456" s="11">
        <v>23</v>
      </c>
      <c r="C2456" s="11">
        <v>9.9715690000000006</v>
      </c>
      <c r="D2456" s="11">
        <v>9.9715690000000006</v>
      </c>
      <c r="E2456" s="11">
        <v>4.462758</v>
      </c>
    </row>
    <row r="2457" spans="1:5" x14ac:dyDescent="0.25">
      <c r="A2457" s="10">
        <v>41283</v>
      </c>
      <c r="B2457" s="11">
        <v>22</v>
      </c>
      <c r="C2457" s="11">
        <v>9.973967</v>
      </c>
      <c r="D2457" s="11">
        <v>9.973967</v>
      </c>
      <c r="E2457" s="11">
        <v>4.271064</v>
      </c>
    </row>
    <row r="2458" spans="1:5" x14ac:dyDescent="0.25">
      <c r="A2458" s="10">
        <v>41284</v>
      </c>
      <c r="B2458" s="11">
        <v>28</v>
      </c>
      <c r="C2458" s="11">
        <v>9.9666329999999999</v>
      </c>
      <c r="D2458" s="11">
        <v>9.9666329999999999</v>
      </c>
      <c r="E2458" s="11">
        <v>4.304405</v>
      </c>
    </row>
    <row r="2459" spans="1:5" x14ac:dyDescent="0.25">
      <c r="A2459" s="10">
        <v>41285</v>
      </c>
      <c r="B2459" s="11">
        <v>27</v>
      </c>
      <c r="C2459" s="11">
        <v>9.9670749999999995</v>
      </c>
      <c r="D2459" s="11">
        <v>9.9670749999999995</v>
      </c>
      <c r="E2459" s="11">
        <v>4.4045019999999999</v>
      </c>
    </row>
    <row r="2460" spans="1:5" x14ac:dyDescent="0.25">
      <c r="A2460" s="10">
        <v>41288</v>
      </c>
      <c r="B2460" s="11">
        <v>24</v>
      </c>
      <c r="C2460" s="11">
        <v>9.9703999999999997</v>
      </c>
      <c r="D2460" s="11">
        <v>9.9703999999999997</v>
      </c>
      <c r="E2460" s="11">
        <v>4.4531809999999998</v>
      </c>
    </row>
    <row r="2461" spans="1:5" x14ac:dyDescent="0.25">
      <c r="A2461" s="10">
        <v>41289</v>
      </c>
      <c r="B2461" s="11">
        <v>23</v>
      </c>
      <c r="C2461" s="11">
        <v>9.9736139999999995</v>
      </c>
      <c r="D2461" s="11">
        <v>9.9736139999999995</v>
      </c>
      <c r="E2461" s="11">
        <v>4.1409089999999997</v>
      </c>
    </row>
    <row r="2462" spans="1:5" x14ac:dyDescent="0.25">
      <c r="A2462" s="10">
        <v>41290</v>
      </c>
      <c r="B2462" s="11">
        <v>22</v>
      </c>
      <c r="C2462" s="11">
        <v>9.9734169999999995</v>
      </c>
      <c r="D2462" s="11">
        <v>9.9734169999999995</v>
      </c>
      <c r="E2462" s="11">
        <v>4.3615399999999998</v>
      </c>
    </row>
    <row r="2463" spans="1:5" x14ac:dyDescent="0.25">
      <c r="A2463" s="10">
        <v>41291</v>
      </c>
      <c r="B2463" s="11">
        <v>28</v>
      </c>
      <c r="C2463" s="11">
        <v>9.9658560000000005</v>
      </c>
      <c r="D2463" s="11">
        <v>9.9658560000000005</v>
      </c>
      <c r="E2463" s="11">
        <v>4.4049829999999996</v>
      </c>
    </row>
    <row r="2464" spans="1:5" x14ac:dyDescent="0.25">
      <c r="A2464" s="10">
        <v>41292</v>
      </c>
      <c r="B2464" s="11">
        <v>27</v>
      </c>
      <c r="C2464" s="11">
        <v>9.9668500000000009</v>
      </c>
      <c r="D2464" s="11">
        <v>9.9668500000000009</v>
      </c>
      <c r="E2464" s="11">
        <v>4.4347009999999996</v>
      </c>
    </row>
    <row r="2465" spans="1:5" x14ac:dyDescent="0.25">
      <c r="A2465" s="10">
        <v>41295</v>
      </c>
      <c r="B2465" s="11">
        <v>24</v>
      </c>
      <c r="C2465" s="11">
        <v>9.9703330000000001</v>
      </c>
      <c r="D2465" s="11">
        <v>9.9703330000000001</v>
      </c>
      <c r="E2465" s="11">
        <v>4.4632909999999999</v>
      </c>
    </row>
    <row r="2466" spans="1:5" x14ac:dyDescent="0.25">
      <c r="A2466" s="10">
        <v>41296</v>
      </c>
      <c r="B2466" s="11">
        <v>23</v>
      </c>
      <c r="C2466" s="11">
        <v>9.9725920000000006</v>
      </c>
      <c r="D2466" s="11">
        <v>9.9725920000000006</v>
      </c>
      <c r="E2466" s="11">
        <v>4.3017380000000003</v>
      </c>
    </row>
    <row r="2467" spans="1:5" x14ac:dyDescent="0.25">
      <c r="A2467" s="10">
        <v>41297</v>
      </c>
      <c r="B2467" s="11">
        <v>22</v>
      </c>
      <c r="C2467" s="11">
        <v>9.9731109999999994</v>
      </c>
      <c r="D2467" s="11">
        <v>9.9731109999999994</v>
      </c>
      <c r="E2467" s="11">
        <v>4.4118810000000002</v>
      </c>
    </row>
    <row r="2468" spans="1:5" x14ac:dyDescent="0.25">
      <c r="A2468" s="10">
        <v>41298</v>
      </c>
      <c r="B2468" s="11">
        <v>28</v>
      </c>
      <c r="C2468" s="11">
        <v>9.9656219999999998</v>
      </c>
      <c r="D2468" s="11">
        <v>9.9656219999999998</v>
      </c>
      <c r="E2468" s="11">
        <v>4.435276</v>
      </c>
    </row>
    <row r="2469" spans="1:5" x14ac:dyDescent="0.25">
      <c r="A2469" s="10">
        <v>41299</v>
      </c>
      <c r="B2469" s="11">
        <v>27</v>
      </c>
      <c r="C2469" s="11">
        <v>9.9666999999999994</v>
      </c>
      <c r="D2469" s="11">
        <v>9.9666999999999994</v>
      </c>
      <c r="E2469" s="11">
        <v>4.4548350000000001</v>
      </c>
    </row>
    <row r="2470" spans="1:5" x14ac:dyDescent="0.25">
      <c r="A2470" s="10">
        <v>41302</v>
      </c>
      <c r="B2470" s="11">
        <v>24</v>
      </c>
      <c r="C2470" s="11">
        <v>9.9703999999999997</v>
      </c>
      <c r="D2470" s="11">
        <v>9.9703999999999997</v>
      </c>
      <c r="E2470" s="11">
        <v>4.4531809999999998</v>
      </c>
    </row>
    <row r="2471" spans="1:5" x14ac:dyDescent="0.25">
      <c r="A2471" s="10">
        <v>41303</v>
      </c>
      <c r="B2471" s="11">
        <v>23</v>
      </c>
      <c r="C2471" s="11">
        <v>9.9723360000000003</v>
      </c>
      <c r="D2471" s="11">
        <v>9.9723360000000003</v>
      </c>
      <c r="E2471" s="11">
        <v>4.3420290000000001</v>
      </c>
    </row>
    <row r="2472" spans="1:5" x14ac:dyDescent="0.25">
      <c r="A2472" s="10">
        <v>41304</v>
      </c>
      <c r="B2472" s="11">
        <v>22</v>
      </c>
      <c r="C2472" s="11">
        <v>9.9729279999999996</v>
      </c>
      <c r="D2472" s="11">
        <v>9.9729279999999996</v>
      </c>
      <c r="E2472" s="11">
        <v>4.4419890000000004</v>
      </c>
    </row>
    <row r="2473" spans="1:5" x14ac:dyDescent="0.25">
      <c r="A2473" s="10">
        <v>41305</v>
      </c>
      <c r="B2473" s="11">
        <v>28</v>
      </c>
      <c r="C2473" s="11">
        <v>9.9669439999999998</v>
      </c>
      <c r="D2473" s="11">
        <v>9.9669439999999998</v>
      </c>
      <c r="E2473" s="11">
        <v>4.2641530000000003</v>
      </c>
    </row>
    <row r="2474" spans="1:5" x14ac:dyDescent="0.25">
      <c r="A2474" s="10">
        <v>41306</v>
      </c>
      <c r="B2474" s="11">
        <v>27</v>
      </c>
      <c r="C2474" s="11">
        <v>9.9682750000000002</v>
      </c>
      <c r="D2474" s="11">
        <v>9.9682750000000002</v>
      </c>
      <c r="E2474" s="11">
        <v>4.2434620000000001</v>
      </c>
    </row>
    <row r="2475" spans="1:5" x14ac:dyDescent="0.25">
      <c r="A2475" s="10">
        <v>41310</v>
      </c>
      <c r="B2475" s="11">
        <v>23</v>
      </c>
      <c r="C2475" s="11">
        <v>9.9731030000000001</v>
      </c>
      <c r="D2475" s="11">
        <v>9.9731030000000001</v>
      </c>
      <c r="E2475" s="11">
        <v>4.2213190000000003</v>
      </c>
    </row>
    <row r="2476" spans="1:5" x14ac:dyDescent="0.25">
      <c r="A2476" s="10">
        <v>41311</v>
      </c>
      <c r="B2476" s="11">
        <v>22</v>
      </c>
      <c r="C2476" s="11">
        <v>9.9737220000000004</v>
      </c>
      <c r="D2476" s="11">
        <v>9.9737220000000004</v>
      </c>
      <c r="E2476" s="11">
        <v>4.3113659999999996</v>
      </c>
    </row>
    <row r="2477" spans="1:5" x14ac:dyDescent="0.25">
      <c r="A2477" s="10">
        <v>41312</v>
      </c>
      <c r="B2477" s="11">
        <v>28</v>
      </c>
      <c r="C2477" s="11">
        <v>9.9658560000000005</v>
      </c>
      <c r="D2477" s="11">
        <v>9.9658560000000005</v>
      </c>
      <c r="E2477" s="11">
        <v>4.4049829999999996</v>
      </c>
    </row>
    <row r="2478" spans="1:5" x14ac:dyDescent="0.25">
      <c r="A2478" s="10">
        <v>41313</v>
      </c>
      <c r="B2478" s="11">
        <v>27</v>
      </c>
      <c r="C2478" s="11">
        <v>9.9671500000000002</v>
      </c>
      <c r="D2478" s="11">
        <v>9.9671500000000002</v>
      </c>
      <c r="E2478" s="11">
        <v>4.3944359999999998</v>
      </c>
    </row>
    <row r="2479" spans="1:5" x14ac:dyDescent="0.25">
      <c r="A2479" s="10">
        <v>41316</v>
      </c>
      <c r="B2479" s="11">
        <v>24</v>
      </c>
      <c r="C2479" s="11">
        <v>9.9704669999999993</v>
      </c>
      <c r="D2479" s="11">
        <v>9.9704669999999993</v>
      </c>
      <c r="E2479" s="11">
        <v>4.4430719999999999</v>
      </c>
    </row>
    <row r="2480" spans="1:5" x14ac:dyDescent="0.25">
      <c r="A2480" s="10">
        <v>41317</v>
      </c>
      <c r="B2480" s="11">
        <v>23</v>
      </c>
      <c r="C2480" s="11">
        <v>9.9724000000000004</v>
      </c>
      <c r="D2480" s="11">
        <v>9.9724000000000004</v>
      </c>
      <c r="E2480" s="11">
        <v>4.3319559999999999</v>
      </c>
    </row>
    <row r="2481" spans="1:5" x14ac:dyDescent="0.25">
      <c r="A2481" s="10">
        <v>41318</v>
      </c>
      <c r="B2481" s="11">
        <v>22</v>
      </c>
      <c r="C2481" s="11">
        <v>9.9733560000000008</v>
      </c>
      <c r="D2481" s="11">
        <v>9.9733560000000008</v>
      </c>
      <c r="E2481" s="11">
        <v>4.371575</v>
      </c>
    </row>
    <row r="2482" spans="1:5" x14ac:dyDescent="0.25">
      <c r="A2482" s="10">
        <v>41319</v>
      </c>
      <c r="B2482" s="11">
        <v>28</v>
      </c>
      <c r="C2482" s="11">
        <v>9.9659329999999997</v>
      </c>
      <c r="D2482" s="11">
        <v>9.9659329999999997</v>
      </c>
      <c r="E2482" s="11">
        <v>4.3950149999999999</v>
      </c>
    </row>
    <row r="2483" spans="1:5" x14ac:dyDescent="0.25">
      <c r="A2483" s="10">
        <v>41320</v>
      </c>
      <c r="B2483" s="11">
        <v>27</v>
      </c>
      <c r="C2483" s="11">
        <v>9.9666999999999994</v>
      </c>
      <c r="D2483" s="11">
        <v>9.9666999999999994</v>
      </c>
      <c r="E2483" s="11">
        <v>4.4548350000000001</v>
      </c>
    </row>
    <row r="2484" spans="1:5" x14ac:dyDescent="0.25">
      <c r="A2484" s="10">
        <v>41323</v>
      </c>
      <c r="B2484" s="11">
        <v>24</v>
      </c>
      <c r="C2484" s="11">
        <v>9.9703999999999997</v>
      </c>
      <c r="D2484" s="11">
        <v>9.9703999999999997</v>
      </c>
      <c r="E2484" s="11">
        <v>4.4531809999999998</v>
      </c>
    </row>
    <row r="2485" spans="1:5" x14ac:dyDescent="0.25">
      <c r="A2485" s="10">
        <v>41324</v>
      </c>
      <c r="B2485" s="11">
        <v>23</v>
      </c>
      <c r="C2485" s="11">
        <v>9.9732939999999992</v>
      </c>
      <c r="D2485" s="11">
        <v>9.9732939999999992</v>
      </c>
      <c r="E2485" s="11">
        <v>4.1912630000000002</v>
      </c>
    </row>
    <row r="2486" spans="1:5" x14ac:dyDescent="0.25">
      <c r="A2486" s="10">
        <v>41325</v>
      </c>
      <c r="B2486" s="11">
        <v>22</v>
      </c>
      <c r="C2486" s="11">
        <v>9.9731719999999999</v>
      </c>
      <c r="D2486" s="11">
        <v>9.9731719999999999</v>
      </c>
      <c r="E2486" s="11">
        <v>4.4018459999999999</v>
      </c>
    </row>
    <row r="2487" spans="1:5" x14ac:dyDescent="0.25">
      <c r="A2487" s="10">
        <v>41326</v>
      </c>
      <c r="B2487" s="11">
        <v>28</v>
      </c>
      <c r="C2487" s="11">
        <v>9.9669439999999998</v>
      </c>
      <c r="D2487" s="11">
        <v>9.9669439999999998</v>
      </c>
      <c r="E2487" s="11">
        <v>4.2641530000000003</v>
      </c>
    </row>
    <row r="2488" spans="1:5" x14ac:dyDescent="0.25">
      <c r="A2488" s="10">
        <v>41327</v>
      </c>
      <c r="B2488" s="11">
        <v>27</v>
      </c>
      <c r="C2488" s="11">
        <v>9.9681999999999995</v>
      </c>
      <c r="D2488" s="11">
        <v>9.9681999999999995</v>
      </c>
      <c r="E2488" s="11">
        <v>4.2535259999999999</v>
      </c>
    </row>
    <row r="2489" spans="1:5" x14ac:dyDescent="0.25">
      <c r="A2489" s="10">
        <v>41330</v>
      </c>
      <c r="B2489" s="11">
        <v>24</v>
      </c>
      <c r="C2489" s="11">
        <v>9.9721329999999995</v>
      </c>
      <c r="D2489" s="11">
        <v>9.9721329999999995</v>
      </c>
      <c r="E2489" s="11">
        <v>4.1917309999999999</v>
      </c>
    </row>
    <row r="2490" spans="1:5" x14ac:dyDescent="0.25">
      <c r="A2490" s="10">
        <v>41331</v>
      </c>
      <c r="B2490" s="11">
        <v>23</v>
      </c>
      <c r="C2490" s="11">
        <v>9.9731670000000001</v>
      </c>
      <c r="D2490" s="11">
        <v>9.9731670000000001</v>
      </c>
      <c r="E2490" s="11">
        <v>4.2112480000000003</v>
      </c>
    </row>
    <row r="2491" spans="1:5" x14ac:dyDescent="0.25">
      <c r="A2491" s="10">
        <v>41332</v>
      </c>
      <c r="B2491" s="11">
        <v>22</v>
      </c>
      <c r="C2491" s="11">
        <v>9.9745170000000005</v>
      </c>
      <c r="D2491" s="11">
        <v>9.9745170000000005</v>
      </c>
      <c r="E2491" s="11">
        <v>4.180599</v>
      </c>
    </row>
    <row r="2492" spans="1:5" x14ac:dyDescent="0.25">
      <c r="A2492" s="10">
        <v>41333</v>
      </c>
      <c r="B2492" s="11">
        <v>27</v>
      </c>
      <c r="C2492" s="11">
        <v>9.9690999999999992</v>
      </c>
      <c r="D2492" s="11">
        <v>9.9690999999999992</v>
      </c>
      <c r="E2492" s="11">
        <v>4.1327699999999998</v>
      </c>
    </row>
    <row r="2493" spans="1:5" x14ac:dyDescent="0.25">
      <c r="A2493" s="10">
        <v>41334</v>
      </c>
      <c r="B2493" s="11">
        <v>26</v>
      </c>
      <c r="C2493" s="11">
        <v>9.9703169999999997</v>
      </c>
      <c r="D2493" s="11">
        <v>9.9703169999999997</v>
      </c>
      <c r="E2493" s="11">
        <v>4.1221899999999998</v>
      </c>
    </row>
    <row r="2494" spans="1:5" x14ac:dyDescent="0.25">
      <c r="A2494" s="10">
        <v>41337</v>
      </c>
      <c r="B2494" s="11">
        <v>23</v>
      </c>
      <c r="C2494" s="11">
        <v>9.9739330000000006</v>
      </c>
      <c r="D2494" s="11">
        <v>9.9739330000000006</v>
      </c>
      <c r="E2494" s="11">
        <v>4.0907150000000003</v>
      </c>
    </row>
    <row r="2495" spans="1:5" x14ac:dyDescent="0.25">
      <c r="A2495" s="10">
        <v>41338</v>
      </c>
      <c r="B2495" s="11">
        <v>22</v>
      </c>
      <c r="C2495" s="11">
        <v>9.9752500000000008</v>
      </c>
      <c r="D2495" s="11">
        <v>9.9752500000000008</v>
      </c>
      <c r="E2495" s="11">
        <v>4.0600490000000002</v>
      </c>
    </row>
    <row r="2496" spans="1:5" x14ac:dyDescent="0.25">
      <c r="A2496" s="10">
        <v>41339</v>
      </c>
      <c r="B2496" s="11">
        <v>21</v>
      </c>
      <c r="C2496" s="11">
        <v>9.9763750000000009</v>
      </c>
      <c r="D2496" s="11">
        <v>9.9763750000000009</v>
      </c>
      <c r="E2496" s="11">
        <v>4.0595910000000002</v>
      </c>
    </row>
    <row r="2497" spans="1:5" x14ac:dyDescent="0.25">
      <c r="A2497" s="10">
        <v>41340</v>
      </c>
      <c r="B2497" s="11">
        <v>28</v>
      </c>
      <c r="C2497" s="11">
        <v>9.9685780000000008</v>
      </c>
      <c r="D2497" s="11">
        <v>9.9685780000000008</v>
      </c>
      <c r="E2497" s="11">
        <v>4.0527059999999997</v>
      </c>
    </row>
    <row r="2498" spans="1:5" x14ac:dyDescent="0.25">
      <c r="A2498" s="10">
        <v>41341</v>
      </c>
      <c r="B2498" s="11">
        <v>27</v>
      </c>
      <c r="C2498" s="11">
        <v>9.9698499999999992</v>
      </c>
      <c r="D2498" s="11">
        <v>9.9698499999999992</v>
      </c>
      <c r="E2498" s="11">
        <v>4.0321569999999998</v>
      </c>
    </row>
    <row r="2499" spans="1:5" x14ac:dyDescent="0.25">
      <c r="A2499" s="10">
        <v>41344</v>
      </c>
      <c r="B2499" s="11">
        <v>24</v>
      </c>
      <c r="C2499" s="11">
        <v>9.9733330000000002</v>
      </c>
      <c r="D2499" s="11">
        <v>9.9733330000000002</v>
      </c>
      <c r="E2499" s="11">
        <v>4.010745</v>
      </c>
    </row>
    <row r="2500" spans="1:5" x14ac:dyDescent="0.25">
      <c r="A2500" s="10">
        <v>41345</v>
      </c>
      <c r="B2500" s="11">
        <v>23</v>
      </c>
      <c r="C2500" s="11">
        <v>9.9745080000000002</v>
      </c>
      <c r="D2500" s="11">
        <v>9.9745080000000002</v>
      </c>
      <c r="E2500" s="11">
        <v>4.0002500000000003</v>
      </c>
    </row>
    <row r="2501" spans="1:5" x14ac:dyDescent="0.25">
      <c r="A2501" s="10">
        <v>41346</v>
      </c>
      <c r="B2501" s="11">
        <v>22</v>
      </c>
      <c r="C2501" s="11">
        <v>9.9755559999999992</v>
      </c>
      <c r="D2501" s="11">
        <v>9.9755559999999992</v>
      </c>
      <c r="E2501" s="11">
        <v>4.0097290000000001</v>
      </c>
    </row>
    <row r="2502" spans="1:5" x14ac:dyDescent="0.25">
      <c r="A2502" s="10">
        <v>41347</v>
      </c>
      <c r="B2502" s="11">
        <v>28</v>
      </c>
      <c r="C2502" s="11">
        <v>9.9691220000000005</v>
      </c>
      <c r="D2502" s="11">
        <v>9.9691220000000005</v>
      </c>
      <c r="E2502" s="11">
        <v>3.9823249999999999</v>
      </c>
    </row>
    <row r="2503" spans="1:5" x14ac:dyDescent="0.25">
      <c r="A2503" s="10">
        <v>41348</v>
      </c>
      <c r="B2503" s="11">
        <v>27</v>
      </c>
      <c r="C2503" s="11">
        <v>9.9701500000000003</v>
      </c>
      <c r="D2503" s="11">
        <v>9.9701500000000003</v>
      </c>
      <c r="E2503" s="11">
        <v>3.9919159999999998</v>
      </c>
    </row>
    <row r="2504" spans="1:5" x14ac:dyDescent="0.25">
      <c r="A2504" s="10">
        <v>41352</v>
      </c>
      <c r="B2504" s="11">
        <v>23</v>
      </c>
      <c r="C2504" s="11">
        <v>9.9748280000000005</v>
      </c>
      <c r="D2504" s="11">
        <v>9.9748280000000005</v>
      </c>
      <c r="E2504" s="11">
        <v>3.9499080000000002</v>
      </c>
    </row>
    <row r="2505" spans="1:5" x14ac:dyDescent="0.25">
      <c r="A2505" s="10">
        <v>41353</v>
      </c>
      <c r="B2505" s="11">
        <v>22</v>
      </c>
      <c r="C2505" s="11">
        <v>9.9757999999999996</v>
      </c>
      <c r="D2505" s="11">
        <v>9.9757999999999996</v>
      </c>
      <c r="E2505" s="11">
        <v>3.9696060000000002</v>
      </c>
    </row>
    <row r="2506" spans="1:5" x14ac:dyDescent="0.25">
      <c r="A2506" s="10">
        <v>41354</v>
      </c>
      <c r="B2506" s="11">
        <v>28</v>
      </c>
      <c r="C2506" s="11">
        <v>9.9689669999999992</v>
      </c>
      <c r="D2506" s="11">
        <v>9.9689669999999992</v>
      </c>
      <c r="E2506" s="11">
        <v>4.0023780000000002</v>
      </c>
    </row>
    <row r="2507" spans="1:5" x14ac:dyDescent="0.25">
      <c r="A2507" s="10">
        <v>41355</v>
      </c>
      <c r="B2507" s="11">
        <v>27</v>
      </c>
      <c r="C2507" s="11">
        <v>9.9700749999999996</v>
      </c>
      <c r="D2507" s="11">
        <v>9.9700749999999996</v>
      </c>
      <c r="E2507" s="11">
        <v>4.001976</v>
      </c>
    </row>
    <row r="2508" spans="1:5" x14ac:dyDescent="0.25">
      <c r="A2508" s="10">
        <v>41358</v>
      </c>
      <c r="B2508" s="11">
        <v>24</v>
      </c>
      <c r="C2508" s="11">
        <v>9.9736670000000007</v>
      </c>
      <c r="D2508" s="11">
        <v>9.9736670000000007</v>
      </c>
      <c r="E2508" s="11">
        <v>3.9603790000000001</v>
      </c>
    </row>
    <row r="2509" spans="1:5" x14ac:dyDescent="0.25">
      <c r="A2509" s="10">
        <v>41359</v>
      </c>
      <c r="B2509" s="11">
        <v>23</v>
      </c>
      <c r="C2509" s="11">
        <v>9.9748280000000005</v>
      </c>
      <c r="D2509" s="11">
        <v>9.9748280000000005</v>
      </c>
      <c r="E2509" s="11">
        <v>3.9499080000000002</v>
      </c>
    </row>
    <row r="2510" spans="1:5" x14ac:dyDescent="0.25">
      <c r="A2510" s="10">
        <v>41360</v>
      </c>
      <c r="B2510" s="11">
        <v>29</v>
      </c>
      <c r="C2510" s="11">
        <v>9.9683419999999998</v>
      </c>
      <c r="D2510" s="11">
        <v>9.9683419999999998</v>
      </c>
      <c r="E2510" s="11">
        <v>3.9424399999999999</v>
      </c>
    </row>
    <row r="2511" spans="1:5" x14ac:dyDescent="0.25">
      <c r="A2511" s="10">
        <v>41365</v>
      </c>
      <c r="B2511" s="11">
        <v>24</v>
      </c>
      <c r="C2511" s="11">
        <v>9.9737329999999993</v>
      </c>
      <c r="D2511" s="11">
        <v>9.9737329999999993</v>
      </c>
      <c r="E2511" s="11">
        <v>3.9504269999999999</v>
      </c>
    </row>
    <row r="2512" spans="1:5" x14ac:dyDescent="0.25">
      <c r="A2512" s="10">
        <v>41366</v>
      </c>
      <c r="B2512" s="11">
        <v>23</v>
      </c>
      <c r="C2512" s="11">
        <v>9.9755310000000001</v>
      </c>
      <c r="D2512" s="11">
        <v>9.9755310000000001</v>
      </c>
      <c r="E2512" s="11">
        <v>3.8393250000000001</v>
      </c>
    </row>
    <row r="2513" spans="1:5" x14ac:dyDescent="0.25">
      <c r="A2513" s="10">
        <v>41367</v>
      </c>
      <c r="B2513" s="11">
        <v>22</v>
      </c>
      <c r="C2513" s="11">
        <v>9.9764719999999993</v>
      </c>
      <c r="D2513" s="11">
        <v>9.9764719999999993</v>
      </c>
      <c r="E2513" s="11">
        <v>3.8591160000000002</v>
      </c>
    </row>
    <row r="2514" spans="1:5" x14ac:dyDescent="0.25">
      <c r="A2514" s="10">
        <v>41368</v>
      </c>
      <c r="B2514" s="11">
        <v>28</v>
      </c>
      <c r="C2514" s="11">
        <v>9.9701330000000006</v>
      </c>
      <c r="D2514" s="11">
        <v>9.9701330000000006</v>
      </c>
      <c r="E2514" s="11">
        <v>3.8515459999999999</v>
      </c>
    </row>
    <row r="2515" spans="1:5" x14ac:dyDescent="0.25">
      <c r="A2515" s="10">
        <v>41369</v>
      </c>
      <c r="B2515" s="11">
        <v>27</v>
      </c>
      <c r="C2515" s="11">
        <v>9.9712750000000003</v>
      </c>
      <c r="D2515" s="11">
        <v>9.9712750000000003</v>
      </c>
      <c r="E2515" s="11">
        <v>3.8410329999999999</v>
      </c>
    </row>
    <row r="2516" spans="1:5" x14ac:dyDescent="0.25">
      <c r="A2516" s="10">
        <v>41372</v>
      </c>
      <c r="B2516" s="11">
        <v>24</v>
      </c>
      <c r="C2516" s="11">
        <v>9.9744670000000006</v>
      </c>
      <c r="D2516" s="11">
        <v>9.9744670000000006</v>
      </c>
      <c r="E2516" s="11">
        <v>3.8397540000000001</v>
      </c>
    </row>
    <row r="2517" spans="1:5" x14ac:dyDescent="0.25">
      <c r="A2517" s="10">
        <v>41373</v>
      </c>
      <c r="B2517" s="11">
        <v>23</v>
      </c>
      <c r="C2517" s="11">
        <v>9.9757219999999993</v>
      </c>
      <c r="D2517" s="11">
        <v>9.9757219999999993</v>
      </c>
      <c r="E2517" s="11">
        <v>3.8092830000000002</v>
      </c>
    </row>
    <row r="2518" spans="1:5" x14ac:dyDescent="0.25">
      <c r="A2518" s="10">
        <v>41374</v>
      </c>
      <c r="B2518" s="11">
        <v>22</v>
      </c>
      <c r="C2518" s="11">
        <v>9.9762280000000008</v>
      </c>
      <c r="D2518" s="11">
        <v>9.9762280000000008</v>
      </c>
      <c r="E2518" s="11">
        <v>3.8992330000000002</v>
      </c>
    </row>
    <row r="2519" spans="1:5" x14ac:dyDescent="0.25">
      <c r="A2519" s="10">
        <v>41375</v>
      </c>
      <c r="B2519" s="11">
        <v>28</v>
      </c>
      <c r="C2519" s="11">
        <v>9.9696669999999994</v>
      </c>
      <c r="D2519" s="11">
        <v>9.9696669999999994</v>
      </c>
      <c r="E2519" s="11">
        <v>3.9118230000000001</v>
      </c>
    </row>
    <row r="2520" spans="1:5" x14ac:dyDescent="0.25">
      <c r="A2520" s="10">
        <v>41376</v>
      </c>
      <c r="B2520" s="11">
        <v>27</v>
      </c>
      <c r="C2520" s="11">
        <v>9.9702999999999999</v>
      </c>
      <c r="D2520" s="11">
        <v>9.9702999999999999</v>
      </c>
      <c r="E2520" s="11">
        <v>3.9717959999999999</v>
      </c>
    </row>
    <row r="2521" spans="1:5" x14ac:dyDescent="0.25">
      <c r="A2521" s="10">
        <v>41379</v>
      </c>
      <c r="B2521" s="11">
        <v>24</v>
      </c>
      <c r="C2521" s="11">
        <v>9.9737329999999993</v>
      </c>
      <c r="D2521" s="11">
        <v>9.9737329999999993</v>
      </c>
      <c r="E2521" s="11">
        <v>3.9504269999999999</v>
      </c>
    </row>
    <row r="2522" spans="1:5" x14ac:dyDescent="0.25">
      <c r="A2522" s="10">
        <v>41380</v>
      </c>
      <c r="B2522" s="11">
        <v>23</v>
      </c>
      <c r="C2522" s="11">
        <v>9.9759139999999995</v>
      </c>
      <c r="D2522" s="11">
        <v>9.9759139999999995</v>
      </c>
      <c r="E2522" s="11">
        <v>3.7790849999999998</v>
      </c>
    </row>
    <row r="2523" spans="1:5" x14ac:dyDescent="0.25">
      <c r="A2523" s="10">
        <v>41381</v>
      </c>
      <c r="B2523" s="11">
        <v>22</v>
      </c>
      <c r="C2523" s="11">
        <v>9.9769000000000005</v>
      </c>
      <c r="D2523" s="11">
        <v>9.9769000000000005</v>
      </c>
      <c r="E2523" s="11">
        <v>3.7887520000000001</v>
      </c>
    </row>
    <row r="2524" spans="1:5" x14ac:dyDescent="0.25">
      <c r="A2524" s="10">
        <v>41382</v>
      </c>
      <c r="B2524" s="11">
        <v>28</v>
      </c>
      <c r="C2524" s="11">
        <v>9.9706779999999995</v>
      </c>
      <c r="D2524" s="11">
        <v>9.9706779999999995</v>
      </c>
      <c r="E2524" s="11">
        <v>3.7810579999999998</v>
      </c>
    </row>
    <row r="2525" spans="1:5" x14ac:dyDescent="0.25">
      <c r="A2525" s="10">
        <v>41383</v>
      </c>
      <c r="B2525" s="11">
        <v>27</v>
      </c>
      <c r="C2525" s="11">
        <v>9.97105</v>
      </c>
      <c r="D2525" s="11">
        <v>9.97105</v>
      </c>
      <c r="E2525" s="11">
        <v>3.8712070000000001</v>
      </c>
    </row>
    <row r="2526" spans="1:5" x14ac:dyDescent="0.25">
      <c r="A2526" s="10">
        <v>41386</v>
      </c>
      <c r="B2526" s="11">
        <v>24</v>
      </c>
      <c r="C2526" s="11">
        <v>9.9741999999999997</v>
      </c>
      <c r="D2526" s="11">
        <v>9.9741999999999997</v>
      </c>
      <c r="E2526" s="11">
        <v>3.88001</v>
      </c>
    </row>
    <row r="2527" spans="1:5" x14ac:dyDescent="0.25">
      <c r="A2527" s="10">
        <v>41387</v>
      </c>
      <c r="B2527" s="11">
        <v>23</v>
      </c>
      <c r="C2527" s="11">
        <v>9.9758499999999994</v>
      </c>
      <c r="D2527" s="11">
        <v>9.9758499999999994</v>
      </c>
      <c r="E2527" s="11">
        <v>3.7891509999999999</v>
      </c>
    </row>
    <row r="2528" spans="1:5" x14ac:dyDescent="0.25">
      <c r="A2528" s="10">
        <v>41388</v>
      </c>
      <c r="B2528" s="11">
        <v>22</v>
      </c>
      <c r="C2528" s="11">
        <v>9.9769000000000005</v>
      </c>
      <c r="D2528" s="11">
        <v>9.9769000000000005</v>
      </c>
      <c r="E2528" s="11">
        <v>3.7887520000000001</v>
      </c>
    </row>
    <row r="2529" spans="1:5" x14ac:dyDescent="0.25">
      <c r="A2529" s="10">
        <v>41389</v>
      </c>
      <c r="B2529" s="11">
        <v>28</v>
      </c>
      <c r="C2529" s="11">
        <v>9.9697440000000004</v>
      </c>
      <c r="D2529" s="11">
        <v>9.9697440000000004</v>
      </c>
      <c r="E2529" s="11">
        <v>3.9018630000000001</v>
      </c>
    </row>
    <row r="2530" spans="1:5" x14ac:dyDescent="0.25">
      <c r="A2530" s="10">
        <v>41390</v>
      </c>
      <c r="B2530" s="11">
        <v>27</v>
      </c>
      <c r="C2530" s="11">
        <v>9.9708249999999996</v>
      </c>
      <c r="D2530" s="11">
        <v>9.9708249999999996</v>
      </c>
      <c r="E2530" s="11">
        <v>3.9013819999999999</v>
      </c>
    </row>
    <row r="2531" spans="1:5" x14ac:dyDescent="0.25">
      <c r="A2531" s="10">
        <v>41393</v>
      </c>
      <c r="B2531" s="11">
        <v>24</v>
      </c>
      <c r="C2531" s="11">
        <v>9.9748669999999997</v>
      </c>
      <c r="D2531" s="11">
        <v>9.9748669999999997</v>
      </c>
      <c r="E2531" s="11">
        <v>3.7794490000000001</v>
      </c>
    </row>
    <row r="2532" spans="1:5" x14ac:dyDescent="0.25">
      <c r="A2532" s="10">
        <v>41394</v>
      </c>
      <c r="B2532" s="11">
        <v>23</v>
      </c>
      <c r="C2532" s="11">
        <v>9.9755310000000001</v>
      </c>
      <c r="D2532" s="11">
        <v>9.9755310000000001</v>
      </c>
      <c r="E2532" s="11">
        <v>3.8393250000000001</v>
      </c>
    </row>
    <row r="2533" spans="1:5" x14ac:dyDescent="0.25">
      <c r="A2533" s="10">
        <v>41396</v>
      </c>
      <c r="B2533" s="11">
        <v>28</v>
      </c>
      <c r="C2533" s="11">
        <v>9.9702889999999993</v>
      </c>
      <c r="D2533" s="11">
        <v>9.9702889999999993</v>
      </c>
      <c r="E2533" s="11">
        <v>3.831369</v>
      </c>
    </row>
    <row r="2534" spans="1:5" x14ac:dyDescent="0.25">
      <c r="A2534" s="10">
        <v>41397</v>
      </c>
      <c r="B2534" s="11">
        <v>27</v>
      </c>
      <c r="C2534" s="11">
        <v>9.9713499999999993</v>
      </c>
      <c r="D2534" s="11">
        <v>9.9713499999999993</v>
      </c>
      <c r="E2534" s="11">
        <v>3.8309760000000002</v>
      </c>
    </row>
    <row r="2535" spans="1:5" x14ac:dyDescent="0.25">
      <c r="A2535" s="10">
        <v>41400</v>
      </c>
      <c r="B2535" s="11">
        <v>24</v>
      </c>
      <c r="C2535" s="11">
        <v>9.9740669999999998</v>
      </c>
      <c r="D2535" s="11">
        <v>9.9740669999999998</v>
      </c>
      <c r="E2535" s="11">
        <v>3.900064</v>
      </c>
    </row>
    <row r="2536" spans="1:5" x14ac:dyDescent="0.25">
      <c r="A2536" s="10">
        <v>41401</v>
      </c>
      <c r="B2536" s="11">
        <v>23</v>
      </c>
      <c r="C2536" s="11">
        <v>9.9762330000000006</v>
      </c>
      <c r="D2536" s="11">
        <v>9.9762330000000006</v>
      </c>
      <c r="E2536" s="11">
        <v>3.7289150000000002</v>
      </c>
    </row>
    <row r="2537" spans="1:5" x14ac:dyDescent="0.25">
      <c r="A2537" s="10">
        <v>41402</v>
      </c>
      <c r="B2537" s="11">
        <v>22</v>
      </c>
      <c r="C2537" s="11">
        <v>9.9772669999999994</v>
      </c>
      <c r="D2537" s="11">
        <v>9.9772669999999994</v>
      </c>
      <c r="E2537" s="11">
        <v>3.728421</v>
      </c>
    </row>
    <row r="2538" spans="1:5" x14ac:dyDescent="0.25">
      <c r="A2538" s="10">
        <v>41403</v>
      </c>
      <c r="B2538" s="11">
        <v>28</v>
      </c>
      <c r="C2538" s="11">
        <v>9.9715330000000009</v>
      </c>
      <c r="D2538" s="11">
        <v>9.9715330000000009</v>
      </c>
      <c r="E2538" s="11">
        <v>3.6704919999999999</v>
      </c>
    </row>
    <row r="2539" spans="1:5" x14ac:dyDescent="0.25">
      <c r="A2539" s="10">
        <v>41404</v>
      </c>
      <c r="B2539" s="11">
        <v>27</v>
      </c>
      <c r="C2539" s="11">
        <v>9.97255</v>
      </c>
      <c r="D2539" s="11">
        <v>9.97255</v>
      </c>
      <c r="E2539" s="11">
        <v>3.6700740000000001</v>
      </c>
    </row>
    <row r="2540" spans="1:5" x14ac:dyDescent="0.25">
      <c r="A2540" s="10">
        <v>41407</v>
      </c>
      <c r="B2540" s="11">
        <v>24</v>
      </c>
      <c r="C2540" s="11">
        <v>9.9754000000000005</v>
      </c>
      <c r="D2540" s="11">
        <v>9.9754000000000005</v>
      </c>
      <c r="E2540" s="11">
        <v>3.6991000000000001</v>
      </c>
    </row>
    <row r="2541" spans="1:5" x14ac:dyDescent="0.25">
      <c r="A2541" s="10">
        <v>41408</v>
      </c>
      <c r="B2541" s="11">
        <v>23</v>
      </c>
      <c r="C2541" s="11">
        <v>9.9762970000000006</v>
      </c>
      <c r="D2541" s="11">
        <v>9.9762970000000006</v>
      </c>
      <c r="E2541" s="11">
        <v>3.7188500000000002</v>
      </c>
    </row>
    <row r="2542" spans="1:5" x14ac:dyDescent="0.25">
      <c r="A2542" s="10">
        <v>41409</v>
      </c>
      <c r="B2542" s="11">
        <v>22</v>
      </c>
      <c r="C2542" s="11">
        <v>9.9765940000000004</v>
      </c>
      <c r="D2542" s="11">
        <v>9.9765940000000004</v>
      </c>
      <c r="E2542" s="11">
        <v>3.8390580000000001</v>
      </c>
    </row>
    <row r="2543" spans="1:5" x14ac:dyDescent="0.25">
      <c r="A2543" s="10">
        <v>41410</v>
      </c>
      <c r="B2543" s="11">
        <v>28</v>
      </c>
      <c r="C2543" s="11">
        <v>9.9701330000000006</v>
      </c>
      <c r="D2543" s="11">
        <v>9.9701330000000006</v>
      </c>
      <c r="E2543" s="11">
        <v>3.8515459999999999</v>
      </c>
    </row>
    <row r="2544" spans="1:5" x14ac:dyDescent="0.25">
      <c r="A2544" s="10">
        <v>41411</v>
      </c>
      <c r="B2544" s="11">
        <v>27</v>
      </c>
      <c r="C2544" s="11">
        <v>9.9705250000000003</v>
      </c>
      <c r="D2544" s="11">
        <v>9.9705250000000003</v>
      </c>
      <c r="E2544" s="11">
        <v>3.9416180000000001</v>
      </c>
    </row>
    <row r="2545" spans="1:5" x14ac:dyDescent="0.25">
      <c r="A2545" s="10">
        <v>41414</v>
      </c>
      <c r="B2545" s="11">
        <v>24</v>
      </c>
      <c r="C2545" s="11">
        <v>9.9737329999999993</v>
      </c>
      <c r="D2545" s="11">
        <v>9.9737329999999993</v>
      </c>
      <c r="E2545" s="11">
        <v>3.9504269999999999</v>
      </c>
    </row>
    <row r="2546" spans="1:5" x14ac:dyDescent="0.25">
      <c r="A2546" s="10">
        <v>41415</v>
      </c>
      <c r="B2546" s="11">
        <v>23</v>
      </c>
      <c r="C2546" s="11">
        <v>9.9756579999999992</v>
      </c>
      <c r="D2546" s="11">
        <v>9.9756579999999992</v>
      </c>
      <c r="E2546" s="11">
        <v>3.8193489999999999</v>
      </c>
    </row>
    <row r="2547" spans="1:5" x14ac:dyDescent="0.25">
      <c r="A2547" s="10">
        <v>41416</v>
      </c>
      <c r="B2547" s="11">
        <v>22</v>
      </c>
      <c r="C2547" s="11">
        <v>9.9765940000000004</v>
      </c>
      <c r="D2547" s="11">
        <v>9.9765940000000004</v>
      </c>
      <c r="E2547" s="11">
        <v>3.8390580000000001</v>
      </c>
    </row>
    <row r="2548" spans="1:5" x14ac:dyDescent="0.25">
      <c r="A2548" s="10">
        <v>41417</v>
      </c>
      <c r="B2548" s="11">
        <v>28</v>
      </c>
      <c r="C2548" s="11">
        <v>9.9702110000000008</v>
      </c>
      <c r="D2548" s="11">
        <v>9.9702110000000008</v>
      </c>
      <c r="E2548" s="11">
        <v>3.8414579999999998</v>
      </c>
    </row>
    <row r="2549" spans="1:5" x14ac:dyDescent="0.25">
      <c r="A2549" s="10">
        <v>41418</v>
      </c>
      <c r="B2549" s="11">
        <v>27</v>
      </c>
      <c r="C2549" s="11">
        <v>9.9716500000000003</v>
      </c>
      <c r="D2549" s="11">
        <v>9.9716500000000003</v>
      </c>
      <c r="E2549" s="11">
        <v>3.7907470000000001</v>
      </c>
    </row>
    <row r="2550" spans="1:5" x14ac:dyDescent="0.25">
      <c r="A2550" s="10">
        <v>41421</v>
      </c>
      <c r="B2550" s="11">
        <v>24</v>
      </c>
      <c r="C2550" s="11">
        <v>9.9751329999999996</v>
      </c>
      <c r="D2550" s="11">
        <v>9.9751329999999996</v>
      </c>
      <c r="E2550" s="11">
        <v>3.7393489999999998</v>
      </c>
    </row>
    <row r="2551" spans="1:5" x14ac:dyDescent="0.25">
      <c r="A2551" s="10">
        <v>41422</v>
      </c>
      <c r="B2551" s="11">
        <v>23</v>
      </c>
      <c r="C2551" s="11">
        <v>9.9761690000000005</v>
      </c>
      <c r="D2551" s="11">
        <v>9.9761690000000005</v>
      </c>
      <c r="E2551" s="11">
        <v>3.7389800000000002</v>
      </c>
    </row>
    <row r="2552" spans="1:5" x14ac:dyDescent="0.25">
      <c r="A2552" s="10">
        <v>41423</v>
      </c>
      <c r="B2552" s="11">
        <v>22</v>
      </c>
      <c r="C2552" s="11">
        <v>9.9762280000000008</v>
      </c>
      <c r="D2552" s="11">
        <v>9.9762280000000008</v>
      </c>
      <c r="E2552" s="11">
        <v>3.8992330000000002</v>
      </c>
    </row>
    <row r="2553" spans="1:5" x14ac:dyDescent="0.25">
      <c r="A2553" s="10">
        <v>41424</v>
      </c>
      <c r="B2553" s="11">
        <v>28</v>
      </c>
      <c r="C2553" s="11">
        <v>9.9693559999999994</v>
      </c>
      <c r="D2553" s="11">
        <v>9.9693559999999994</v>
      </c>
      <c r="E2553" s="11">
        <v>3.952054</v>
      </c>
    </row>
    <row r="2554" spans="1:5" x14ac:dyDescent="0.25">
      <c r="A2554" s="10">
        <v>41425</v>
      </c>
      <c r="B2554" s="11">
        <v>27</v>
      </c>
      <c r="C2554" s="11">
        <v>9.9704499999999996</v>
      </c>
      <c r="D2554" s="11">
        <v>9.9704499999999996</v>
      </c>
      <c r="E2554" s="11">
        <v>3.9516770000000001</v>
      </c>
    </row>
    <row r="2555" spans="1:5" x14ac:dyDescent="0.25">
      <c r="A2555" s="10">
        <v>41428</v>
      </c>
      <c r="B2555" s="11">
        <v>24</v>
      </c>
      <c r="C2555" s="11">
        <v>9.9740000000000002</v>
      </c>
      <c r="D2555" s="11">
        <v>9.9740000000000002</v>
      </c>
      <c r="E2555" s="11">
        <v>3.9101659999999998</v>
      </c>
    </row>
    <row r="2556" spans="1:5" x14ac:dyDescent="0.25">
      <c r="A2556" s="10">
        <v>41429</v>
      </c>
      <c r="B2556" s="11">
        <v>23</v>
      </c>
      <c r="C2556" s="11">
        <v>9.9763610000000007</v>
      </c>
      <c r="D2556" s="11">
        <v>9.9763610000000007</v>
      </c>
      <c r="E2556" s="11">
        <v>3.7087850000000002</v>
      </c>
    </row>
    <row r="2557" spans="1:5" x14ac:dyDescent="0.25">
      <c r="A2557" s="10">
        <v>41430</v>
      </c>
      <c r="B2557" s="11">
        <v>22</v>
      </c>
      <c r="C2557" s="11">
        <v>9.977328</v>
      </c>
      <c r="D2557" s="11">
        <v>9.977328</v>
      </c>
      <c r="E2557" s="11">
        <v>3.718394</v>
      </c>
    </row>
    <row r="2558" spans="1:5" x14ac:dyDescent="0.25">
      <c r="A2558" s="10">
        <v>41431</v>
      </c>
      <c r="B2558" s="11">
        <v>28</v>
      </c>
      <c r="C2558" s="11">
        <v>9.9715330000000009</v>
      </c>
      <c r="D2558" s="11">
        <v>9.9715330000000009</v>
      </c>
      <c r="E2558" s="11">
        <v>3.6704919999999999</v>
      </c>
    </row>
    <row r="2559" spans="1:5" x14ac:dyDescent="0.25">
      <c r="A2559" s="10">
        <v>41432</v>
      </c>
      <c r="B2559" s="11">
        <v>27</v>
      </c>
      <c r="C2559" s="11">
        <v>9.9724000000000004</v>
      </c>
      <c r="D2559" s="11">
        <v>9.9724000000000004</v>
      </c>
      <c r="E2559" s="11">
        <v>3.690185</v>
      </c>
    </row>
    <row r="2560" spans="1:5" x14ac:dyDescent="0.25">
      <c r="A2560" s="10">
        <v>41435</v>
      </c>
      <c r="B2560" s="11">
        <v>24</v>
      </c>
      <c r="C2560" s="11">
        <v>9.9759329999999995</v>
      </c>
      <c r="D2560" s="11">
        <v>9.9759329999999995</v>
      </c>
      <c r="E2560" s="11">
        <v>3.6187589999999998</v>
      </c>
    </row>
    <row r="2561" spans="1:5" x14ac:dyDescent="0.25">
      <c r="A2561" s="10">
        <v>41436</v>
      </c>
      <c r="B2561" s="11">
        <v>23</v>
      </c>
      <c r="C2561" s="11">
        <v>9.9762330000000006</v>
      </c>
      <c r="D2561" s="11">
        <v>9.9762330000000006</v>
      </c>
      <c r="E2561" s="11">
        <v>3.7289150000000002</v>
      </c>
    </row>
    <row r="2562" spans="1:5" x14ac:dyDescent="0.25">
      <c r="A2562" s="10">
        <v>41437</v>
      </c>
      <c r="B2562" s="11">
        <v>22</v>
      </c>
      <c r="C2562" s="11">
        <v>9.9762280000000008</v>
      </c>
      <c r="D2562" s="11">
        <v>9.9762280000000008</v>
      </c>
      <c r="E2562" s="11">
        <v>3.8992330000000002</v>
      </c>
    </row>
    <row r="2563" spans="1:5" x14ac:dyDescent="0.25">
      <c r="A2563" s="10">
        <v>41438</v>
      </c>
      <c r="B2563" s="11">
        <v>28</v>
      </c>
      <c r="C2563" s="11">
        <v>9.9699000000000009</v>
      </c>
      <c r="D2563" s="11">
        <v>9.9699000000000009</v>
      </c>
      <c r="E2563" s="11">
        <v>3.8816839999999999</v>
      </c>
    </row>
    <row r="2564" spans="1:5" x14ac:dyDescent="0.25">
      <c r="A2564" s="10">
        <v>41439</v>
      </c>
      <c r="B2564" s="11">
        <v>27</v>
      </c>
      <c r="C2564" s="11">
        <v>9.9704499999999996</v>
      </c>
      <c r="D2564" s="11">
        <v>9.9704499999999996</v>
      </c>
      <c r="E2564" s="11">
        <v>3.9516770000000001</v>
      </c>
    </row>
    <row r="2565" spans="1:5" x14ac:dyDescent="0.25">
      <c r="A2565" s="10">
        <v>41442</v>
      </c>
      <c r="B2565" s="11">
        <v>24</v>
      </c>
      <c r="C2565" s="11">
        <v>9.9736670000000007</v>
      </c>
      <c r="D2565" s="11">
        <v>9.9736670000000007</v>
      </c>
      <c r="E2565" s="11">
        <v>3.9603790000000001</v>
      </c>
    </row>
    <row r="2566" spans="1:5" x14ac:dyDescent="0.25">
      <c r="A2566" s="10">
        <v>41443</v>
      </c>
      <c r="B2566" s="11">
        <v>23</v>
      </c>
      <c r="C2566" s="11">
        <v>9.9755939999999992</v>
      </c>
      <c r="D2566" s="11">
        <v>9.9755939999999992</v>
      </c>
      <c r="E2566" s="11">
        <v>3.8294160000000002</v>
      </c>
    </row>
    <row r="2567" spans="1:5" x14ac:dyDescent="0.25">
      <c r="A2567" s="10">
        <v>41444</v>
      </c>
      <c r="B2567" s="11">
        <v>22</v>
      </c>
      <c r="C2567" s="11">
        <v>9.9760439999999999</v>
      </c>
      <c r="D2567" s="11">
        <v>9.9760439999999999</v>
      </c>
      <c r="E2567" s="11">
        <v>3.9294859999999998</v>
      </c>
    </row>
    <row r="2568" spans="1:5" x14ac:dyDescent="0.25">
      <c r="A2568" s="10">
        <v>41445</v>
      </c>
      <c r="B2568" s="11">
        <v>28</v>
      </c>
      <c r="C2568" s="11">
        <v>9.9693559999999994</v>
      </c>
      <c r="D2568" s="11">
        <v>9.9693559999999994</v>
      </c>
      <c r="E2568" s="11">
        <v>3.952054</v>
      </c>
    </row>
    <row r="2569" spans="1:5" x14ac:dyDescent="0.25">
      <c r="A2569" s="10">
        <v>41446</v>
      </c>
      <c r="B2569" s="11">
        <v>27</v>
      </c>
      <c r="C2569" s="11">
        <v>9.9704499999999996</v>
      </c>
      <c r="D2569" s="11">
        <v>9.9704499999999996</v>
      </c>
      <c r="E2569" s="11">
        <v>3.9516770000000001</v>
      </c>
    </row>
    <row r="2570" spans="1:5" x14ac:dyDescent="0.25">
      <c r="A2570" s="10">
        <v>41449</v>
      </c>
      <c r="B2570" s="11">
        <v>24</v>
      </c>
      <c r="C2570" s="11">
        <v>9.9735999999999994</v>
      </c>
      <c r="D2570" s="11">
        <v>9.9735999999999994</v>
      </c>
      <c r="E2570" s="11">
        <v>3.9704820000000001</v>
      </c>
    </row>
    <row r="2571" spans="1:5" x14ac:dyDescent="0.25">
      <c r="A2571" s="10">
        <v>41450</v>
      </c>
      <c r="B2571" s="11">
        <v>23</v>
      </c>
      <c r="C2571" s="11">
        <v>9.9757859999999994</v>
      </c>
      <c r="D2571" s="11">
        <v>9.9757859999999994</v>
      </c>
      <c r="E2571" s="11">
        <v>3.7992170000000001</v>
      </c>
    </row>
    <row r="2572" spans="1:5" x14ac:dyDescent="0.25">
      <c r="A2572" s="10">
        <v>41451</v>
      </c>
      <c r="B2572" s="11">
        <v>22</v>
      </c>
      <c r="C2572" s="11">
        <v>9.9769000000000005</v>
      </c>
      <c r="D2572" s="11">
        <v>9.9769000000000005</v>
      </c>
      <c r="E2572" s="11">
        <v>3.7887520000000001</v>
      </c>
    </row>
    <row r="2573" spans="1:5" x14ac:dyDescent="0.25">
      <c r="A2573" s="10">
        <v>41452</v>
      </c>
      <c r="B2573" s="11">
        <v>28</v>
      </c>
      <c r="C2573" s="11">
        <v>9.9699779999999993</v>
      </c>
      <c r="D2573" s="11">
        <v>9.9699779999999993</v>
      </c>
      <c r="E2573" s="11">
        <v>3.8715950000000001</v>
      </c>
    </row>
    <row r="2574" spans="1:5" x14ac:dyDescent="0.25">
      <c r="A2574" s="10">
        <v>41453</v>
      </c>
      <c r="B2574" s="11">
        <v>27</v>
      </c>
      <c r="C2574" s="11">
        <v>9.9715000000000007</v>
      </c>
      <c r="D2574" s="11">
        <v>9.9715000000000007</v>
      </c>
      <c r="E2574" s="11">
        <v>3.8108610000000001</v>
      </c>
    </row>
    <row r="2575" spans="1:5" x14ac:dyDescent="0.25">
      <c r="A2575" s="10">
        <v>41456</v>
      </c>
      <c r="B2575" s="11">
        <v>24</v>
      </c>
      <c r="C2575" s="11">
        <v>9.9746670000000002</v>
      </c>
      <c r="D2575" s="11">
        <v>9.9746670000000002</v>
      </c>
      <c r="E2575" s="11">
        <v>3.8096009999999998</v>
      </c>
    </row>
    <row r="2576" spans="1:5" x14ac:dyDescent="0.25">
      <c r="A2576" s="10">
        <v>41457</v>
      </c>
      <c r="B2576" s="11">
        <v>23</v>
      </c>
      <c r="C2576" s="11">
        <v>9.9757219999999993</v>
      </c>
      <c r="D2576" s="11">
        <v>9.9757219999999993</v>
      </c>
      <c r="E2576" s="11">
        <v>3.8092830000000002</v>
      </c>
    </row>
    <row r="2577" spans="1:5" x14ac:dyDescent="0.25">
      <c r="A2577" s="10">
        <v>41458</v>
      </c>
      <c r="B2577" s="11">
        <v>22</v>
      </c>
      <c r="C2577" s="11">
        <v>9.976839</v>
      </c>
      <c r="D2577" s="11">
        <v>9.976839</v>
      </c>
      <c r="E2577" s="11">
        <v>3.7987799999999998</v>
      </c>
    </row>
    <row r="2578" spans="1:5" x14ac:dyDescent="0.25">
      <c r="A2578" s="10">
        <v>41459</v>
      </c>
      <c r="B2578" s="11">
        <v>28</v>
      </c>
      <c r="C2578" s="11">
        <v>9.9705220000000008</v>
      </c>
      <c r="D2578" s="11">
        <v>9.9705220000000008</v>
      </c>
      <c r="E2578" s="11">
        <v>3.801234</v>
      </c>
    </row>
    <row r="2579" spans="1:5" x14ac:dyDescent="0.25">
      <c r="A2579" s="10">
        <v>41460</v>
      </c>
      <c r="B2579" s="11">
        <v>27</v>
      </c>
      <c r="C2579" s="11">
        <v>9.9715000000000007</v>
      </c>
      <c r="D2579" s="11">
        <v>9.9715000000000007</v>
      </c>
      <c r="E2579" s="11">
        <v>3.8108610000000001</v>
      </c>
    </row>
    <row r="2580" spans="1:5" x14ac:dyDescent="0.25">
      <c r="A2580" s="10">
        <v>41463</v>
      </c>
      <c r="B2580" s="11">
        <v>24</v>
      </c>
      <c r="C2580" s="11">
        <v>9.9744670000000006</v>
      </c>
      <c r="D2580" s="11">
        <v>9.9744670000000006</v>
      </c>
      <c r="E2580" s="11">
        <v>3.8397540000000001</v>
      </c>
    </row>
    <row r="2581" spans="1:5" x14ac:dyDescent="0.25">
      <c r="A2581" s="10">
        <v>41464</v>
      </c>
      <c r="B2581" s="11">
        <v>23</v>
      </c>
      <c r="C2581" s="11">
        <v>9.9757219999999993</v>
      </c>
      <c r="D2581" s="11">
        <v>9.9757219999999993</v>
      </c>
      <c r="E2581" s="11">
        <v>3.8092830000000002</v>
      </c>
    </row>
    <row r="2582" spans="1:5" x14ac:dyDescent="0.25">
      <c r="A2582" s="10">
        <v>41465</v>
      </c>
      <c r="B2582" s="11">
        <v>22</v>
      </c>
      <c r="C2582" s="11">
        <v>9.9762889999999995</v>
      </c>
      <c r="D2582" s="11">
        <v>9.9762889999999995</v>
      </c>
      <c r="E2582" s="11">
        <v>3.8892039999999999</v>
      </c>
    </row>
    <row r="2583" spans="1:5" x14ac:dyDescent="0.25">
      <c r="A2583" s="10">
        <v>41466</v>
      </c>
      <c r="B2583" s="11">
        <v>28</v>
      </c>
      <c r="C2583" s="11">
        <v>9.9701330000000006</v>
      </c>
      <c r="D2583" s="11">
        <v>9.9701330000000006</v>
      </c>
      <c r="E2583" s="11">
        <v>3.8515459999999999</v>
      </c>
    </row>
    <row r="2584" spans="1:5" x14ac:dyDescent="0.25">
      <c r="A2584" s="10">
        <v>41467</v>
      </c>
      <c r="B2584" s="11">
        <v>27</v>
      </c>
      <c r="C2584" s="11">
        <v>9.9708249999999996</v>
      </c>
      <c r="D2584" s="11">
        <v>9.9708249999999996</v>
      </c>
      <c r="E2584" s="11">
        <v>3.9013819999999999</v>
      </c>
    </row>
    <row r="2585" spans="1:5" x14ac:dyDescent="0.25">
      <c r="A2585" s="10">
        <v>41470</v>
      </c>
      <c r="B2585" s="11">
        <v>24</v>
      </c>
      <c r="C2585" s="11">
        <v>9.9734669999999994</v>
      </c>
      <c r="D2585" s="11">
        <v>9.9734669999999994</v>
      </c>
      <c r="E2585" s="11">
        <v>3.9905379999999999</v>
      </c>
    </row>
    <row r="2586" spans="1:5" x14ac:dyDescent="0.25">
      <c r="A2586" s="10">
        <v>41471</v>
      </c>
      <c r="B2586" s="11">
        <v>23</v>
      </c>
      <c r="C2586" s="11">
        <v>9.9754670000000001</v>
      </c>
      <c r="D2586" s="11">
        <v>9.9754670000000001</v>
      </c>
      <c r="E2586" s="11">
        <v>3.8493919999999999</v>
      </c>
    </row>
    <row r="2587" spans="1:5" x14ac:dyDescent="0.25">
      <c r="A2587" s="10">
        <v>41472</v>
      </c>
      <c r="B2587" s="11">
        <v>22</v>
      </c>
      <c r="C2587" s="11">
        <v>9.9762280000000008</v>
      </c>
      <c r="D2587" s="11">
        <v>9.9762280000000008</v>
      </c>
      <c r="E2587" s="11">
        <v>3.8992330000000002</v>
      </c>
    </row>
    <row r="2588" spans="1:5" x14ac:dyDescent="0.25">
      <c r="A2588" s="10">
        <v>41473</v>
      </c>
      <c r="B2588" s="11">
        <v>28</v>
      </c>
      <c r="C2588" s="11">
        <v>9.9698220000000006</v>
      </c>
      <c r="D2588" s="11">
        <v>9.9698220000000006</v>
      </c>
      <c r="E2588" s="11">
        <v>3.8917730000000001</v>
      </c>
    </row>
    <row r="2589" spans="1:5" x14ac:dyDescent="0.25">
      <c r="A2589" s="10">
        <v>41474</v>
      </c>
      <c r="B2589" s="11">
        <v>27</v>
      </c>
      <c r="C2589" s="11">
        <v>9.9711250000000007</v>
      </c>
      <c r="D2589" s="11">
        <v>9.9711250000000007</v>
      </c>
      <c r="E2589" s="11">
        <v>3.8611490000000002</v>
      </c>
    </row>
    <row r="2590" spans="1:5" x14ac:dyDescent="0.25">
      <c r="A2590" s="10">
        <v>41477</v>
      </c>
      <c r="B2590" s="11">
        <v>24</v>
      </c>
      <c r="C2590" s="11">
        <v>9.9743329999999997</v>
      </c>
      <c r="D2590" s="11">
        <v>9.9743329999999997</v>
      </c>
      <c r="E2590" s="11">
        <v>3.8599570000000001</v>
      </c>
    </row>
    <row r="2591" spans="1:5" x14ac:dyDescent="0.25">
      <c r="A2591" s="10">
        <v>41478</v>
      </c>
      <c r="B2591" s="11">
        <v>23</v>
      </c>
      <c r="C2591" s="11">
        <v>9.9750189999999996</v>
      </c>
      <c r="D2591" s="11">
        <v>9.9750189999999996</v>
      </c>
      <c r="E2591" s="11">
        <v>3.9198620000000002</v>
      </c>
    </row>
    <row r="2592" spans="1:5" x14ac:dyDescent="0.25">
      <c r="A2592" s="10">
        <v>41479</v>
      </c>
      <c r="B2592" s="11">
        <v>22</v>
      </c>
      <c r="C2592" s="11">
        <v>9.9759829999999994</v>
      </c>
      <c r="D2592" s="11">
        <v>9.9759829999999994</v>
      </c>
      <c r="E2592" s="11">
        <v>3.9395159999999998</v>
      </c>
    </row>
    <row r="2593" spans="1:5" x14ac:dyDescent="0.25">
      <c r="A2593" s="10">
        <v>41480</v>
      </c>
      <c r="B2593" s="11">
        <v>28</v>
      </c>
      <c r="C2593" s="11">
        <v>9.9692000000000007</v>
      </c>
      <c r="D2593" s="11">
        <v>9.9692000000000007</v>
      </c>
      <c r="E2593" s="11">
        <v>3.9722339999999998</v>
      </c>
    </row>
    <row r="2594" spans="1:5" x14ac:dyDescent="0.25">
      <c r="A2594" s="10">
        <v>41481</v>
      </c>
      <c r="B2594" s="11">
        <v>27</v>
      </c>
      <c r="C2594" s="11">
        <v>9.9701500000000003</v>
      </c>
      <c r="D2594" s="11">
        <v>9.9701500000000003</v>
      </c>
      <c r="E2594" s="11">
        <v>3.9919159999999998</v>
      </c>
    </row>
    <row r="2595" spans="1:5" x14ac:dyDescent="0.25">
      <c r="A2595" s="10">
        <v>41484</v>
      </c>
      <c r="B2595" s="11">
        <v>24</v>
      </c>
      <c r="C2595" s="11">
        <v>9.9735999999999994</v>
      </c>
      <c r="D2595" s="11">
        <v>9.9735999999999994</v>
      </c>
      <c r="E2595" s="11">
        <v>3.9704820000000001</v>
      </c>
    </row>
    <row r="2596" spans="1:5" x14ac:dyDescent="0.25">
      <c r="A2596" s="10">
        <v>41485</v>
      </c>
      <c r="B2596" s="11">
        <v>23</v>
      </c>
      <c r="C2596" s="11">
        <v>9.9750829999999997</v>
      </c>
      <c r="D2596" s="11">
        <v>9.9750829999999997</v>
      </c>
      <c r="E2596" s="11">
        <v>3.9097940000000002</v>
      </c>
    </row>
    <row r="2597" spans="1:5" x14ac:dyDescent="0.25">
      <c r="A2597" s="10">
        <v>41486</v>
      </c>
      <c r="B2597" s="11">
        <v>22</v>
      </c>
      <c r="C2597" s="11">
        <v>9.9758610000000001</v>
      </c>
      <c r="D2597" s="11">
        <v>9.9758610000000001</v>
      </c>
      <c r="E2597" s="11">
        <v>3.9595760000000002</v>
      </c>
    </row>
    <row r="2598" spans="1:5" x14ac:dyDescent="0.25">
      <c r="A2598" s="10">
        <v>41487</v>
      </c>
      <c r="B2598" s="11">
        <v>28</v>
      </c>
      <c r="C2598" s="11">
        <v>9.9692000000000007</v>
      </c>
      <c r="D2598" s="11">
        <v>9.9692000000000007</v>
      </c>
      <c r="E2598" s="11">
        <v>3.9722339999999998</v>
      </c>
    </row>
    <row r="2599" spans="1:5" x14ac:dyDescent="0.25">
      <c r="A2599" s="10">
        <v>41488</v>
      </c>
      <c r="B2599" s="11">
        <v>27</v>
      </c>
      <c r="C2599" s="11">
        <v>9.9702249999999992</v>
      </c>
      <c r="D2599" s="11">
        <v>9.9702249999999992</v>
      </c>
      <c r="E2599" s="11">
        <v>3.9818560000000001</v>
      </c>
    </row>
    <row r="2600" spans="1:5" x14ac:dyDescent="0.25">
      <c r="A2600" s="10">
        <v>41491</v>
      </c>
      <c r="B2600" s="11">
        <v>24</v>
      </c>
      <c r="C2600" s="11">
        <v>9.9735329999999998</v>
      </c>
      <c r="D2600" s="11">
        <v>9.9735329999999998</v>
      </c>
      <c r="E2600" s="11">
        <v>3.980585</v>
      </c>
    </row>
    <row r="2601" spans="1:5" x14ac:dyDescent="0.25">
      <c r="A2601" s="10">
        <v>41492</v>
      </c>
      <c r="B2601" s="11">
        <v>23</v>
      </c>
      <c r="C2601" s="11">
        <v>9.975339</v>
      </c>
      <c r="D2601" s="11">
        <v>9.975339</v>
      </c>
      <c r="E2601" s="11">
        <v>3.8695249999999999</v>
      </c>
    </row>
    <row r="2602" spans="1:5" x14ac:dyDescent="0.25">
      <c r="A2602" s="10">
        <v>41493</v>
      </c>
      <c r="B2602" s="11">
        <v>22</v>
      </c>
      <c r="C2602" s="11">
        <v>9.9758610000000001</v>
      </c>
      <c r="D2602" s="11">
        <v>9.9758610000000001</v>
      </c>
      <c r="E2602" s="11">
        <v>3.9595760000000002</v>
      </c>
    </row>
    <row r="2603" spans="1:5" x14ac:dyDescent="0.25">
      <c r="A2603" s="10">
        <v>41494</v>
      </c>
      <c r="B2603" s="11">
        <v>28</v>
      </c>
      <c r="C2603" s="11">
        <v>9.9706779999999995</v>
      </c>
      <c r="D2603" s="11">
        <v>9.9706779999999995</v>
      </c>
      <c r="E2603" s="11">
        <v>3.7810579999999998</v>
      </c>
    </row>
    <row r="2604" spans="1:5" x14ac:dyDescent="0.25">
      <c r="A2604" s="10">
        <v>41495</v>
      </c>
      <c r="B2604" s="11">
        <v>27</v>
      </c>
      <c r="C2604" s="11">
        <v>9.9703750000000007</v>
      </c>
      <c r="D2604" s="11">
        <v>9.9703750000000007</v>
      </c>
      <c r="E2604" s="11">
        <v>3.9617369999999998</v>
      </c>
    </row>
    <row r="2605" spans="1:5" x14ac:dyDescent="0.25">
      <c r="A2605" s="10">
        <v>41498</v>
      </c>
      <c r="B2605" s="11">
        <v>24</v>
      </c>
      <c r="C2605" s="11">
        <v>9.9737329999999993</v>
      </c>
      <c r="D2605" s="11">
        <v>9.9737329999999993</v>
      </c>
      <c r="E2605" s="11">
        <v>3.9504269999999999</v>
      </c>
    </row>
    <row r="2606" spans="1:5" x14ac:dyDescent="0.25">
      <c r="A2606" s="10">
        <v>41499</v>
      </c>
      <c r="B2606" s="11">
        <v>23</v>
      </c>
      <c r="C2606" s="11">
        <v>9.9750829999999997</v>
      </c>
      <c r="D2606" s="11">
        <v>9.9750829999999997</v>
      </c>
      <c r="E2606" s="11">
        <v>3.9097940000000002</v>
      </c>
    </row>
    <row r="2607" spans="1:5" x14ac:dyDescent="0.25">
      <c r="A2607" s="10">
        <v>41500</v>
      </c>
      <c r="B2607" s="11">
        <v>22</v>
      </c>
      <c r="C2607" s="11">
        <v>9.9761059999999997</v>
      </c>
      <c r="D2607" s="11">
        <v>9.9761059999999997</v>
      </c>
      <c r="E2607" s="11">
        <v>3.919292</v>
      </c>
    </row>
    <row r="2608" spans="1:5" x14ac:dyDescent="0.25">
      <c r="A2608" s="10">
        <v>41501</v>
      </c>
      <c r="B2608" s="11">
        <v>28</v>
      </c>
      <c r="C2608" s="11">
        <v>9.9703669999999995</v>
      </c>
      <c r="D2608" s="11">
        <v>9.9703669999999995</v>
      </c>
      <c r="E2608" s="11">
        <v>3.8212809999999999</v>
      </c>
    </row>
    <row r="2609" spans="1:5" x14ac:dyDescent="0.25">
      <c r="A2609" s="10">
        <v>41502</v>
      </c>
      <c r="B2609" s="11">
        <v>27</v>
      </c>
      <c r="C2609" s="11">
        <v>9.9713499999999993</v>
      </c>
      <c r="D2609" s="11">
        <v>9.9713499999999993</v>
      </c>
      <c r="E2609" s="11">
        <v>3.8309760000000002</v>
      </c>
    </row>
    <row r="2610" spans="1:5" x14ac:dyDescent="0.25">
      <c r="A2610" s="10">
        <v>41505</v>
      </c>
      <c r="B2610" s="11">
        <v>24</v>
      </c>
      <c r="C2610" s="11">
        <v>9.9745329999999992</v>
      </c>
      <c r="D2610" s="11">
        <v>9.9745329999999992</v>
      </c>
      <c r="E2610" s="11">
        <v>3.8298030000000001</v>
      </c>
    </row>
    <row r="2611" spans="1:5" x14ac:dyDescent="0.25">
      <c r="A2611" s="10">
        <v>41506</v>
      </c>
      <c r="B2611" s="11">
        <v>23</v>
      </c>
      <c r="C2611" s="11">
        <v>9.9755939999999992</v>
      </c>
      <c r="D2611" s="11">
        <v>9.9755939999999992</v>
      </c>
      <c r="E2611" s="11">
        <v>3.8294160000000002</v>
      </c>
    </row>
    <row r="2612" spans="1:5" x14ac:dyDescent="0.25">
      <c r="A2612" s="10">
        <v>41507</v>
      </c>
      <c r="B2612" s="11">
        <v>22</v>
      </c>
      <c r="C2612" s="11">
        <v>9.9766560000000002</v>
      </c>
      <c r="D2612" s="11">
        <v>9.9766560000000002</v>
      </c>
      <c r="E2612" s="11">
        <v>3.828865</v>
      </c>
    </row>
    <row r="2613" spans="1:5" x14ac:dyDescent="0.25">
      <c r="A2613" s="10">
        <v>41508</v>
      </c>
      <c r="B2613" s="11">
        <v>28</v>
      </c>
      <c r="C2613" s="11">
        <v>9.9703669999999995</v>
      </c>
      <c r="D2613" s="11">
        <v>9.9703669999999995</v>
      </c>
      <c r="E2613" s="11">
        <v>3.8212809999999999</v>
      </c>
    </row>
    <row r="2614" spans="1:5" x14ac:dyDescent="0.25">
      <c r="A2614" s="10">
        <v>41509</v>
      </c>
      <c r="B2614" s="11">
        <v>27</v>
      </c>
      <c r="C2614" s="11">
        <v>9.971425</v>
      </c>
      <c r="D2614" s="11">
        <v>9.971425</v>
      </c>
      <c r="E2614" s="11">
        <v>3.8209179999999998</v>
      </c>
    </row>
    <row r="2615" spans="1:5" x14ac:dyDescent="0.25">
      <c r="A2615" s="10">
        <v>41512</v>
      </c>
      <c r="B2615" s="11">
        <v>24</v>
      </c>
      <c r="C2615" s="11">
        <v>9.9738000000000007</v>
      </c>
      <c r="D2615" s="11">
        <v>9.9738000000000007</v>
      </c>
      <c r="E2615" s="11">
        <v>3.9403239999999999</v>
      </c>
    </row>
    <row r="2616" spans="1:5" x14ac:dyDescent="0.25">
      <c r="A2616" s="10">
        <v>41513</v>
      </c>
      <c r="B2616" s="11">
        <v>23</v>
      </c>
      <c r="C2616" s="11">
        <v>9.9755310000000001</v>
      </c>
      <c r="D2616" s="11">
        <v>9.9755310000000001</v>
      </c>
      <c r="E2616" s="11">
        <v>3.8393250000000001</v>
      </c>
    </row>
    <row r="2617" spans="1:5" x14ac:dyDescent="0.25">
      <c r="A2617" s="10">
        <v>41514</v>
      </c>
      <c r="B2617" s="11">
        <v>22</v>
      </c>
      <c r="C2617" s="11">
        <v>9.9765940000000004</v>
      </c>
      <c r="D2617" s="11">
        <v>9.9765940000000004</v>
      </c>
      <c r="E2617" s="11">
        <v>3.8390580000000001</v>
      </c>
    </row>
    <row r="2618" spans="1:5" x14ac:dyDescent="0.25">
      <c r="A2618" s="10">
        <v>41515</v>
      </c>
      <c r="B2618" s="11">
        <v>28</v>
      </c>
      <c r="C2618" s="11">
        <v>9.9703669999999995</v>
      </c>
      <c r="D2618" s="11">
        <v>9.9703669999999995</v>
      </c>
      <c r="E2618" s="11">
        <v>3.8212809999999999</v>
      </c>
    </row>
    <row r="2619" spans="1:5" x14ac:dyDescent="0.25">
      <c r="A2619" s="10">
        <v>41516</v>
      </c>
      <c r="B2619" s="11">
        <v>27</v>
      </c>
      <c r="C2619" s="11">
        <v>9.971425</v>
      </c>
      <c r="D2619" s="11">
        <v>9.971425</v>
      </c>
      <c r="E2619" s="11">
        <v>3.8209179999999998</v>
      </c>
    </row>
    <row r="2620" spans="1:5" x14ac:dyDescent="0.25">
      <c r="A2620" s="10">
        <v>41519</v>
      </c>
      <c r="B2620" s="11">
        <v>24</v>
      </c>
      <c r="C2620" s="11">
        <v>9.9746000000000006</v>
      </c>
      <c r="D2620" s="11">
        <v>9.9746000000000006</v>
      </c>
      <c r="E2620" s="11">
        <v>3.8197019999999999</v>
      </c>
    </row>
    <row r="2621" spans="1:5" x14ac:dyDescent="0.25">
      <c r="A2621" s="10">
        <v>41520</v>
      </c>
      <c r="B2621" s="11">
        <v>23</v>
      </c>
      <c r="C2621" s="11">
        <v>9.9755939999999992</v>
      </c>
      <c r="D2621" s="11">
        <v>9.9755939999999992</v>
      </c>
      <c r="E2621" s="11">
        <v>3.8294160000000002</v>
      </c>
    </row>
    <row r="2622" spans="1:5" x14ac:dyDescent="0.25">
      <c r="A2622" s="10">
        <v>41521</v>
      </c>
      <c r="B2622" s="11">
        <v>22</v>
      </c>
      <c r="C2622" s="11">
        <v>9.9762280000000008</v>
      </c>
      <c r="D2622" s="11">
        <v>9.9762280000000008</v>
      </c>
      <c r="E2622" s="11">
        <v>3.8992330000000002</v>
      </c>
    </row>
    <row r="2623" spans="1:5" x14ac:dyDescent="0.25">
      <c r="A2623" s="10">
        <v>41522</v>
      </c>
      <c r="B2623" s="11">
        <v>28</v>
      </c>
      <c r="C2623" s="11">
        <v>9.9694330000000004</v>
      </c>
      <c r="D2623" s="11">
        <v>9.9694330000000004</v>
      </c>
      <c r="E2623" s="11">
        <v>3.9420929999999998</v>
      </c>
    </row>
    <row r="2624" spans="1:5" x14ac:dyDescent="0.25">
      <c r="A2624" s="10">
        <v>41523</v>
      </c>
      <c r="B2624" s="11">
        <v>27</v>
      </c>
      <c r="C2624" s="11">
        <v>9.9720250000000004</v>
      </c>
      <c r="D2624" s="11">
        <v>9.9720250000000004</v>
      </c>
      <c r="E2624" s="11">
        <v>3.7404639999999998</v>
      </c>
    </row>
    <row r="2625" spans="1:5" x14ac:dyDescent="0.25">
      <c r="A2625" s="10">
        <v>41526</v>
      </c>
      <c r="B2625" s="11">
        <v>24</v>
      </c>
      <c r="C2625" s="11">
        <v>9.9751999999999992</v>
      </c>
      <c r="D2625" s="11">
        <v>9.9751999999999992</v>
      </c>
      <c r="E2625" s="11">
        <v>3.7292489999999998</v>
      </c>
    </row>
    <row r="2626" spans="1:5" x14ac:dyDescent="0.25">
      <c r="A2626" s="10">
        <v>41527</v>
      </c>
      <c r="B2626" s="11">
        <v>23</v>
      </c>
      <c r="C2626" s="11">
        <v>9.9764250000000008</v>
      </c>
      <c r="D2626" s="11">
        <v>9.9764250000000008</v>
      </c>
      <c r="E2626" s="11">
        <v>3.6987199999999998</v>
      </c>
    </row>
    <row r="2627" spans="1:5" x14ac:dyDescent="0.25">
      <c r="A2627" s="10">
        <v>41528</v>
      </c>
      <c r="B2627" s="11">
        <v>22</v>
      </c>
      <c r="C2627" s="11">
        <v>9.9772669999999994</v>
      </c>
      <c r="D2627" s="11">
        <v>9.9772669999999994</v>
      </c>
      <c r="E2627" s="11">
        <v>3.728421</v>
      </c>
    </row>
    <row r="2628" spans="1:5" x14ac:dyDescent="0.25">
      <c r="A2628" s="10">
        <v>41529</v>
      </c>
      <c r="B2628" s="11">
        <v>28</v>
      </c>
      <c r="C2628" s="11">
        <v>9.9710669999999997</v>
      </c>
      <c r="D2628" s="11">
        <v>9.9710669999999997</v>
      </c>
      <c r="E2628" s="11">
        <v>3.7307510000000002</v>
      </c>
    </row>
    <row r="2629" spans="1:5" x14ac:dyDescent="0.25">
      <c r="A2629" s="10">
        <v>41530</v>
      </c>
      <c r="B2629" s="11">
        <v>27</v>
      </c>
      <c r="C2629" s="11">
        <v>9.9720999999999993</v>
      </c>
      <c r="D2629" s="11">
        <v>9.9720999999999993</v>
      </c>
      <c r="E2629" s="11">
        <v>3.7304080000000002</v>
      </c>
    </row>
    <row r="2630" spans="1:5" x14ac:dyDescent="0.25">
      <c r="A2630" s="10">
        <v>41534</v>
      </c>
      <c r="B2630" s="11">
        <v>23</v>
      </c>
      <c r="C2630" s="11">
        <v>9.9778310000000001</v>
      </c>
      <c r="D2630" s="11">
        <v>9.9778310000000001</v>
      </c>
      <c r="E2630" s="11">
        <v>3.4776400000000001</v>
      </c>
    </row>
    <row r="2631" spans="1:5" x14ac:dyDescent="0.25">
      <c r="A2631" s="10">
        <v>41535</v>
      </c>
      <c r="B2631" s="11">
        <v>22</v>
      </c>
      <c r="C2631" s="11">
        <v>9.9786110000000008</v>
      </c>
      <c r="D2631" s="11">
        <v>9.9786110000000008</v>
      </c>
      <c r="E2631" s="11">
        <v>3.50752</v>
      </c>
    </row>
    <row r="2632" spans="1:5" x14ac:dyDescent="0.25">
      <c r="A2632" s="10">
        <v>41536</v>
      </c>
      <c r="B2632" s="11">
        <v>28</v>
      </c>
      <c r="C2632" s="11">
        <v>9.9733999999999998</v>
      </c>
      <c r="D2632" s="11">
        <v>9.9733999999999998</v>
      </c>
      <c r="E2632" s="11">
        <v>3.4291209999999999</v>
      </c>
    </row>
    <row r="2633" spans="1:5" x14ac:dyDescent="0.25">
      <c r="A2633" s="10">
        <v>41537</v>
      </c>
      <c r="B2633" s="11">
        <v>27</v>
      </c>
      <c r="C2633" s="11">
        <v>9.9744250000000001</v>
      </c>
      <c r="D2633" s="11">
        <v>9.9744250000000001</v>
      </c>
      <c r="E2633" s="11">
        <v>3.4187430000000001</v>
      </c>
    </row>
    <row r="2634" spans="1:5" x14ac:dyDescent="0.25">
      <c r="A2634" s="10">
        <v>41540</v>
      </c>
      <c r="B2634" s="11">
        <v>24</v>
      </c>
      <c r="C2634" s="11">
        <v>9.9770669999999999</v>
      </c>
      <c r="D2634" s="11">
        <v>9.9770669999999999</v>
      </c>
      <c r="E2634" s="11">
        <v>3.4478569999999999</v>
      </c>
    </row>
    <row r="2635" spans="1:5" x14ac:dyDescent="0.25">
      <c r="A2635" s="10">
        <v>41541</v>
      </c>
      <c r="B2635" s="11">
        <v>23</v>
      </c>
      <c r="C2635" s="11">
        <v>9.9778310000000001</v>
      </c>
      <c r="D2635" s="11">
        <v>9.9778310000000001</v>
      </c>
      <c r="E2635" s="11">
        <v>3.4776400000000001</v>
      </c>
    </row>
    <row r="2636" spans="1:5" x14ac:dyDescent="0.25">
      <c r="A2636" s="10">
        <v>41542</v>
      </c>
      <c r="B2636" s="11">
        <v>22</v>
      </c>
      <c r="C2636" s="11">
        <v>9.9786719999999995</v>
      </c>
      <c r="D2636" s="11">
        <v>9.9786719999999995</v>
      </c>
      <c r="E2636" s="11">
        <v>3.4974959999999999</v>
      </c>
    </row>
    <row r="2637" spans="1:5" x14ac:dyDescent="0.25">
      <c r="A2637" s="10">
        <v>41543</v>
      </c>
      <c r="B2637" s="11">
        <v>28</v>
      </c>
      <c r="C2637" s="11">
        <v>9.972467</v>
      </c>
      <c r="D2637" s="11">
        <v>9.972467</v>
      </c>
      <c r="E2637" s="11">
        <v>3.549731</v>
      </c>
    </row>
    <row r="2638" spans="1:5" x14ac:dyDescent="0.25">
      <c r="A2638" s="10">
        <v>41544</v>
      </c>
      <c r="B2638" s="11">
        <v>27</v>
      </c>
      <c r="C2638" s="11">
        <v>9.9730000000000008</v>
      </c>
      <c r="D2638" s="11">
        <v>9.9730000000000008</v>
      </c>
      <c r="E2638" s="11">
        <v>3.6097459999999999</v>
      </c>
    </row>
    <row r="2639" spans="1:5" x14ac:dyDescent="0.25">
      <c r="A2639" s="10">
        <v>41547</v>
      </c>
      <c r="B2639" s="11">
        <v>24</v>
      </c>
      <c r="C2639" s="11">
        <v>9.9760670000000005</v>
      </c>
      <c r="D2639" s="11">
        <v>9.9760670000000005</v>
      </c>
      <c r="E2639" s="11">
        <v>3.5985619999999998</v>
      </c>
    </row>
    <row r="2640" spans="1:5" x14ac:dyDescent="0.25">
      <c r="A2640" s="10">
        <v>41548</v>
      </c>
      <c r="B2640" s="11">
        <v>23</v>
      </c>
      <c r="C2640" s="11">
        <v>9.9780859999999993</v>
      </c>
      <c r="D2640" s="11">
        <v>9.9780859999999993</v>
      </c>
      <c r="E2640" s="11">
        <v>3.4375499999999999</v>
      </c>
    </row>
    <row r="2641" spans="1:5" x14ac:dyDescent="0.25">
      <c r="A2641" s="10">
        <v>41549</v>
      </c>
      <c r="B2641" s="11">
        <v>22</v>
      </c>
      <c r="C2641" s="11">
        <v>9.9792830000000006</v>
      </c>
      <c r="D2641" s="11">
        <v>9.9792830000000006</v>
      </c>
      <c r="E2641" s="11">
        <v>3.3970919999999998</v>
      </c>
    </row>
    <row r="2642" spans="1:5" x14ac:dyDescent="0.25">
      <c r="A2642" s="10">
        <v>41550</v>
      </c>
      <c r="B2642" s="11">
        <v>28</v>
      </c>
      <c r="C2642" s="11">
        <v>9.9736329999999995</v>
      </c>
      <c r="D2642" s="11">
        <v>9.9736329999999995</v>
      </c>
      <c r="E2642" s="11">
        <v>3.3990049999999998</v>
      </c>
    </row>
    <row r="2643" spans="1:5" x14ac:dyDescent="0.25">
      <c r="A2643" s="10">
        <v>41551</v>
      </c>
      <c r="B2643" s="11">
        <v>27</v>
      </c>
      <c r="C2643" s="11">
        <v>9.9747249999999994</v>
      </c>
      <c r="D2643" s="11">
        <v>9.9747249999999994</v>
      </c>
      <c r="E2643" s="11">
        <v>3.378539</v>
      </c>
    </row>
    <row r="2644" spans="1:5" x14ac:dyDescent="0.25">
      <c r="A2644" s="10">
        <v>41554</v>
      </c>
      <c r="B2644" s="11">
        <v>24</v>
      </c>
      <c r="C2644" s="11">
        <v>9.9773329999999998</v>
      </c>
      <c r="D2644" s="11">
        <v>9.9773329999999998</v>
      </c>
      <c r="E2644" s="11">
        <v>3.4077739999999999</v>
      </c>
    </row>
    <row r="2645" spans="1:5" x14ac:dyDescent="0.25">
      <c r="A2645" s="10">
        <v>41555</v>
      </c>
      <c r="B2645" s="11">
        <v>23</v>
      </c>
      <c r="C2645" s="11">
        <v>9.9784059999999997</v>
      </c>
      <c r="D2645" s="11">
        <v>9.9784059999999997</v>
      </c>
      <c r="E2645" s="11">
        <v>3.3872450000000001</v>
      </c>
    </row>
    <row r="2646" spans="1:5" x14ac:dyDescent="0.25">
      <c r="A2646" s="10">
        <v>41556</v>
      </c>
      <c r="B2646" s="11">
        <v>22</v>
      </c>
      <c r="C2646" s="11">
        <v>9.9789779999999997</v>
      </c>
      <c r="D2646" s="11">
        <v>9.9789779999999997</v>
      </c>
      <c r="E2646" s="11">
        <v>3.4472100000000001</v>
      </c>
    </row>
    <row r="2647" spans="1:5" x14ac:dyDescent="0.25">
      <c r="A2647" s="10">
        <v>41557</v>
      </c>
      <c r="B2647" s="11">
        <v>28</v>
      </c>
      <c r="C2647" s="11">
        <v>9.9733999999999998</v>
      </c>
      <c r="D2647" s="11">
        <v>9.9733999999999998</v>
      </c>
      <c r="E2647" s="11">
        <v>3.4291209999999999</v>
      </c>
    </row>
    <row r="2648" spans="1:5" x14ac:dyDescent="0.25">
      <c r="A2648" s="10">
        <v>41558</v>
      </c>
      <c r="B2648" s="11">
        <v>27</v>
      </c>
      <c r="C2648" s="11">
        <v>9.9743499999999994</v>
      </c>
      <c r="D2648" s="11">
        <v>9.9743499999999994</v>
      </c>
      <c r="E2648" s="11">
        <v>3.428795</v>
      </c>
    </row>
    <row r="2649" spans="1:5" x14ac:dyDescent="0.25">
      <c r="A2649" s="10">
        <v>41561</v>
      </c>
      <c r="B2649" s="11">
        <v>24</v>
      </c>
      <c r="C2649" s="11">
        <v>9.9770669999999999</v>
      </c>
      <c r="D2649" s="11">
        <v>9.9770669999999999</v>
      </c>
      <c r="E2649" s="11">
        <v>3.4478569999999999</v>
      </c>
    </row>
    <row r="2650" spans="1:5" x14ac:dyDescent="0.25">
      <c r="A2650" s="10">
        <v>41562</v>
      </c>
      <c r="B2650" s="11">
        <v>23</v>
      </c>
      <c r="C2650" s="11">
        <v>9.9784690000000005</v>
      </c>
      <c r="D2650" s="11">
        <v>9.9784690000000005</v>
      </c>
      <c r="E2650" s="11">
        <v>3.3773409999999999</v>
      </c>
    </row>
    <row r="2651" spans="1:5" x14ac:dyDescent="0.25">
      <c r="A2651" s="10">
        <v>41563</v>
      </c>
      <c r="B2651" s="11">
        <v>22</v>
      </c>
      <c r="C2651" s="11">
        <v>9.9794669999999996</v>
      </c>
      <c r="D2651" s="11">
        <v>9.9794669999999996</v>
      </c>
      <c r="E2651" s="11">
        <v>3.3668589999999998</v>
      </c>
    </row>
    <row r="2652" spans="1:5" x14ac:dyDescent="0.25">
      <c r="A2652" s="10">
        <v>41564</v>
      </c>
      <c r="B2652" s="11">
        <v>28</v>
      </c>
      <c r="C2652" s="11">
        <v>9.9741</v>
      </c>
      <c r="D2652" s="11">
        <v>9.9741</v>
      </c>
      <c r="E2652" s="11">
        <v>3.3386469999999999</v>
      </c>
    </row>
    <row r="2653" spans="1:5" x14ac:dyDescent="0.25">
      <c r="A2653" s="10">
        <v>41565</v>
      </c>
      <c r="B2653" s="11">
        <v>27</v>
      </c>
      <c r="C2653" s="11">
        <v>9.9746500000000005</v>
      </c>
      <c r="D2653" s="11">
        <v>9.9746500000000005</v>
      </c>
      <c r="E2653" s="11">
        <v>3.3885900000000002</v>
      </c>
    </row>
    <row r="2654" spans="1:5" x14ac:dyDescent="0.25">
      <c r="A2654" s="10">
        <v>41568</v>
      </c>
      <c r="B2654" s="11">
        <v>24</v>
      </c>
      <c r="C2654" s="11">
        <v>9.9770669999999999</v>
      </c>
      <c r="D2654" s="11">
        <v>9.9770669999999999</v>
      </c>
      <c r="E2654" s="11">
        <v>3.4478569999999999</v>
      </c>
    </row>
    <row r="2655" spans="1:5" x14ac:dyDescent="0.25">
      <c r="A2655" s="10">
        <v>41569</v>
      </c>
      <c r="B2655" s="11">
        <v>23</v>
      </c>
      <c r="C2655" s="11">
        <v>9.9783419999999996</v>
      </c>
      <c r="D2655" s="11">
        <v>9.9783419999999996</v>
      </c>
      <c r="E2655" s="11">
        <v>3.3973059999999999</v>
      </c>
    </row>
    <row r="2656" spans="1:5" x14ac:dyDescent="0.25">
      <c r="A2656" s="10">
        <v>41570</v>
      </c>
      <c r="B2656" s="11">
        <v>22</v>
      </c>
      <c r="C2656" s="11">
        <v>9.9795280000000002</v>
      </c>
      <c r="D2656" s="11">
        <v>9.9795280000000002</v>
      </c>
      <c r="E2656" s="11">
        <v>3.3568359999999999</v>
      </c>
    </row>
    <row r="2657" spans="1:5" x14ac:dyDescent="0.25">
      <c r="A2657" s="10">
        <v>41571</v>
      </c>
      <c r="B2657" s="11">
        <v>28</v>
      </c>
      <c r="C2657" s="11">
        <v>9.9741780000000002</v>
      </c>
      <c r="D2657" s="11">
        <v>9.9741780000000002</v>
      </c>
      <c r="E2657" s="11">
        <v>3.3285659999999999</v>
      </c>
    </row>
    <row r="2658" spans="1:5" x14ac:dyDescent="0.25">
      <c r="A2658" s="10">
        <v>41572</v>
      </c>
      <c r="B2658" s="11">
        <v>27</v>
      </c>
      <c r="C2658" s="11">
        <v>9.9741999999999997</v>
      </c>
      <c r="D2658" s="11">
        <v>9.9741999999999997</v>
      </c>
      <c r="E2658" s="11">
        <v>3.4488979999999998</v>
      </c>
    </row>
    <row r="2659" spans="1:5" x14ac:dyDescent="0.25">
      <c r="A2659" s="10">
        <v>41575</v>
      </c>
      <c r="B2659" s="11">
        <v>24</v>
      </c>
      <c r="C2659" s="11">
        <v>9.9767329999999994</v>
      </c>
      <c r="D2659" s="11">
        <v>9.9767329999999994</v>
      </c>
      <c r="E2659" s="11">
        <v>3.498189</v>
      </c>
    </row>
    <row r="2660" spans="1:5" x14ac:dyDescent="0.25">
      <c r="A2660" s="10">
        <v>41576</v>
      </c>
      <c r="B2660" s="11">
        <v>23</v>
      </c>
      <c r="C2660" s="11">
        <v>9.9782139999999995</v>
      </c>
      <c r="D2660" s="11">
        <v>9.9782139999999995</v>
      </c>
      <c r="E2660" s="11">
        <v>3.4174280000000001</v>
      </c>
    </row>
    <row r="2661" spans="1:5" x14ac:dyDescent="0.25">
      <c r="A2661" s="10">
        <v>41577</v>
      </c>
      <c r="B2661" s="11">
        <v>22</v>
      </c>
      <c r="C2661" s="11">
        <v>9.9786719999999995</v>
      </c>
      <c r="D2661" s="11">
        <v>9.9786719999999995</v>
      </c>
      <c r="E2661" s="11">
        <v>3.4974959999999999</v>
      </c>
    </row>
    <row r="2662" spans="1:5" x14ac:dyDescent="0.25">
      <c r="A2662" s="10">
        <v>41578</v>
      </c>
      <c r="B2662" s="11">
        <v>28</v>
      </c>
      <c r="C2662" s="11">
        <v>9.9728560000000002</v>
      </c>
      <c r="D2662" s="11">
        <v>9.9728560000000002</v>
      </c>
      <c r="E2662" s="11">
        <v>3.4994420000000002</v>
      </c>
    </row>
    <row r="2663" spans="1:5" x14ac:dyDescent="0.25">
      <c r="A2663" s="10">
        <v>41579</v>
      </c>
      <c r="B2663" s="11">
        <v>27</v>
      </c>
      <c r="C2663" s="11">
        <v>9.9737500000000008</v>
      </c>
      <c r="D2663" s="11">
        <v>9.9737500000000008</v>
      </c>
      <c r="E2663" s="11">
        <v>3.5092120000000002</v>
      </c>
    </row>
    <row r="2664" spans="1:5" x14ac:dyDescent="0.25">
      <c r="A2664" s="10">
        <v>41582</v>
      </c>
      <c r="B2664" s="11">
        <v>24</v>
      </c>
      <c r="C2664" s="11">
        <v>9.9767329999999994</v>
      </c>
      <c r="D2664" s="11">
        <v>9.9767329999999994</v>
      </c>
      <c r="E2664" s="11">
        <v>3.498189</v>
      </c>
    </row>
    <row r="2665" spans="1:5" x14ac:dyDescent="0.25">
      <c r="A2665" s="10">
        <v>41583</v>
      </c>
      <c r="B2665" s="11">
        <v>23</v>
      </c>
      <c r="C2665" s="11">
        <v>9.9784690000000005</v>
      </c>
      <c r="D2665" s="11">
        <v>9.9784690000000005</v>
      </c>
      <c r="E2665" s="11">
        <v>3.3773409999999999</v>
      </c>
    </row>
    <row r="2666" spans="1:5" x14ac:dyDescent="0.25">
      <c r="A2666" s="10">
        <v>41584</v>
      </c>
      <c r="B2666" s="11">
        <v>22</v>
      </c>
      <c r="C2666" s="11">
        <v>9.9794060000000009</v>
      </c>
      <c r="D2666" s="11">
        <v>9.9794060000000009</v>
      </c>
      <c r="E2666" s="11">
        <v>3.3768820000000002</v>
      </c>
    </row>
    <row r="2667" spans="1:5" x14ac:dyDescent="0.25">
      <c r="A2667" s="10">
        <v>41585</v>
      </c>
      <c r="B2667" s="11">
        <v>28</v>
      </c>
      <c r="C2667" s="11">
        <v>9.9739439999999995</v>
      </c>
      <c r="D2667" s="11">
        <v>9.9739439999999995</v>
      </c>
      <c r="E2667" s="11">
        <v>3.3588089999999999</v>
      </c>
    </row>
    <row r="2668" spans="1:5" x14ac:dyDescent="0.25">
      <c r="A2668" s="10">
        <v>41586</v>
      </c>
      <c r="B2668" s="11">
        <v>27</v>
      </c>
      <c r="C2668" s="11">
        <v>9.9739000000000004</v>
      </c>
      <c r="D2668" s="11">
        <v>9.9739000000000004</v>
      </c>
      <c r="E2668" s="11">
        <v>3.4891070000000002</v>
      </c>
    </row>
    <row r="2669" spans="1:5" x14ac:dyDescent="0.25">
      <c r="A2669" s="10">
        <v>41589</v>
      </c>
      <c r="B2669" s="11">
        <v>24</v>
      </c>
      <c r="C2669" s="11">
        <v>9.9770000000000003</v>
      </c>
      <c r="D2669" s="11">
        <v>9.9770000000000003</v>
      </c>
      <c r="E2669" s="11">
        <v>3.4579529999999998</v>
      </c>
    </row>
    <row r="2670" spans="1:5" x14ac:dyDescent="0.25">
      <c r="A2670" s="10">
        <v>41590</v>
      </c>
      <c r="B2670" s="11">
        <v>23</v>
      </c>
      <c r="C2670" s="11">
        <v>9.9783419999999996</v>
      </c>
      <c r="D2670" s="11">
        <v>9.9783419999999996</v>
      </c>
      <c r="E2670" s="11">
        <v>3.3973059999999999</v>
      </c>
    </row>
    <row r="2671" spans="1:5" x14ac:dyDescent="0.25">
      <c r="A2671" s="10">
        <v>41591</v>
      </c>
      <c r="B2671" s="11">
        <v>22</v>
      </c>
      <c r="C2671" s="11">
        <v>9.9792830000000006</v>
      </c>
      <c r="D2671" s="11">
        <v>9.9792830000000006</v>
      </c>
      <c r="E2671" s="11">
        <v>3.3970919999999998</v>
      </c>
    </row>
    <row r="2672" spans="1:5" x14ac:dyDescent="0.25">
      <c r="A2672" s="10">
        <v>41592</v>
      </c>
      <c r="B2672" s="11">
        <v>27</v>
      </c>
      <c r="C2672" s="11">
        <v>9.9746500000000005</v>
      </c>
      <c r="D2672" s="11">
        <v>9.9746500000000005</v>
      </c>
      <c r="E2672" s="11">
        <v>3.3885900000000002</v>
      </c>
    </row>
    <row r="2673" spans="1:5" x14ac:dyDescent="0.25">
      <c r="A2673" s="10">
        <v>41593</v>
      </c>
      <c r="B2673" s="11">
        <v>26</v>
      </c>
      <c r="C2673" s="11">
        <v>9.9754439999999995</v>
      </c>
      <c r="D2673" s="11">
        <v>9.9754439999999995</v>
      </c>
      <c r="E2673" s="11">
        <v>3.4084310000000002</v>
      </c>
    </row>
    <row r="2674" spans="1:5" x14ac:dyDescent="0.25">
      <c r="A2674" s="10">
        <v>41597</v>
      </c>
      <c r="B2674" s="11">
        <v>22</v>
      </c>
      <c r="C2674" s="11">
        <v>9.9792830000000006</v>
      </c>
      <c r="D2674" s="11">
        <v>9.9792830000000006</v>
      </c>
      <c r="E2674" s="11">
        <v>3.3970919999999998</v>
      </c>
    </row>
    <row r="2675" spans="1:5" x14ac:dyDescent="0.25">
      <c r="A2675" s="10">
        <v>41598</v>
      </c>
      <c r="B2675" s="11">
        <v>21</v>
      </c>
      <c r="C2675" s="11">
        <v>9.9803420000000003</v>
      </c>
      <c r="D2675" s="11">
        <v>9.9803420000000003</v>
      </c>
      <c r="E2675" s="11">
        <v>3.3765809999999998</v>
      </c>
    </row>
    <row r="2676" spans="1:5" x14ac:dyDescent="0.25">
      <c r="A2676" s="10">
        <v>41599</v>
      </c>
      <c r="B2676" s="11">
        <v>28</v>
      </c>
      <c r="C2676" s="11">
        <v>9.973789</v>
      </c>
      <c r="D2676" s="11">
        <v>9.973789</v>
      </c>
      <c r="E2676" s="11">
        <v>3.3788420000000001</v>
      </c>
    </row>
    <row r="2677" spans="1:5" x14ac:dyDescent="0.25">
      <c r="A2677" s="10">
        <v>41600</v>
      </c>
      <c r="B2677" s="11">
        <v>27</v>
      </c>
      <c r="C2677" s="11">
        <v>9.9747249999999994</v>
      </c>
      <c r="D2677" s="11">
        <v>9.9747249999999994</v>
      </c>
      <c r="E2677" s="11">
        <v>3.378539</v>
      </c>
    </row>
    <row r="2678" spans="1:5" x14ac:dyDescent="0.25">
      <c r="A2678" s="10">
        <v>41603</v>
      </c>
      <c r="B2678" s="11">
        <v>24</v>
      </c>
      <c r="C2678" s="11">
        <v>9.9775329999999993</v>
      </c>
      <c r="D2678" s="11">
        <v>9.9775329999999993</v>
      </c>
      <c r="E2678" s="11">
        <v>3.3776389999999998</v>
      </c>
    </row>
    <row r="2679" spans="1:5" x14ac:dyDescent="0.25">
      <c r="A2679" s="10">
        <v>41604</v>
      </c>
      <c r="B2679" s="11">
        <v>23</v>
      </c>
      <c r="C2679" s="11">
        <v>9.9784059999999997</v>
      </c>
      <c r="D2679" s="11">
        <v>9.9784059999999997</v>
      </c>
      <c r="E2679" s="11">
        <v>3.3872450000000001</v>
      </c>
    </row>
    <row r="2680" spans="1:5" x14ac:dyDescent="0.25">
      <c r="A2680" s="10">
        <v>41605</v>
      </c>
      <c r="B2680" s="11">
        <v>22</v>
      </c>
      <c r="C2680" s="11">
        <v>9.9794060000000009</v>
      </c>
      <c r="D2680" s="11">
        <v>9.9794060000000009</v>
      </c>
      <c r="E2680" s="11">
        <v>3.3768820000000002</v>
      </c>
    </row>
    <row r="2681" spans="1:5" x14ac:dyDescent="0.25">
      <c r="A2681" s="10">
        <v>41606</v>
      </c>
      <c r="B2681" s="11">
        <v>28</v>
      </c>
      <c r="C2681" s="11">
        <v>9.9737109999999998</v>
      </c>
      <c r="D2681" s="11">
        <v>9.9737109999999998</v>
      </c>
      <c r="E2681" s="11">
        <v>3.3889230000000001</v>
      </c>
    </row>
    <row r="2682" spans="1:5" x14ac:dyDescent="0.25">
      <c r="A2682" s="10">
        <v>41607</v>
      </c>
      <c r="B2682" s="11">
        <v>27</v>
      </c>
      <c r="C2682" s="11">
        <v>9.9748000000000001</v>
      </c>
      <c r="D2682" s="11">
        <v>9.9748000000000001</v>
      </c>
      <c r="E2682" s="11">
        <v>3.3684889999999998</v>
      </c>
    </row>
    <row r="2683" spans="1:5" x14ac:dyDescent="0.25">
      <c r="A2683" s="10">
        <v>41610</v>
      </c>
      <c r="B2683" s="11">
        <v>24</v>
      </c>
      <c r="C2683" s="11">
        <v>9.9775329999999993</v>
      </c>
      <c r="D2683" s="11">
        <v>9.9775329999999993</v>
      </c>
      <c r="E2683" s="11">
        <v>3.3776389999999998</v>
      </c>
    </row>
    <row r="2684" spans="1:5" x14ac:dyDescent="0.25">
      <c r="A2684" s="10">
        <v>41611</v>
      </c>
      <c r="B2684" s="11">
        <v>23</v>
      </c>
      <c r="C2684" s="11">
        <v>9.9784690000000005</v>
      </c>
      <c r="D2684" s="11">
        <v>9.9784690000000005</v>
      </c>
      <c r="E2684" s="11">
        <v>3.3773409999999999</v>
      </c>
    </row>
    <row r="2685" spans="1:5" x14ac:dyDescent="0.25">
      <c r="A2685" s="10">
        <v>41612</v>
      </c>
      <c r="B2685" s="11">
        <v>22</v>
      </c>
      <c r="C2685" s="11">
        <v>9.9795280000000002</v>
      </c>
      <c r="D2685" s="11">
        <v>9.9795280000000002</v>
      </c>
      <c r="E2685" s="11">
        <v>3.3568359999999999</v>
      </c>
    </row>
    <row r="2686" spans="1:5" x14ac:dyDescent="0.25">
      <c r="A2686" s="10">
        <v>41613</v>
      </c>
      <c r="B2686" s="11">
        <v>28</v>
      </c>
      <c r="C2686" s="11">
        <v>9.9739439999999995</v>
      </c>
      <c r="D2686" s="11">
        <v>9.9739439999999995</v>
      </c>
      <c r="E2686" s="11">
        <v>3.3588089999999999</v>
      </c>
    </row>
    <row r="2687" spans="1:5" x14ac:dyDescent="0.25">
      <c r="A2687" s="10">
        <v>41614</v>
      </c>
      <c r="B2687" s="11">
        <v>27</v>
      </c>
      <c r="C2687" s="11">
        <v>9.9750250000000005</v>
      </c>
      <c r="D2687" s="11">
        <v>9.9750250000000005</v>
      </c>
      <c r="E2687" s="11">
        <v>3.3383370000000001</v>
      </c>
    </row>
    <row r="2688" spans="1:5" x14ac:dyDescent="0.25">
      <c r="A2688" s="10">
        <v>41617</v>
      </c>
      <c r="B2688" s="11">
        <v>24</v>
      </c>
      <c r="C2688" s="11">
        <v>9.9773999999999994</v>
      </c>
      <c r="D2688" s="11">
        <v>9.9773999999999994</v>
      </c>
      <c r="E2688" s="11">
        <v>3.3976790000000001</v>
      </c>
    </row>
    <row r="2689" spans="1:5" x14ac:dyDescent="0.25">
      <c r="A2689" s="10">
        <v>41618</v>
      </c>
      <c r="B2689" s="11">
        <v>23</v>
      </c>
      <c r="C2689" s="11">
        <v>9.9787890000000008</v>
      </c>
      <c r="D2689" s="11">
        <v>9.9787890000000008</v>
      </c>
      <c r="E2689" s="11">
        <v>3.3270400000000002</v>
      </c>
    </row>
    <row r="2690" spans="1:5" x14ac:dyDescent="0.25">
      <c r="A2690" s="10">
        <v>41619</v>
      </c>
      <c r="B2690" s="11">
        <v>29</v>
      </c>
      <c r="C2690" s="11">
        <v>9.9732559999999992</v>
      </c>
      <c r="D2690" s="11">
        <v>9.9732559999999992</v>
      </c>
      <c r="E2690" s="11">
        <v>3.3288470000000001</v>
      </c>
    </row>
    <row r="2691" spans="1:5" x14ac:dyDescent="0.25">
      <c r="A2691" s="10">
        <v>41621</v>
      </c>
      <c r="B2691" s="11">
        <v>27</v>
      </c>
      <c r="C2691" s="11">
        <v>9.9750999999999994</v>
      </c>
      <c r="D2691" s="11">
        <v>9.9750999999999994</v>
      </c>
      <c r="E2691" s="11">
        <v>3.328287</v>
      </c>
    </row>
    <row r="2692" spans="1:5" x14ac:dyDescent="0.25">
      <c r="A2692" s="10">
        <v>41624</v>
      </c>
      <c r="B2692" s="11">
        <v>24</v>
      </c>
      <c r="C2692" s="11">
        <v>9.9779330000000002</v>
      </c>
      <c r="D2692" s="11">
        <v>9.9779330000000002</v>
      </c>
      <c r="E2692" s="11">
        <v>3.3173699999999999</v>
      </c>
    </row>
    <row r="2693" spans="1:5" x14ac:dyDescent="0.25">
      <c r="A2693" s="10">
        <v>41625</v>
      </c>
      <c r="B2693" s="11">
        <v>23</v>
      </c>
      <c r="C2693" s="11">
        <v>9.9792360000000002</v>
      </c>
      <c r="D2693" s="11">
        <v>9.9792360000000002</v>
      </c>
      <c r="E2693" s="11">
        <v>3.25678</v>
      </c>
    </row>
    <row r="2694" spans="1:5" x14ac:dyDescent="0.25">
      <c r="A2694" s="10">
        <v>41626</v>
      </c>
      <c r="B2694" s="11">
        <v>22</v>
      </c>
      <c r="C2694" s="11">
        <v>9.9801389999999994</v>
      </c>
      <c r="D2694" s="11">
        <v>9.9801389999999994</v>
      </c>
      <c r="E2694" s="11">
        <v>3.2564489999999999</v>
      </c>
    </row>
    <row r="2695" spans="1:5" x14ac:dyDescent="0.25">
      <c r="A2695" s="10">
        <v>41627</v>
      </c>
      <c r="B2695" s="11">
        <v>28</v>
      </c>
      <c r="C2695" s="11">
        <v>9.9747219999999999</v>
      </c>
      <c r="D2695" s="11">
        <v>9.9747219999999999</v>
      </c>
      <c r="E2695" s="11">
        <v>3.2582650000000002</v>
      </c>
    </row>
    <row r="2696" spans="1:5" x14ac:dyDescent="0.25">
      <c r="A2696" s="10">
        <v>41628</v>
      </c>
      <c r="B2696" s="11">
        <v>27</v>
      </c>
      <c r="C2696" s="11">
        <v>9.9756999999999998</v>
      </c>
      <c r="D2696" s="11">
        <v>9.9756999999999998</v>
      </c>
      <c r="E2696" s="11">
        <v>3.2478919999999998</v>
      </c>
    </row>
    <row r="2697" spans="1:5" x14ac:dyDescent="0.25">
      <c r="A2697" s="10">
        <v>41631</v>
      </c>
      <c r="B2697" s="11">
        <v>24</v>
      </c>
      <c r="C2697" s="11">
        <v>9.9788669999999993</v>
      </c>
      <c r="D2697" s="11">
        <v>9.9788669999999993</v>
      </c>
      <c r="E2697" s="11">
        <v>3.176663</v>
      </c>
    </row>
    <row r="2698" spans="1:5" x14ac:dyDescent="0.25">
      <c r="A2698" s="10">
        <v>41632</v>
      </c>
      <c r="B2698" s="11">
        <v>23</v>
      </c>
      <c r="C2698" s="11">
        <v>9.9796189999999996</v>
      </c>
      <c r="D2698" s="11">
        <v>9.9796189999999996</v>
      </c>
      <c r="E2698" s="11">
        <v>3.1965849999999998</v>
      </c>
    </row>
    <row r="2699" spans="1:5" x14ac:dyDescent="0.25">
      <c r="A2699" s="10">
        <v>41634</v>
      </c>
      <c r="B2699" s="11">
        <v>28</v>
      </c>
      <c r="C2699" s="11">
        <v>9.9755000000000003</v>
      </c>
      <c r="D2699" s="11">
        <v>9.9755000000000003</v>
      </c>
      <c r="E2699" s="11">
        <v>3.1577359999999999</v>
      </c>
    </row>
    <row r="2700" spans="1:5" x14ac:dyDescent="0.25">
      <c r="A2700" s="10">
        <v>41635</v>
      </c>
      <c r="B2700" s="11">
        <v>27</v>
      </c>
      <c r="C2700" s="11">
        <v>9.9763000000000002</v>
      </c>
      <c r="D2700" s="11">
        <v>9.9763000000000002</v>
      </c>
      <c r="E2700" s="11">
        <v>3.1675070000000001</v>
      </c>
    </row>
    <row r="2701" spans="1:5" x14ac:dyDescent="0.25">
      <c r="A2701" s="10">
        <v>41638</v>
      </c>
      <c r="B2701" s="11">
        <v>24</v>
      </c>
      <c r="C2701" s="11">
        <v>9.9789999999999992</v>
      </c>
      <c r="D2701" s="11">
        <v>9.9789999999999992</v>
      </c>
      <c r="E2701" s="11">
        <v>3.1566290000000001</v>
      </c>
    </row>
    <row r="2702" spans="1:5" x14ac:dyDescent="0.25">
      <c r="A2702" s="10">
        <v>41639</v>
      </c>
      <c r="B2702" s="11">
        <v>23</v>
      </c>
      <c r="C2702" s="11">
        <v>9.9798109999999998</v>
      </c>
      <c r="D2702" s="11">
        <v>9.9798109999999998</v>
      </c>
      <c r="E2702" s="11">
        <v>3.1664099999999999</v>
      </c>
    </row>
    <row r="2703" spans="1:5" x14ac:dyDescent="0.25">
      <c r="A2703" s="10">
        <v>41641</v>
      </c>
      <c r="B2703" s="11">
        <v>28</v>
      </c>
      <c r="C2703" s="11">
        <v>9.9755000000000003</v>
      </c>
      <c r="D2703" s="11">
        <v>9.9755000000000003</v>
      </c>
      <c r="E2703" s="11">
        <v>3.1577359999999999</v>
      </c>
    </row>
    <row r="2704" spans="1:5" x14ac:dyDescent="0.25">
      <c r="A2704" s="10">
        <v>41642</v>
      </c>
      <c r="B2704" s="11">
        <v>27</v>
      </c>
      <c r="C2704" s="11">
        <v>9.9763000000000002</v>
      </c>
      <c r="D2704" s="11">
        <v>9.9763000000000002</v>
      </c>
      <c r="E2704" s="11">
        <v>3.1675070000000001</v>
      </c>
    </row>
    <row r="2705" spans="1:5" x14ac:dyDescent="0.25">
      <c r="A2705" s="10">
        <v>41645</v>
      </c>
      <c r="B2705" s="11">
        <v>24</v>
      </c>
      <c r="C2705" s="11">
        <v>9.9789329999999996</v>
      </c>
      <c r="D2705" s="11">
        <v>9.9789329999999996</v>
      </c>
      <c r="E2705" s="11">
        <v>3.1667209999999999</v>
      </c>
    </row>
    <row r="2706" spans="1:5" x14ac:dyDescent="0.25">
      <c r="A2706" s="10">
        <v>41646</v>
      </c>
      <c r="B2706" s="11">
        <v>23</v>
      </c>
      <c r="C2706" s="11">
        <v>9.980003</v>
      </c>
      <c r="D2706" s="11">
        <v>9.980003</v>
      </c>
      <c r="E2706" s="11">
        <v>3.1362369999999999</v>
      </c>
    </row>
    <row r="2707" spans="1:5" x14ac:dyDescent="0.25">
      <c r="A2707" s="10">
        <v>41647</v>
      </c>
      <c r="B2707" s="11">
        <v>22</v>
      </c>
      <c r="C2707" s="11">
        <v>9.9810560000000006</v>
      </c>
      <c r="D2707" s="11">
        <v>9.9810560000000006</v>
      </c>
      <c r="E2707" s="11">
        <v>3.1058110000000001</v>
      </c>
    </row>
    <row r="2708" spans="1:5" x14ac:dyDescent="0.25">
      <c r="A2708" s="10">
        <v>41648</v>
      </c>
      <c r="B2708" s="11">
        <v>28</v>
      </c>
      <c r="C2708" s="11">
        <v>9.9758890000000005</v>
      </c>
      <c r="D2708" s="11">
        <v>9.9758890000000005</v>
      </c>
      <c r="E2708" s="11">
        <v>3.107478</v>
      </c>
    </row>
    <row r="2709" spans="1:5" x14ac:dyDescent="0.25">
      <c r="A2709" s="10">
        <v>41649</v>
      </c>
      <c r="B2709" s="11">
        <v>27</v>
      </c>
      <c r="C2709" s="11">
        <v>9.9764499999999998</v>
      </c>
      <c r="D2709" s="11">
        <v>9.9764499999999998</v>
      </c>
      <c r="E2709" s="11">
        <v>3.1474120000000001</v>
      </c>
    </row>
    <row r="2710" spans="1:5" x14ac:dyDescent="0.25">
      <c r="A2710" s="10">
        <v>41652</v>
      </c>
      <c r="B2710" s="11">
        <v>24</v>
      </c>
      <c r="C2710" s="11">
        <v>9.9794669999999996</v>
      </c>
      <c r="D2710" s="11">
        <v>9.9794669999999996</v>
      </c>
      <c r="E2710" s="11">
        <v>3.086287</v>
      </c>
    </row>
    <row r="2711" spans="1:5" x14ac:dyDescent="0.25">
      <c r="A2711" s="10">
        <v>41653</v>
      </c>
      <c r="B2711" s="11">
        <v>23</v>
      </c>
      <c r="C2711" s="11">
        <v>9.9810890000000008</v>
      </c>
      <c r="D2711" s="11">
        <v>9.9810890000000008</v>
      </c>
      <c r="E2711" s="11">
        <v>2.9655909999999999</v>
      </c>
    </row>
    <row r="2712" spans="1:5" x14ac:dyDescent="0.25">
      <c r="A2712" s="10">
        <v>41654</v>
      </c>
      <c r="B2712" s="11">
        <v>22</v>
      </c>
      <c r="C2712" s="11">
        <v>9.9817280000000004</v>
      </c>
      <c r="D2712" s="11">
        <v>9.9817280000000004</v>
      </c>
      <c r="E2712" s="11">
        <v>2.9954369999999999</v>
      </c>
    </row>
    <row r="2713" spans="1:5" x14ac:dyDescent="0.25">
      <c r="A2713" s="10">
        <v>41655</v>
      </c>
      <c r="B2713" s="11">
        <v>28</v>
      </c>
      <c r="C2713" s="11">
        <v>9.9765890000000006</v>
      </c>
      <c r="D2713" s="11">
        <v>9.9765890000000006</v>
      </c>
      <c r="E2713" s="11">
        <v>3.0170490000000001</v>
      </c>
    </row>
    <row r="2714" spans="1:5" x14ac:dyDescent="0.25">
      <c r="A2714" s="10">
        <v>41656</v>
      </c>
      <c r="B2714" s="11">
        <v>27</v>
      </c>
      <c r="C2714" s="11">
        <v>9.9764499999999998</v>
      </c>
      <c r="D2714" s="11">
        <v>9.9764499999999998</v>
      </c>
      <c r="E2714" s="11">
        <v>3.1474120000000001</v>
      </c>
    </row>
    <row r="2715" spans="1:5" x14ac:dyDescent="0.25">
      <c r="A2715" s="10">
        <v>41659</v>
      </c>
      <c r="B2715" s="11">
        <v>24</v>
      </c>
      <c r="C2715" s="11">
        <v>9.9789999999999992</v>
      </c>
      <c r="D2715" s="11">
        <v>9.9789999999999992</v>
      </c>
      <c r="E2715" s="11">
        <v>3.1566290000000001</v>
      </c>
    </row>
    <row r="2716" spans="1:5" x14ac:dyDescent="0.25">
      <c r="A2716" s="10">
        <v>41660</v>
      </c>
      <c r="B2716" s="11">
        <v>23</v>
      </c>
      <c r="C2716" s="11">
        <v>9.9803219999999992</v>
      </c>
      <c r="D2716" s="11">
        <v>9.9803219999999992</v>
      </c>
      <c r="E2716" s="11">
        <v>3.0861079999999999</v>
      </c>
    </row>
    <row r="2717" spans="1:5" x14ac:dyDescent="0.25">
      <c r="A2717" s="10">
        <v>41661</v>
      </c>
      <c r="B2717" s="11">
        <v>22</v>
      </c>
      <c r="C2717" s="11">
        <v>9.9805060000000001</v>
      </c>
      <c r="D2717" s="11">
        <v>9.9805060000000001</v>
      </c>
      <c r="E2717" s="11">
        <v>3.1961580000000001</v>
      </c>
    </row>
    <row r="2718" spans="1:5" x14ac:dyDescent="0.25">
      <c r="A2718" s="10">
        <v>41662</v>
      </c>
      <c r="B2718" s="11">
        <v>28</v>
      </c>
      <c r="C2718" s="11">
        <v>9.9751890000000003</v>
      </c>
      <c r="D2718" s="11">
        <v>9.9751890000000003</v>
      </c>
      <c r="E2718" s="11">
        <v>3.1979199999999999</v>
      </c>
    </row>
    <row r="2719" spans="1:5" x14ac:dyDescent="0.25">
      <c r="A2719" s="10">
        <v>41663</v>
      </c>
      <c r="B2719" s="11">
        <v>27</v>
      </c>
      <c r="C2719" s="11">
        <v>9.9767499999999991</v>
      </c>
      <c r="D2719" s="11">
        <v>9.9767499999999991</v>
      </c>
      <c r="E2719" s="11">
        <v>3.107224</v>
      </c>
    </row>
    <row r="2720" spans="1:5" x14ac:dyDescent="0.25">
      <c r="A2720" s="10">
        <v>41666</v>
      </c>
      <c r="B2720" s="11">
        <v>24</v>
      </c>
      <c r="C2720" s="11">
        <v>9.9786669999999997</v>
      </c>
      <c r="D2720" s="11">
        <v>9.9786669999999997</v>
      </c>
      <c r="E2720" s="11">
        <v>3.2067909999999999</v>
      </c>
    </row>
    <row r="2721" spans="1:5" x14ac:dyDescent="0.25">
      <c r="A2721" s="10">
        <v>41667</v>
      </c>
      <c r="B2721" s="11">
        <v>23</v>
      </c>
      <c r="C2721" s="11">
        <v>9.9796189999999996</v>
      </c>
      <c r="D2721" s="11">
        <v>9.9796189999999996</v>
      </c>
      <c r="E2721" s="11">
        <v>3.1965849999999998</v>
      </c>
    </row>
    <row r="2722" spans="1:5" x14ac:dyDescent="0.25">
      <c r="A2722" s="10">
        <v>41668</v>
      </c>
      <c r="B2722" s="11">
        <v>22</v>
      </c>
      <c r="C2722" s="11">
        <v>9.9801389999999994</v>
      </c>
      <c r="D2722" s="11">
        <v>9.9801389999999994</v>
      </c>
      <c r="E2722" s="11">
        <v>3.2564489999999999</v>
      </c>
    </row>
    <row r="2723" spans="1:5" x14ac:dyDescent="0.25">
      <c r="A2723" s="10">
        <v>41669</v>
      </c>
      <c r="B2723" s="11">
        <v>28</v>
      </c>
      <c r="C2723" s="11">
        <v>9.9748000000000001</v>
      </c>
      <c r="D2723" s="11">
        <v>9.9748000000000001</v>
      </c>
      <c r="E2723" s="11">
        <v>3.2481849999999999</v>
      </c>
    </row>
    <row r="2724" spans="1:5" x14ac:dyDescent="0.25">
      <c r="A2724" s="10">
        <v>41670</v>
      </c>
      <c r="B2724" s="11">
        <v>27</v>
      </c>
      <c r="C2724" s="11">
        <v>9.9757750000000005</v>
      </c>
      <c r="D2724" s="11">
        <v>9.9757750000000005</v>
      </c>
      <c r="E2724" s="11">
        <v>3.2378439999999999</v>
      </c>
    </row>
    <row r="2725" spans="1:5" x14ac:dyDescent="0.25">
      <c r="A2725" s="10">
        <v>41674</v>
      </c>
      <c r="B2725" s="11">
        <v>23</v>
      </c>
      <c r="C2725" s="11">
        <v>9.9798109999999998</v>
      </c>
      <c r="D2725" s="11">
        <v>9.9798109999999998</v>
      </c>
      <c r="E2725" s="11">
        <v>3.1664099999999999</v>
      </c>
    </row>
    <row r="2726" spans="1:5" x14ac:dyDescent="0.25">
      <c r="A2726" s="10">
        <v>41675</v>
      </c>
      <c r="B2726" s="11">
        <v>22</v>
      </c>
      <c r="C2726" s="11">
        <v>9.9801389999999994</v>
      </c>
      <c r="D2726" s="11">
        <v>9.9801389999999994</v>
      </c>
      <c r="E2726" s="11">
        <v>3.2564489999999999</v>
      </c>
    </row>
    <row r="2727" spans="1:5" x14ac:dyDescent="0.25">
      <c r="A2727" s="10">
        <v>41676</v>
      </c>
      <c r="B2727" s="11">
        <v>28</v>
      </c>
      <c r="C2727" s="11">
        <v>9.9747219999999999</v>
      </c>
      <c r="D2727" s="11">
        <v>9.9747219999999999</v>
      </c>
      <c r="E2727" s="11">
        <v>3.2582650000000002</v>
      </c>
    </row>
    <row r="2728" spans="1:5" x14ac:dyDescent="0.25">
      <c r="A2728" s="10">
        <v>41677</v>
      </c>
      <c r="B2728" s="11">
        <v>27</v>
      </c>
      <c r="C2728" s="11">
        <v>9.9753249999999998</v>
      </c>
      <c r="D2728" s="11">
        <v>9.9753249999999998</v>
      </c>
      <c r="E2728" s="11">
        <v>3.2981379999999998</v>
      </c>
    </row>
    <row r="2729" spans="1:5" x14ac:dyDescent="0.25">
      <c r="A2729" s="10">
        <v>41680</v>
      </c>
      <c r="B2729" s="11">
        <v>24</v>
      </c>
      <c r="C2729" s="11">
        <v>9.9780669999999994</v>
      </c>
      <c r="D2729" s="11">
        <v>9.9780669999999994</v>
      </c>
      <c r="E2729" s="11">
        <v>3.2971819999999998</v>
      </c>
    </row>
    <row r="2730" spans="1:5" x14ac:dyDescent="0.25">
      <c r="A2730" s="10">
        <v>41681</v>
      </c>
      <c r="B2730" s="11">
        <v>23</v>
      </c>
      <c r="C2730" s="11">
        <v>9.9796829999999996</v>
      </c>
      <c r="D2730" s="11">
        <v>9.9796829999999996</v>
      </c>
      <c r="E2730" s="11">
        <v>3.1865260000000002</v>
      </c>
    </row>
    <row r="2731" spans="1:5" x14ac:dyDescent="0.25">
      <c r="A2731" s="10">
        <v>41682</v>
      </c>
      <c r="B2731" s="11">
        <v>22</v>
      </c>
      <c r="C2731" s="11">
        <v>9.9802610000000005</v>
      </c>
      <c r="D2731" s="11">
        <v>9.9802610000000005</v>
      </c>
      <c r="E2731" s="11">
        <v>3.2364069999999998</v>
      </c>
    </row>
    <row r="2732" spans="1:5" x14ac:dyDescent="0.25">
      <c r="A2732" s="10">
        <v>41683</v>
      </c>
      <c r="B2732" s="11">
        <v>28</v>
      </c>
      <c r="C2732" s="11">
        <v>9.9750329999999998</v>
      </c>
      <c r="D2732" s="11">
        <v>9.9750329999999998</v>
      </c>
      <c r="E2732" s="11">
        <v>3.2180770000000001</v>
      </c>
    </row>
    <row r="2733" spans="1:5" x14ac:dyDescent="0.25">
      <c r="A2733" s="10">
        <v>41684</v>
      </c>
      <c r="B2733" s="11">
        <v>27</v>
      </c>
      <c r="C2733" s="11">
        <v>9.9759250000000002</v>
      </c>
      <c r="D2733" s="11">
        <v>9.9759250000000002</v>
      </c>
      <c r="E2733" s="11">
        <v>3.2177470000000001</v>
      </c>
    </row>
    <row r="2734" spans="1:5" x14ac:dyDescent="0.25">
      <c r="A2734" s="10">
        <v>41687</v>
      </c>
      <c r="B2734" s="11">
        <v>24</v>
      </c>
      <c r="C2734" s="11">
        <v>9.9780669999999994</v>
      </c>
      <c r="D2734" s="11">
        <v>9.9780669999999994</v>
      </c>
      <c r="E2734" s="11">
        <v>3.2971819999999998</v>
      </c>
    </row>
    <row r="2735" spans="1:5" x14ac:dyDescent="0.25">
      <c r="A2735" s="10">
        <v>41688</v>
      </c>
      <c r="B2735" s="11">
        <v>23</v>
      </c>
      <c r="C2735" s="11">
        <v>9.980003</v>
      </c>
      <c r="D2735" s="11">
        <v>9.980003</v>
      </c>
      <c r="E2735" s="11">
        <v>3.1362369999999999</v>
      </c>
    </row>
    <row r="2736" spans="1:5" x14ac:dyDescent="0.25">
      <c r="A2736" s="10">
        <v>41689</v>
      </c>
      <c r="B2736" s="11">
        <v>22</v>
      </c>
      <c r="C2736" s="11">
        <v>9.9808719999999997</v>
      </c>
      <c r="D2736" s="11">
        <v>9.9808719999999997</v>
      </c>
      <c r="E2736" s="11">
        <v>3.1360350000000001</v>
      </c>
    </row>
    <row r="2737" spans="1:5" x14ac:dyDescent="0.25">
      <c r="A2737" s="10">
        <v>41690</v>
      </c>
      <c r="B2737" s="11">
        <v>28</v>
      </c>
      <c r="C2737" s="11">
        <v>9.9755780000000005</v>
      </c>
      <c r="D2737" s="11">
        <v>9.9755780000000005</v>
      </c>
      <c r="E2737" s="11">
        <v>3.147659</v>
      </c>
    </row>
    <row r="2738" spans="1:5" x14ac:dyDescent="0.25">
      <c r="A2738" s="10">
        <v>41691</v>
      </c>
      <c r="B2738" s="11">
        <v>27</v>
      </c>
      <c r="C2738" s="11">
        <v>9.9765250000000005</v>
      </c>
      <c r="D2738" s="11">
        <v>9.9765250000000005</v>
      </c>
      <c r="E2738" s="11">
        <v>3.137365</v>
      </c>
    </row>
    <row r="2739" spans="1:5" x14ac:dyDescent="0.25">
      <c r="A2739" s="10">
        <v>41694</v>
      </c>
      <c r="B2739" s="11">
        <v>24</v>
      </c>
      <c r="C2739" s="11">
        <v>9.9790670000000006</v>
      </c>
      <c r="D2739" s="11">
        <v>9.9790670000000006</v>
      </c>
      <c r="E2739" s="11">
        <v>3.1465369999999999</v>
      </c>
    </row>
    <row r="2740" spans="1:5" x14ac:dyDescent="0.25">
      <c r="A2740" s="10">
        <v>41695</v>
      </c>
      <c r="B2740" s="11">
        <v>23</v>
      </c>
      <c r="C2740" s="11">
        <v>9.980003</v>
      </c>
      <c r="D2740" s="11">
        <v>9.980003</v>
      </c>
      <c r="E2740" s="11">
        <v>3.1362369999999999</v>
      </c>
    </row>
    <row r="2741" spans="1:5" x14ac:dyDescent="0.25">
      <c r="A2741" s="10">
        <v>41696</v>
      </c>
      <c r="B2741" s="11">
        <v>22</v>
      </c>
      <c r="C2741" s="11">
        <v>9.9808719999999997</v>
      </c>
      <c r="D2741" s="11">
        <v>9.9808719999999997</v>
      </c>
      <c r="E2741" s="11">
        <v>3.1360350000000001</v>
      </c>
    </row>
    <row r="2742" spans="1:5" x14ac:dyDescent="0.25">
      <c r="A2742" s="10">
        <v>41697</v>
      </c>
      <c r="B2742" s="11">
        <v>28</v>
      </c>
      <c r="C2742" s="11">
        <v>9.9750329999999998</v>
      </c>
      <c r="D2742" s="11">
        <v>9.9750329999999998</v>
      </c>
      <c r="E2742" s="11">
        <v>3.2180770000000001</v>
      </c>
    </row>
    <row r="2743" spans="1:5" x14ac:dyDescent="0.25">
      <c r="A2743" s="10">
        <v>41698</v>
      </c>
      <c r="B2743" s="11">
        <v>27</v>
      </c>
      <c r="C2743" s="11">
        <v>9.9760000000000009</v>
      </c>
      <c r="D2743" s="11">
        <v>9.9760000000000009</v>
      </c>
      <c r="E2743" s="11">
        <v>3.2076980000000002</v>
      </c>
    </row>
    <row r="2744" spans="1:5" x14ac:dyDescent="0.25">
      <c r="A2744" s="10">
        <v>41701</v>
      </c>
      <c r="B2744" s="11">
        <v>24</v>
      </c>
      <c r="C2744" s="11">
        <v>9.9788669999999993</v>
      </c>
      <c r="D2744" s="11">
        <v>9.9788669999999993</v>
      </c>
      <c r="E2744" s="11">
        <v>3.176663</v>
      </c>
    </row>
    <row r="2745" spans="1:5" x14ac:dyDescent="0.25">
      <c r="A2745" s="10">
        <v>41702</v>
      </c>
      <c r="B2745" s="11">
        <v>23</v>
      </c>
      <c r="C2745" s="11">
        <v>9.9798109999999998</v>
      </c>
      <c r="D2745" s="11">
        <v>9.9798109999999998</v>
      </c>
      <c r="E2745" s="11">
        <v>3.1664099999999999</v>
      </c>
    </row>
    <row r="2746" spans="1:5" x14ac:dyDescent="0.25">
      <c r="A2746" s="10">
        <v>41703</v>
      </c>
      <c r="B2746" s="11">
        <v>22</v>
      </c>
      <c r="C2746" s="11">
        <v>9.9806279999999994</v>
      </c>
      <c r="D2746" s="11">
        <v>9.9806279999999994</v>
      </c>
      <c r="E2746" s="11">
        <v>3.1761159999999999</v>
      </c>
    </row>
    <row r="2747" spans="1:5" x14ac:dyDescent="0.25">
      <c r="A2747" s="10">
        <v>41704</v>
      </c>
      <c r="B2747" s="11">
        <v>28</v>
      </c>
      <c r="C2747" s="11">
        <v>9.9753439999999998</v>
      </c>
      <c r="D2747" s="11">
        <v>9.9753439999999998</v>
      </c>
      <c r="E2747" s="11">
        <v>3.1778930000000001</v>
      </c>
    </row>
    <row r="2748" spans="1:5" x14ac:dyDescent="0.25">
      <c r="A2748" s="10">
        <v>41705</v>
      </c>
      <c r="B2748" s="11">
        <v>27</v>
      </c>
      <c r="C2748" s="11">
        <v>9.9762249999999995</v>
      </c>
      <c r="D2748" s="11">
        <v>9.9762249999999995</v>
      </c>
      <c r="E2748" s="11">
        <v>3.1775549999999999</v>
      </c>
    </row>
    <row r="2749" spans="1:5" x14ac:dyDescent="0.25">
      <c r="A2749" s="10">
        <v>41708</v>
      </c>
      <c r="B2749" s="11">
        <v>24</v>
      </c>
      <c r="C2749" s="11">
        <v>9.9789329999999996</v>
      </c>
      <c r="D2749" s="11">
        <v>9.9789329999999996</v>
      </c>
      <c r="E2749" s="11">
        <v>3.1667209999999999</v>
      </c>
    </row>
    <row r="2750" spans="1:5" x14ac:dyDescent="0.25">
      <c r="A2750" s="10">
        <v>41709</v>
      </c>
      <c r="B2750" s="11">
        <v>23</v>
      </c>
      <c r="C2750" s="11">
        <v>9.9799389999999999</v>
      </c>
      <c r="D2750" s="11">
        <v>9.9799389999999999</v>
      </c>
      <c r="E2750" s="11">
        <v>3.1462940000000001</v>
      </c>
    </row>
    <row r="2751" spans="1:5" x14ac:dyDescent="0.25">
      <c r="A2751" s="10">
        <v>41710</v>
      </c>
      <c r="B2751" s="11">
        <v>22</v>
      </c>
      <c r="C2751" s="11">
        <v>9.9807500000000005</v>
      </c>
      <c r="D2751" s="11">
        <v>9.9807500000000005</v>
      </c>
      <c r="E2751" s="11">
        <v>3.156075</v>
      </c>
    </row>
    <row r="2752" spans="1:5" x14ac:dyDescent="0.25">
      <c r="A2752" s="10">
        <v>41711</v>
      </c>
      <c r="B2752" s="11">
        <v>28</v>
      </c>
      <c r="C2752" s="11">
        <v>9.9755780000000005</v>
      </c>
      <c r="D2752" s="11">
        <v>9.9755780000000005</v>
      </c>
      <c r="E2752" s="11">
        <v>3.147659</v>
      </c>
    </row>
    <row r="2753" spans="1:5" x14ac:dyDescent="0.25">
      <c r="A2753" s="10">
        <v>41712</v>
      </c>
      <c r="B2753" s="11">
        <v>27</v>
      </c>
      <c r="C2753" s="11">
        <v>9.9763750000000009</v>
      </c>
      <c r="D2753" s="11">
        <v>9.9763750000000009</v>
      </c>
      <c r="E2753" s="11">
        <v>3.1574589999999998</v>
      </c>
    </row>
    <row r="2754" spans="1:5" x14ac:dyDescent="0.25">
      <c r="A2754" s="10">
        <v>41716</v>
      </c>
      <c r="B2754" s="11">
        <v>23</v>
      </c>
      <c r="C2754" s="11">
        <v>9.9796829999999996</v>
      </c>
      <c r="D2754" s="11">
        <v>9.9796829999999996</v>
      </c>
      <c r="E2754" s="11">
        <v>3.1865260000000002</v>
      </c>
    </row>
    <row r="2755" spans="1:5" x14ac:dyDescent="0.25">
      <c r="A2755" s="10">
        <v>41717</v>
      </c>
      <c r="B2755" s="11">
        <v>22</v>
      </c>
      <c r="C2755" s="11">
        <v>9.9805060000000001</v>
      </c>
      <c r="D2755" s="11">
        <v>9.9805060000000001</v>
      </c>
      <c r="E2755" s="11">
        <v>3.1961580000000001</v>
      </c>
    </row>
    <row r="2756" spans="1:5" x14ac:dyDescent="0.25">
      <c r="A2756" s="10">
        <v>41718</v>
      </c>
      <c r="B2756" s="11">
        <v>27</v>
      </c>
      <c r="C2756" s="11">
        <v>9.9760000000000009</v>
      </c>
      <c r="D2756" s="11">
        <v>9.9760000000000009</v>
      </c>
      <c r="E2756" s="11">
        <v>3.2076980000000002</v>
      </c>
    </row>
    <row r="2757" spans="1:5" x14ac:dyDescent="0.25">
      <c r="A2757" s="10">
        <v>41719</v>
      </c>
      <c r="B2757" s="11">
        <v>26</v>
      </c>
      <c r="C2757" s="11">
        <v>9.9762389999999996</v>
      </c>
      <c r="D2757" s="11">
        <v>9.9762389999999996</v>
      </c>
      <c r="E2757" s="11">
        <v>3.2978209999999999</v>
      </c>
    </row>
    <row r="2758" spans="1:5" x14ac:dyDescent="0.25">
      <c r="A2758" s="10">
        <v>41722</v>
      </c>
      <c r="B2758" s="11">
        <v>23</v>
      </c>
      <c r="C2758" s="11">
        <v>9.9789809999999992</v>
      </c>
      <c r="D2758" s="11">
        <v>9.9789809999999992</v>
      </c>
      <c r="E2758" s="11">
        <v>3.2968600000000001</v>
      </c>
    </row>
    <row r="2759" spans="1:5" x14ac:dyDescent="0.25">
      <c r="A2759" s="10">
        <v>41723</v>
      </c>
      <c r="B2759" s="11">
        <v>22</v>
      </c>
      <c r="C2759" s="11">
        <v>9.9803829999999998</v>
      </c>
      <c r="D2759" s="11">
        <v>9.9803829999999998</v>
      </c>
      <c r="E2759" s="11">
        <v>3.216364</v>
      </c>
    </row>
    <row r="2760" spans="1:5" x14ac:dyDescent="0.25">
      <c r="A2760" s="10">
        <v>41724</v>
      </c>
      <c r="B2760" s="11">
        <v>21</v>
      </c>
      <c r="C2760" s="11">
        <v>9.9807500000000005</v>
      </c>
      <c r="D2760" s="11">
        <v>9.9807500000000005</v>
      </c>
      <c r="E2760" s="11">
        <v>3.306365</v>
      </c>
    </row>
    <row r="2761" spans="1:5" x14ac:dyDescent="0.25">
      <c r="A2761" s="10">
        <v>41725</v>
      </c>
      <c r="B2761" s="11">
        <v>28</v>
      </c>
      <c r="C2761" s="11">
        <v>9.973789</v>
      </c>
      <c r="D2761" s="11">
        <v>9.973789</v>
      </c>
      <c r="E2761" s="11">
        <v>3.3788420000000001</v>
      </c>
    </row>
    <row r="2762" spans="1:5" x14ac:dyDescent="0.25">
      <c r="A2762" s="10">
        <v>41726</v>
      </c>
      <c r="B2762" s="11">
        <v>27</v>
      </c>
      <c r="C2762" s="11">
        <v>9.9746500000000005</v>
      </c>
      <c r="D2762" s="11">
        <v>9.9746500000000005</v>
      </c>
      <c r="E2762" s="11">
        <v>3.3885900000000002</v>
      </c>
    </row>
    <row r="2763" spans="1:5" x14ac:dyDescent="0.25">
      <c r="A2763" s="10">
        <v>41729</v>
      </c>
      <c r="B2763" s="11">
        <v>24</v>
      </c>
      <c r="C2763" s="11">
        <v>9.9768000000000008</v>
      </c>
      <c r="D2763" s="11">
        <v>9.9768000000000008</v>
      </c>
      <c r="E2763" s="11">
        <v>3.488092</v>
      </c>
    </row>
    <row r="2764" spans="1:5" x14ac:dyDescent="0.25">
      <c r="A2764" s="10">
        <v>41730</v>
      </c>
      <c r="B2764" s="11">
        <v>23</v>
      </c>
      <c r="C2764" s="11">
        <v>9.9784690000000005</v>
      </c>
      <c r="D2764" s="11">
        <v>9.9784690000000005</v>
      </c>
      <c r="E2764" s="11">
        <v>3.3773409999999999</v>
      </c>
    </row>
    <row r="2765" spans="1:5" x14ac:dyDescent="0.25">
      <c r="A2765" s="10">
        <v>41731</v>
      </c>
      <c r="B2765" s="11">
        <v>22</v>
      </c>
      <c r="C2765" s="11">
        <v>9.9791000000000007</v>
      </c>
      <c r="D2765" s="11">
        <v>9.9791000000000007</v>
      </c>
      <c r="E2765" s="11">
        <v>3.4271630000000002</v>
      </c>
    </row>
    <row r="2766" spans="1:5" x14ac:dyDescent="0.25">
      <c r="A2766" s="10">
        <v>41732</v>
      </c>
      <c r="B2766" s="11">
        <v>27</v>
      </c>
      <c r="C2766" s="11">
        <v>9.9743499999999994</v>
      </c>
      <c r="D2766" s="11">
        <v>9.9743499999999994</v>
      </c>
      <c r="E2766" s="11">
        <v>3.428795</v>
      </c>
    </row>
    <row r="2767" spans="1:5" x14ac:dyDescent="0.25">
      <c r="A2767" s="10">
        <v>41733</v>
      </c>
      <c r="B2767" s="11">
        <v>26</v>
      </c>
      <c r="C2767" s="11">
        <v>9.9753000000000007</v>
      </c>
      <c r="D2767" s="11">
        <v>9.9753000000000007</v>
      </c>
      <c r="E2767" s="11">
        <v>3.4284680000000001</v>
      </c>
    </row>
    <row r="2768" spans="1:5" x14ac:dyDescent="0.25">
      <c r="A2768" s="10">
        <v>41736</v>
      </c>
      <c r="B2768" s="11">
        <v>23</v>
      </c>
      <c r="C2768" s="11">
        <v>9.9782779999999995</v>
      </c>
      <c r="D2768" s="11">
        <v>9.9782779999999995</v>
      </c>
      <c r="E2768" s="11">
        <v>3.4073669999999998</v>
      </c>
    </row>
    <row r="2769" spans="1:5" x14ac:dyDescent="0.25">
      <c r="A2769" s="10">
        <v>41737</v>
      </c>
      <c r="B2769" s="11">
        <v>22</v>
      </c>
      <c r="C2769" s="11">
        <v>9.9805060000000001</v>
      </c>
      <c r="D2769" s="11">
        <v>9.9805060000000001</v>
      </c>
      <c r="E2769" s="11">
        <v>3.1961580000000001</v>
      </c>
    </row>
    <row r="2770" spans="1:5" x14ac:dyDescent="0.25">
      <c r="A2770" s="10">
        <v>41738</v>
      </c>
      <c r="B2770" s="11">
        <v>21</v>
      </c>
      <c r="C2770" s="11">
        <v>9.9810999999999996</v>
      </c>
      <c r="D2770" s="11">
        <v>9.9810999999999996</v>
      </c>
      <c r="E2770" s="11">
        <v>3.2461350000000002</v>
      </c>
    </row>
    <row r="2771" spans="1:5" x14ac:dyDescent="0.25">
      <c r="A2771" s="10">
        <v>41739</v>
      </c>
      <c r="B2771" s="11">
        <v>28</v>
      </c>
      <c r="C2771" s="11">
        <v>9.9750329999999998</v>
      </c>
      <c r="D2771" s="11">
        <v>9.9750329999999998</v>
      </c>
      <c r="E2771" s="11">
        <v>3.2180770000000001</v>
      </c>
    </row>
    <row r="2772" spans="1:5" x14ac:dyDescent="0.25">
      <c r="A2772" s="10">
        <v>41740</v>
      </c>
      <c r="B2772" s="11">
        <v>27</v>
      </c>
      <c r="C2772" s="11">
        <v>9.9759250000000002</v>
      </c>
      <c r="D2772" s="11">
        <v>9.9759250000000002</v>
      </c>
      <c r="E2772" s="11">
        <v>3.2177470000000001</v>
      </c>
    </row>
    <row r="2773" spans="1:5" x14ac:dyDescent="0.25">
      <c r="A2773" s="10">
        <v>41743</v>
      </c>
      <c r="B2773" s="11">
        <v>24</v>
      </c>
      <c r="C2773" s="11">
        <v>9.9786000000000001</v>
      </c>
      <c r="D2773" s="11">
        <v>9.9786000000000001</v>
      </c>
      <c r="E2773" s="11">
        <v>3.2168839999999999</v>
      </c>
    </row>
    <row r="2774" spans="1:5" x14ac:dyDescent="0.25">
      <c r="A2774" s="10">
        <v>41744</v>
      </c>
      <c r="B2774" s="11">
        <v>23</v>
      </c>
      <c r="C2774" s="11">
        <v>9.9794920000000005</v>
      </c>
      <c r="D2774" s="11">
        <v>9.9794920000000005</v>
      </c>
      <c r="E2774" s="11">
        <v>3.2165439999999998</v>
      </c>
    </row>
    <row r="2775" spans="1:5" x14ac:dyDescent="0.25">
      <c r="A2775" s="10">
        <v>41745</v>
      </c>
      <c r="B2775" s="11">
        <v>29</v>
      </c>
      <c r="C2775" s="11">
        <v>9.9740610000000007</v>
      </c>
      <c r="D2775" s="11">
        <v>9.9740610000000007</v>
      </c>
      <c r="E2775" s="11">
        <v>3.2283879999999998</v>
      </c>
    </row>
    <row r="2776" spans="1:5" x14ac:dyDescent="0.25">
      <c r="A2776" s="10">
        <v>41750</v>
      </c>
      <c r="B2776" s="11">
        <v>24</v>
      </c>
      <c r="C2776" s="11">
        <v>9.9770669999999999</v>
      </c>
      <c r="D2776" s="11">
        <v>9.9770669999999999</v>
      </c>
      <c r="E2776" s="11">
        <v>3.4478569999999999</v>
      </c>
    </row>
    <row r="2777" spans="1:5" x14ac:dyDescent="0.25">
      <c r="A2777" s="10">
        <v>41751</v>
      </c>
      <c r="B2777" s="11">
        <v>23</v>
      </c>
      <c r="C2777" s="11">
        <v>9.9792360000000002</v>
      </c>
      <c r="D2777" s="11">
        <v>9.9792360000000002</v>
      </c>
      <c r="E2777" s="11">
        <v>3.25678</v>
      </c>
    </row>
    <row r="2778" spans="1:5" x14ac:dyDescent="0.25">
      <c r="A2778" s="10">
        <v>41752</v>
      </c>
      <c r="B2778" s="11">
        <v>22</v>
      </c>
      <c r="C2778" s="11">
        <v>9.9800170000000001</v>
      </c>
      <c r="D2778" s="11">
        <v>9.9800170000000001</v>
      </c>
      <c r="E2778" s="11">
        <v>3.2764929999999999</v>
      </c>
    </row>
    <row r="2779" spans="1:5" x14ac:dyDescent="0.25">
      <c r="A2779" s="10">
        <v>41753</v>
      </c>
      <c r="B2779" s="11">
        <v>28</v>
      </c>
      <c r="C2779" s="11">
        <v>9.9747219999999999</v>
      </c>
      <c r="D2779" s="11">
        <v>9.9747219999999999</v>
      </c>
      <c r="E2779" s="11">
        <v>3.2582650000000002</v>
      </c>
    </row>
    <row r="2780" spans="1:5" x14ac:dyDescent="0.25">
      <c r="A2780" s="10">
        <v>41754</v>
      </c>
      <c r="B2780" s="11">
        <v>27</v>
      </c>
      <c r="C2780" s="11">
        <v>9.9756999999999998</v>
      </c>
      <c r="D2780" s="11">
        <v>9.9756999999999998</v>
      </c>
      <c r="E2780" s="11">
        <v>3.2478919999999998</v>
      </c>
    </row>
    <row r="2781" spans="1:5" x14ac:dyDescent="0.25">
      <c r="A2781" s="10">
        <v>41757</v>
      </c>
      <c r="B2781" s="11">
        <v>24</v>
      </c>
      <c r="C2781" s="11">
        <v>9.9787330000000001</v>
      </c>
      <c r="D2781" s="11">
        <v>9.9787330000000001</v>
      </c>
      <c r="E2781" s="11">
        <v>3.1968489999999998</v>
      </c>
    </row>
    <row r="2782" spans="1:5" x14ac:dyDescent="0.25">
      <c r="A2782" s="10">
        <v>41758</v>
      </c>
      <c r="B2782" s="11">
        <v>23</v>
      </c>
      <c r="C2782" s="11">
        <v>9.9796189999999996</v>
      </c>
      <c r="D2782" s="11">
        <v>9.9796189999999996</v>
      </c>
      <c r="E2782" s="11">
        <v>3.1965849999999998</v>
      </c>
    </row>
    <row r="2783" spans="1:5" x14ac:dyDescent="0.25">
      <c r="A2783" s="10">
        <v>41759</v>
      </c>
      <c r="B2783" s="11">
        <v>29</v>
      </c>
      <c r="C2783" s="11">
        <v>9.9738190000000007</v>
      </c>
      <c r="D2783" s="11">
        <v>9.9738190000000007</v>
      </c>
      <c r="E2783" s="11">
        <v>3.2585860000000002</v>
      </c>
    </row>
    <row r="2784" spans="1:5" x14ac:dyDescent="0.25">
      <c r="A2784" s="10">
        <v>41761</v>
      </c>
      <c r="B2784" s="11">
        <v>27</v>
      </c>
      <c r="C2784" s="11">
        <v>9.9756999999999998</v>
      </c>
      <c r="D2784" s="11">
        <v>9.9756999999999998</v>
      </c>
      <c r="E2784" s="11">
        <v>3.2478919999999998</v>
      </c>
    </row>
    <row r="2785" spans="1:5" x14ac:dyDescent="0.25">
      <c r="A2785" s="10">
        <v>41764</v>
      </c>
      <c r="B2785" s="11">
        <v>24</v>
      </c>
      <c r="C2785" s="11">
        <v>9.9787330000000001</v>
      </c>
      <c r="D2785" s="11">
        <v>9.9787330000000001</v>
      </c>
      <c r="E2785" s="11">
        <v>3.1968489999999998</v>
      </c>
    </row>
    <row r="2786" spans="1:5" x14ac:dyDescent="0.25">
      <c r="A2786" s="10">
        <v>41765</v>
      </c>
      <c r="B2786" s="11">
        <v>23</v>
      </c>
      <c r="C2786" s="11">
        <v>9.9795560000000005</v>
      </c>
      <c r="D2786" s="11">
        <v>9.9795560000000005</v>
      </c>
      <c r="E2786" s="11">
        <v>3.2064859999999999</v>
      </c>
    </row>
    <row r="2787" spans="1:5" x14ac:dyDescent="0.25">
      <c r="A2787" s="10">
        <v>41766</v>
      </c>
      <c r="B2787" s="11">
        <v>22</v>
      </c>
      <c r="C2787" s="11">
        <v>9.9806279999999994</v>
      </c>
      <c r="D2787" s="11">
        <v>9.9806279999999994</v>
      </c>
      <c r="E2787" s="11">
        <v>3.1761159999999999</v>
      </c>
    </row>
    <row r="2788" spans="1:5" x14ac:dyDescent="0.25">
      <c r="A2788" s="10">
        <v>41767</v>
      </c>
      <c r="B2788" s="11">
        <v>28</v>
      </c>
      <c r="C2788" s="11">
        <v>9.9748000000000001</v>
      </c>
      <c r="D2788" s="11">
        <v>9.9748000000000001</v>
      </c>
      <c r="E2788" s="11">
        <v>3.2481849999999999</v>
      </c>
    </row>
    <row r="2789" spans="1:5" x14ac:dyDescent="0.25">
      <c r="A2789" s="10">
        <v>41768</v>
      </c>
      <c r="B2789" s="11">
        <v>27</v>
      </c>
      <c r="C2789" s="11">
        <v>9.9753249999999998</v>
      </c>
      <c r="D2789" s="11">
        <v>9.9753249999999998</v>
      </c>
      <c r="E2789" s="11">
        <v>3.2981379999999998</v>
      </c>
    </row>
    <row r="2790" spans="1:5" x14ac:dyDescent="0.25">
      <c r="A2790" s="10">
        <v>41771</v>
      </c>
      <c r="B2790" s="11">
        <v>24</v>
      </c>
      <c r="C2790" s="11">
        <v>9.9781999999999993</v>
      </c>
      <c r="D2790" s="11">
        <v>9.9781999999999993</v>
      </c>
      <c r="E2790" s="11">
        <v>3.2771439999999998</v>
      </c>
    </row>
    <row r="2791" spans="1:5" x14ac:dyDescent="0.25">
      <c r="A2791" s="10">
        <v>41772</v>
      </c>
      <c r="B2791" s="11">
        <v>23</v>
      </c>
      <c r="C2791" s="11">
        <v>9.9791720000000002</v>
      </c>
      <c r="D2791" s="11">
        <v>9.9791720000000002</v>
      </c>
      <c r="E2791" s="11">
        <v>3.266839</v>
      </c>
    </row>
    <row r="2792" spans="1:5" x14ac:dyDescent="0.25">
      <c r="A2792" s="10">
        <v>41773</v>
      </c>
      <c r="B2792" s="11">
        <v>22</v>
      </c>
      <c r="C2792" s="11">
        <v>9.9803219999999992</v>
      </c>
      <c r="D2792" s="11">
        <v>9.9803219999999992</v>
      </c>
      <c r="E2792" s="11">
        <v>3.2263850000000001</v>
      </c>
    </row>
    <row r="2793" spans="1:5" x14ac:dyDescent="0.25">
      <c r="A2793" s="10">
        <v>41774</v>
      </c>
      <c r="B2793" s="11">
        <v>28</v>
      </c>
      <c r="C2793" s="11">
        <v>9.9751110000000001</v>
      </c>
      <c r="D2793" s="11">
        <v>9.9751110000000001</v>
      </c>
      <c r="E2793" s="11">
        <v>3.207999</v>
      </c>
    </row>
    <row r="2794" spans="1:5" x14ac:dyDescent="0.25">
      <c r="A2794" s="10">
        <v>41775</v>
      </c>
      <c r="B2794" s="11">
        <v>27</v>
      </c>
      <c r="C2794" s="11">
        <v>9.9748750000000008</v>
      </c>
      <c r="D2794" s="11">
        <v>9.9748750000000008</v>
      </c>
      <c r="E2794" s="11">
        <v>3.358438</v>
      </c>
    </row>
    <row r="2795" spans="1:5" x14ac:dyDescent="0.25">
      <c r="A2795" s="10">
        <v>41778</v>
      </c>
      <c r="B2795" s="11">
        <v>24</v>
      </c>
      <c r="C2795" s="11">
        <v>9.9779999999999998</v>
      </c>
      <c r="D2795" s="11">
        <v>9.9779999999999998</v>
      </c>
      <c r="E2795" s="11">
        <v>3.3072759999999999</v>
      </c>
    </row>
    <row r="2796" spans="1:5" x14ac:dyDescent="0.25">
      <c r="A2796" s="10">
        <v>41779</v>
      </c>
      <c r="B2796" s="11">
        <v>23</v>
      </c>
      <c r="C2796" s="11">
        <v>9.9791080000000001</v>
      </c>
      <c r="D2796" s="11">
        <v>9.9791080000000001</v>
      </c>
      <c r="E2796" s="11">
        <v>3.2768980000000001</v>
      </c>
    </row>
    <row r="2797" spans="1:5" x14ac:dyDescent="0.25">
      <c r="A2797" s="10">
        <v>41780</v>
      </c>
      <c r="B2797" s="11">
        <v>22</v>
      </c>
      <c r="C2797" s="11">
        <v>9.9800780000000007</v>
      </c>
      <c r="D2797" s="11">
        <v>9.9800780000000007</v>
      </c>
      <c r="E2797" s="11">
        <v>3.2664710000000001</v>
      </c>
    </row>
    <row r="2798" spans="1:5" x14ac:dyDescent="0.25">
      <c r="A2798" s="10">
        <v>41781</v>
      </c>
      <c r="B2798" s="11">
        <v>28</v>
      </c>
      <c r="C2798" s="11">
        <v>9.9745670000000004</v>
      </c>
      <c r="D2798" s="11">
        <v>9.9745670000000004</v>
      </c>
      <c r="E2798" s="11">
        <v>3.278295</v>
      </c>
    </row>
    <row r="2799" spans="1:5" x14ac:dyDescent="0.25">
      <c r="A2799" s="10">
        <v>41782</v>
      </c>
      <c r="B2799" s="11">
        <v>27</v>
      </c>
      <c r="C2799" s="11">
        <v>9.9745749999999997</v>
      </c>
      <c r="D2799" s="11">
        <v>9.9745749999999997</v>
      </c>
      <c r="E2799" s="11">
        <v>3.398641</v>
      </c>
    </row>
    <row r="2800" spans="1:5" x14ac:dyDescent="0.25">
      <c r="A2800" s="10">
        <v>41785</v>
      </c>
      <c r="B2800" s="11">
        <v>24</v>
      </c>
      <c r="C2800" s="11">
        <v>9.9773999999999994</v>
      </c>
      <c r="D2800" s="11">
        <v>9.9773999999999994</v>
      </c>
      <c r="E2800" s="11">
        <v>3.3976790000000001</v>
      </c>
    </row>
    <row r="2801" spans="1:5" x14ac:dyDescent="0.25">
      <c r="A2801" s="10">
        <v>41786</v>
      </c>
      <c r="B2801" s="11">
        <v>23</v>
      </c>
      <c r="C2801" s="11">
        <v>9.9785970000000006</v>
      </c>
      <c r="D2801" s="11">
        <v>9.9785970000000006</v>
      </c>
      <c r="E2801" s="11">
        <v>3.3572199999999999</v>
      </c>
    </row>
    <row r="2802" spans="1:5" x14ac:dyDescent="0.25">
      <c r="A2802" s="10">
        <v>41787</v>
      </c>
      <c r="B2802" s="11">
        <v>22</v>
      </c>
      <c r="C2802" s="11">
        <v>9.9795280000000002</v>
      </c>
      <c r="D2802" s="11">
        <v>9.9795280000000002</v>
      </c>
      <c r="E2802" s="11">
        <v>3.3568359999999999</v>
      </c>
    </row>
    <row r="2803" spans="1:5" x14ac:dyDescent="0.25">
      <c r="A2803" s="10">
        <v>41788</v>
      </c>
      <c r="B2803" s="11">
        <v>28</v>
      </c>
      <c r="C2803" s="11">
        <v>9.9739439999999995</v>
      </c>
      <c r="D2803" s="11">
        <v>9.9739439999999995</v>
      </c>
      <c r="E2803" s="11">
        <v>3.3588089999999999</v>
      </c>
    </row>
    <row r="2804" spans="1:5" x14ac:dyDescent="0.25">
      <c r="A2804" s="10">
        <v>41789</v>
      </c>
      <c r="B2804" s="11">
        <v>27</v>
      </c>
      <c r="C2804" s="11">
        <v>9.9748000000000001</v>
      </c>
      <c r="D2804" s="11">
        <v>9.9748000000000001</v>
      </c>
      <c r="E2804" s="11">
        <v>3.3684889999999998</v>
      </c>
    </row>
    <row r="2805" spans="1:5" x14ac:dyDescent="0.25">
      <c r="A2805" s="10">
        <v>41792</v>
      </c>
      <c r="B2805" s="11">
        <v>24</v>
      </c>
      <c r="C2805" s="11">
        <v>9.9776670000000003</v>
      </c>
      <c r="D2805" s="11">
        <v>9.9776670000000003</v>
      </c>
      <c r="E2805" s="11">
        <v>3.3574480000000002</v>
      </c>
    </row>
    <row r="2806" spans="1:5" x14ac:dyDescent="0.25">
      <c r="A2806" s="10">
        <v>41793</v>
      </c>
      <c r="B2806" s="11">
        <v>23</v>
      </c>
      <c r="C2806" s="11">
        <v>9.9787890000000008</v>
      </c>
      <c r="D2806" s="11">
        <v>9.9787890000000008</v>
      </c>
      <c r="E2806" s="11">
        <v>3.3270400000000002</v>
      </c>
    </row>
    <row r="2807" spans="1:5" x14ac:dyDescent="0.25">
      <c r="A2807" s="10">
        <v>41794</v>
      </c>
      <c r="B2807" s="11">
        <v>22</v>
      </c>
      <c r="C2807" s="11">
        <v>9.9793439999999993</v>
      </c>
      <c r="D2807" s="11">
        <v>9.9793439999999993</v>
      </c>
      <c r="E2807" s="11">
        <v>3.3870689999999999</v>
      </c>
    </row>
    <row r="2808" spans="1:5" x14ac:dyDescent="0.25">
      <c r="A2808" s="10">
        <v>41795</v>
      </c>
      <c r="B2808" s="11">
        <v>28</v>
      </c>
      <c r="C2808" s="11">
        <v>9.9735560000000003</v>
      </c>
      <c r="D2808" s="11">
        <v>9.9735560000000003</v>
      </c>
      <c r="E2808" s="11">
        <v>3.4089580000000002</v>
      </c>
    </row>
    <row r="2809" spans="1:5" x14ac:dyDescent="0.25">
      <c r="A2809" s="10">
        <v>41796</v>
      </c>
      <c r="B2809" s="11">
        <v>27</v>
      </c>
      <c r="C2809" s="11">
        <v>9.9772750000000006</v>
      </c>
      <c r="D2809" s="11">
        <v>9.9772750000000006</v>
      </c>
      <c r="E2809" s="11">
        <v>3.0369009999999999</v>
      </c>
    </row>
    <row r="2810" spans="1:5" x14ac:dyDescent="0.25">
      <c r="A2810" s="10">
        <v>41799</v>
      </c>
      <c r="B2810" s="11">
        <v>24</v>
      </c>
      <c r="C2810" s="11">
        <v>9.98</v>
      </c>
      <c r="D2810" s="11">
        <v>9.98</v>
      </c>
      <c r="E2810" s="11">
        <v>3.0060120000000001</v>
      </c>
    </row>
    <row r="2811" spans="1:5" x14ac:dyDescent="0.25">
      <c r="A2811" s="10">
        <v>41800</v>
      </c>
      <c r="B2811" s="11">
        <v>23</v>
      </c>
      <c r="C2811" s="11">
        <v>9.9812169999999991</v>
      </c>
      <c r="D2811" s="11">
        <v>9.9812169999999991</v>
      </c>
      <c r="E2811" s="11">
        <v>2.9454799999999999</v>
      </c>
    </row>
    <row r="2812" spans="1:5" x14ac:dyDescent="0.25">
      <c r="A2812" s="10">
        <v>41801</v>
      </c>
      <c r="B2812" s="11">
        <v>22</v>
      </c>
      <c r="C2812" s="11">
        <v>9.9819110000000002</v>
      </c>
      <c r="D2812" s="11">
        <v>9.9819110000000002</v>
      </c>
      <c r="E2812" s="11">
        <v>2.965382</v>
      </c>
    </row>
    <row r="2813" spans="1:5" x14ac:dyDescent="0.25">
      <c r="A2813" s="10">
        <v>41802</v>
      </c>
      <c r="B2813" s="11">
        <v>28</v>
      </c>
      <c r="C2813" s="11">
        <v>9.9772890000000007</v>
      </c>
      <c r="D2813" s="11">
        <v>9.9772890000000007</v>
      </c>
      <c r="E2813" s="11">
        <v>2.9266320000000001</v>
      </c>
    </row>
    <row r="2814" spans="1:5" x14ac:dyDescent="0.25">
      <c r="A2814" s="10">
        <v>41803</v>
      </c>
      <c r="B2814" s="11">
        <v>27</v>
      </c>
      <c r="C2814" s="11">
        <v>9.9780250000000006</v>
      </c>
      <c r="D2814" s="11">
        <v>9.9780250000000006</v>
      </c>
      <c r="E2814" s="11">
        <v>2.9364530000000002</v>
      </c>
    </row>
    <row r="2815" spans="1:5" x14ac:dyDescent="0.25">
      <c r="A2815" s="10">
        <v>41806</v>
      </c>
      <c r="B2815" s="11">
        <v>24</v>
      </c>
      <c r="C2815" s="11">
        <v>9.9801330000000004</v>
      </c>
      <c r="D2815" s="11">
        <v>9.9801330000000004</v>
      </c>
      <c r="E2815" s="11">
        <v>2.9859819999999999</v>
      </c>
    </row>
    <row r="2816" spans="1:5" x14ac:dyDescent="0.25">
      <c r="A2816" s="10">
        <v>41807</v>
      </c>
      <c r="B2816" s="11">
        <v>23</v>
      </c>
      <c r="C2816" s="11">
        <v>9.9812169999999991</v>
      </c>
      <c r="D2816" s="11">
        <v>9.9812169999999991</v>
      </c>
      <c r="E2816" s="11">
        <v>2.9454799999999999</v>
      </c>
    </row>
    <row r="2817" spans="1:5" x14ac:dyDescent="0.25">
      <c r="A2817" s="10">
        <v>41808</v>
      </c>
      <c r="B2817" s="11">
        <v>22</v>
      </c>
      <c r="C2817" s="11">
        <v>9.9820329999999995</v>
      </c>
      <c r="D2817" s="11">
        <v>9.9820329999999995</v>
      </c>
      <c r="E2817" s="11">
        <v>2.9453459999999998</v>
      </c>
    </row>
    <row r="2818" spans="1:5" x14ac:dyDescent="0.25">
      <c r="A2818" s="10">
        <v>41809</v>
      </c>
      <c r="B2818" s="11">
        <v>28</v>
      </c>
      <c r="C2818" s="11">
        <v>9.9771330000000003</v>
      </c>
      <c r="D2818" s="11">
        <v>9.9771330000000003</v>
      </c>
      <c r="E2818" s="11">
        <v>2.9467810000000001</v>
      </c>
    </row>
    <row r="2819" spans="1:5" x14ac:dyDescent="0.25">
      <c r="A2819" s="10">
        <v>41810</v>
      </c>
      <c r="B2819" s="11">
        <v>27</v>
      </c>
      <c r="C2819" s="11">
        <v>9.9779499999999999</v>
      </c>
      <c r="D2819" s="11">
        <v>9.9779499999999999</v>
      </c>
      <c r="E2819" s="11">
        <v>2.9464969999999999</v>
      </c>
    </row>
    <row r="2820" spans="1:5" x14ac:dyDescent="0.25">
      <c r="A2820" s="10">
        <v>41813</v>
      </c>
      <c r="B2820" s="11">
        <v>24</v>
      </c>
      <c r="C2820" s="11">
        <v>9.9803999999999995</v>
      </c>
      <c r="D2820" s="11">
        <v>9.9803999999999995</v>
      </c>
      <c r="E2820" s="11">
        <v>2.9457740000000001</v>
      </c>
    </row>
    <row r="2821" spans="1:5" x14ac:dyDescent="0.25">
      <c r="A2821" s="10">
        <v>41814</v>
      </c>
      <c r="B2821" s="11">
        <v>23</v>
      </c>
      <c r="C2821" s="11">
        <v>9.9816640000000003</v>
      </c>
      <c r="D2821" s="11">
        <v>9.9816640000000003</v>
      </c>
      <c r="E2821" s="11">
        <v>2.8752550000000001</v>
      </c>
    </row>
    <row r="2822" spans="1:5" x14ac:dyDescent="0.25">
      <c r="A2822" s="10">
        <v>41815</v>
      </c>
      <c r="B2822" s="11">
        <v>22</v>
      </c>
      <c r="C2822" s="11">
        <v>9.9823389999999996</v>
      </c>
      <c r="D2822" s="11">
        <v>9.9823389999999996</v>
      </c>
      <c r="E2822" s="11">
        <v>2.895095</v>
      </c>
    </row>
    <row r="2823" spans="1:5" x14ac:dyDescent="0.25">
      <c r="A2823" s="10">
        <v>41816</v>
      </c>
      <c r="B2823" s="11">
        <v>28</v>
      </c>
      <c r="C2823" s="11">
        <v>9.9776779999999992</v>
      </c>
      <c r="D2823" s="11">
        <v>9.9776779999999992</v>
      </c>
      <c r="E2823" s="11">
        <v>2.8763920000000001</v>
      </c>
    </row>
    <row r="2824" spans="1:5" x14ac:dyDescent="0.25">
      <c r="A2824" s="10">
        <v>41817</v>
      </c>
      <c r="B2824" s="11">
        <v>27</v>
      </c>
      <c r="C2824" s="11">
        <v>9.9784749999999995</v>
      </c>
      <c r="D2824" s="11">
        <v>9.9784749999999995</v>
      </c>
      <c r="E2824" s="11">
        <v>2.8761909999999999</v>
      </c>
    </row>
    <row r="2825" spans="1:5" x14ac:dyDescent="0.25">
      <c r="A2825" s="10">
        <v>41820</v>
      </c>
      <c r="B2825" s="11">
        <v>24</v>
      </c>
      <c r="C2825" s="11">
        <v>9.9809330000000003</v>
      </c>
      <c r="D2825" s="11">
        <v>9.9809330000000003</v>
      </c>
      <c r="E2825" s="11">
        <v>2.8655140000000001</v>
      </c>
    </row>
    <row r="2826" spans="1:5" x14ac:dyDescent="0.25">
      <c r="A2826" s="10">
        <v>41821</v>
      </c>
      <c r="B2826" s="11">
        <v>23</v>
      </c>
      <c r="C2826" s="11">
        <v>9.9819189999999995</v>
      </c>
      <c r="D2826" s="11">
        <v>9.9819189999999995</v>
      </c>
      <c r="E2826" s="11">
        <v>2.8351959999999998</v>
      </c>
    </row>
    <row r="2827" spans="1:5" x14ac:dyDescent="0.25">
      <c r="A2827" s="10">
        <v>41822</v>
      </c>
      <c r="B2827" s="11">
        <v>22</v>
      </c>
      <c r="C2827" s="11">
        <v>9.9825219999999995</v>
      </c>
      <c r="D2827" s="11">
        <v>9.9825219999999995</v>
      </c>
      <c r="E2827" s="11">
        <v>2.8650440000000001</v>
      </c>
    </row>
    <row r="2828" spans="1:5" x14ac:dyDescent="0.25">
      <c r="A2828" s="10">
        <v>41823</v>
      </c>
      <c r="B2828" s="11">
        <v>28</v>
      </c>
      <c r="C2828" s="11">
        <v>9.9777559999999994</v>
      </c>
      <c r="D2828" s="11">
        <v>9.9777559999999994</v>
      </c>
      <c r="E2828" s="11">
        <v>2.8663189999999998</v>
      </c>
    </row>
    <row r="2829" spans="1:5" x14ac:dyDescent="0.25">
      <c r="A2829" s="10">
        <v>41824</v>
      </c>
      <c r="B2829" s="11">
        <v>27</v>
      </c>
      <c r="C2829" s="11">
        <v>9.9779499999999999</v>
      </c>
      <c r="D2829" s="11">
        <v>9.9779499999999999</v>
      </c>
      <c r="E2829" s="11">
        <v>2.9464969999999999</v>
      </c>
    </row>
    <row r="2830" spans="1:5" x14ac:dyDescent="0.25">
      <c r="A2830" s="10">
        <v>41827</v>
      </c>
      <c r="B2830" s="11">
        <v>24</v>
      </c>
      <c r="C2830" s="11">
        <v>9.9807330000000007</v>
      </c>
      <c r="D2830" s="11">
        <v>9.9807330000000007</v>
      </c>
      <c r="E2830" s="11">
        <v>2.895629</v>
      </c>
    </row>
    <row r="2831" spans="1:5" x14ac:dyDescent="0.25">
      <c r="A2831" s="10">
        <v>41828</v>
      </c>
      <c r="B2831" s="11">
        <v>23</v>
      </c>
      <c r="C2831" s="11">
        <v>9.9815360000000002</v>
      </c>
      <c r="D2831" s="11">
        <v>9.9815360000000002</v>
      </c>
      <c r="E2831" s="11">
        <v>2.8953630000000001</v>
      </c>
    </row>
    <row r="2832" spans="1:5" x14ac:dyDescent="0.25">
      <c r="A2832" s="10">
        <v>41829</v>
      </c>
      <c r="B2832" s="11">
        <v>22</v>
      </c>
      <c r="C2832" s="11">
        <v>9.9824610000000007</v>
      </c>
      <c r="D2832" s="11">
        <v>9.9824610000000007</v>
      </c>
      <c r="E2832" s="11">
        <v>2.8750610000000001</v>
      </c>
    </row>
    <row r="2833" spans="1:5" x14ac:dyDescent="0.25">
      <c r="A2833" s="10">
        <v>41830</v>
      </c>
      <c r="B2833" s="11">
        <v>28</v>
      </c>
      <c r="C2833" s="11">
        <v>9.9779890000000009</v>
      </c>
      <c r="D2833" s="11">
        <v>9.9779890000000009</v>
      </c>
      <c r="E2833" s="11">
        <v>2.8362289999999999</v>
      </c>
    </row>
    <row r="2834" spans="1:5" x14ac:dyDescent="0.25">
      <c r="A2834" s="10">
        <v>41831</v>
      </c>
      <c r="B2834" s="11">
        <v>27</v>
      </c>
      <c r="C2834" s="11">
        <v>9.9787750000000006</v>
      </c>
      <c r="D2834" s="11">
        <v>9.9787750000000006</v>
      </c>
      <c r="E2834" s="11">
        <v>2.8360189999999998</v>
      </c>
    </row>
    <row r="2835" spans="1:5" x14ac:dyDescent="0.25">
      <c r="A2835" s="10">
        <v>41834</v>
      </c>
      <c r="B2835" s="11">
        <v>24</v>
      </c>
      <c r="C2835" s="11">
        <v>9.9810669999999995</v>
      </c>
      <c r="D2835" s="11">
        <v>9.9810669999999995</v>
      </c>
      <c r="E2835" s="11">
        <v>2.8453369999999998</v>
      </c>
    </row>
    <row r="2836" spans="1:5" x14ac:dyDescent="0.25">
      <c r="A2836" s="10">
        <v>41835</v>
      </c>
      <c r="B2836" s="11">
        <v>23</v>
      </c>
      <c r="C2836" s="11">
        <v>9.9818560000000005</v>
      </c>
      <c r="D2836" s="11">
        <v>9.9818560000000005</v>
      </c>
      <c r="E2836" s="11">
        <v>2.8450929999999999</v>
      </c>
    </row>
    <row r="2837" spans="1:5" x14ac:dyDescent="0.25">
      <c r="A2837" s="10">
        <v>41836</v>
      </c>
      <c r="B2837" s="11">
        <v>22</v>
      </c>
      <c r="C2837" s="11">
        <v>9.9826440000000005</v>
      </c>
      <c r="D2837" s="11">
        <v>9.9826440000000005</v>
      </c>
      <c r="E2837" s="11">
        <v>2.845011</v>
      </c>
    </row>
    <row r="2838" spans="1:5" x14ac:dyDescent="0.25">
      <c r="A2838" s="10">
        <v>41837</v>
      </c>
      <c r="B2838" s="11">
        <v>28</v>
      </c>
      <c r="C2838" s="11">
        <v>9.9779890000000009</v>
      </c>
      <c r="D2838" s="11">
        <v>9.9779890000000009</v>
      </c>
      <c r="E2838" s="11">
        <v>2.8362289999999999</v>
      </c>
    </row>
    <row r="2839" spans="1:5" x14ac:dyDescent="0.25">
      <c r="A2839" s="10">
        <v>41838</v>
      </c>
      <c r="B2839" s="11">
        <v>27</v>
      </c>
      <c r="C2839" s="11">
        <v>9.9787750000000006</v>
      </c>
      <c r="D2839" s="11">
        <v>9.9787750000000006</v>
      </c>
      <c r="E2839" s="11">
        <v>2.8360189999999998</v>
      </c>
    </row>
    <row r="2840" spans="1:5" x14ac:dyDescent="0.25">
      <c r="A2840" s="10">
        <v>41841</v>
      </c>
      <c r="B2840" s="11">
        <v>24</v>
      </c>
      <c r="C2840" s="11">
        <v>9.9810669999999995</v>
      </c>
      <c r="D2840" s="11">
        <v>9.9810669999999995</v>
      </c>
      <c r="E2840" s="11">
        <v>2.8453369999999998</v>
      </c>
    </row>
    <row r="2841" spans="1:5" x14ac:dyDescent="0.25">
      <c r="A2841" s="10">
        <v>41842</v>
      </c>
      <c r="B2841" s="11">
        <v>23</v>
      </c>
      <c r="C2841" s="11">
        <v>9.9819189999999995</v>
      </c>
      <c r="D2841" s="11">
        <v>9.9819189999999995</v>
      </c>
      <c r="E2841" s="11">
        <v>2.8351959999999998</v>
      </c>
    </row>
    <row r="2842" spans="1:5" x14ac:dyDescent="0.25">
      <c r="A2842" s="10">
        <v>41843</v>
      </c>
      <c r="B2842" s="11">
        <v>22</v>
      </c>
      <c r="C2842" s="11">
        <v>9.9828890000000001</v>
      </c>
      <c r="D2842" s="11">
        <v>9.9828890000000001</v>
      </c>
      <c r="E2842" s="11">
        <v>2.8047810000000002</v>
      </c>
    </row>
    <row r="2843" spans="1:5" x14ac:dyDescent="0.25">
      <c r="A2843" s="10">
        <v>41844</v>
      </c>
      <c r="B2843" s="11">
        <v>28</v>
      </c>
      <c r="C2843" s="11">
        <v>9.9781440000000003</v>
      </c>
      <c r="D2843" s="11">
        <v>9.9781440000000003</v>
      </c>
      <c r="E2843" s="11">
        <v>2.8162120000000002</v>
      </c>
    </row>
    <row r="2844" spans="1:5" x14ac:dyDescent="0.25">
      <c r="A2844" s="10">
        <v>41845</v>
      </c>
      <c r="B2844" s="11">
        <v>27</v>
      </c>
      <c r="C2844" s="11">
        <v>9.9787750000000006</v>
      </c>
      <c r="D2844" s="11">
        <v>9.9787750000000006</v>
      </c>
      <c r="E2844" s="11">
        <v>2.8360189999999998</v>
      </c>
    </row>
    <row r="2845" spans="1:5" x14ac:dyDescent="0.25">
      <c r="A2845" s="10">
        <v>41848</v>
      </c>
      <c r="B2845" s="11">
        <v>24</v>
      </c>
      <c r="C2845" s="11">
        <v>9.9811999999999994</v>
      </c>
      <c r="D2845" s="11">
        <v>9.9811999999999994</v>
      </c>
      <c r="E2845" s="11">
        <v>2.8253119999999998</v>
      </c>
    </row>
    <row r="2846" spans="1:5" x14ac:dyDescent="0.25">
      <c r="A2846" s="10">
        <v>41849</v>
      </c>
      <c r="B2846" s="11">
        <v>23</v>
      </c>
      <c r="C2846" s="11">
        <v>9.9821749999999998</v>
      </c>
      <c r="D2846" s="11">
        <v>9.9821749999999998</v>
      </c>
      <c r="E2846" s="11">
        <v>2.7949820000000001</v>
      </c>
    </row>
    <row r="2847" spans="1:5" x14ac:dyDescent="0.25">
      <c r="A2847" s="10">
        <v>41850</v>
      </c>
      <c r="B2847" s="11">
        <v>22</v>
      </c>
      <c r="C2847" s="11">
        <v>9.9828279999999996</v>
      </c>
      <c r="D2847" s="11">
        <v>9.9828279999999996</v>
      </c>
      <c r="E2847" s="11">
        <v>2.814797</v>
      </c>
    </row>
    <row r="2848" spans="1:5" x14ac:dyDescent="0.25">
      <c r="A2848" s="10">
        <v>41851</v>
      </c>
      <c r="B2848" s="11">
        <v>28</v>
      </c>
      <c r="C2848" s="11">
        <v>9.9780669999999994</v>
      </c>
      <c r="D2848" s="11">
        <v>9.9780669999999994</v>
      </c>
      <c r="E2848" s="11">
        <v>2.8261560000000001</v>
      </c>
    </row>
    <row r="2849" spans="1:5" x14ac:dyDescent="0.25">
      <c r="A2849" s="10">
        <v>41852</v>
      </c>
      <c r="B2849" s="11">
        <v>27</v>
      </c>
      <c r="C2849" s="11">
        <v>9.9788499999999996</v>
      </c>
      <c r="D2849" s="11">
        <v>9.9788499999999996</v>
      </c>
      <c r="E2849" s="11">
        <v>2.825977</v>
      </c>
    </row>
    <row r="2850" spans="1:5" x14ac:dyDescent="0.25">
      <c r="A2850" s="10">
        <v>41855</v>
      </c>
      <c r="B2850" s="11">
        <v>24</v>
      </c>
      <c r="C2850" s="11">
        <v>9.9810669999999995</v>
      </c>
      <c r="D2850" s="11">
        <v>9.9810669999999995</v>
      </c>
      <c r="E2850" s="11">
        <v>2.8453369999999998</v>
      </c>
    </row>
    <row r="2851" spans="1:5" x14ac:dyDescent="0.25">
      <c r="A2851" s="10">
        <v>41856</v>
      </c>
      <c r="B2851" s="11">
        <v>23</v>
      </c>
      <c r="C2851" s="11">
        <v>9.9819829999999996</v>
      </c>
      <c r="D2851" s="11">
        <v>9.9819829999999996</v>
      </c>
      <c r="E2851" s="11">
        <v>2.825142</v>
      </c>
    </row>
    <row r="2852" spans="1:5" x14ac:dyDescent="0.25">
      <c r="A2852" s="10">
        <v>41857</v>
      </c>
      <c r="B2852" s="11">
        <v>22</v>
      </c>
      <c r="C2852" s="11">
        <v>9.9828890000000001</v>
      </c>
      <c r="D2852" s="11">
        <v>9.9828890000000001</v>
      </c>
      <c r="E2852" s="11">
        <v>2.8047810000000002</v>
      </c>
    </row>
    <row r="2853" spans="1:5" x14ac:dyDescent="0.25">
      <c r="A2853" s="10">
        <v>41858</v>
      </c>
      <c r="B2853" s="11">
        <v>28</v>
      </c>
      <c r="C2853" s="11">
        <v>9.9784559999999995</v>
      </c>
      <c r="D2853" s="11">
        <v>9.9784559999999995</v>
      </c>
      <c r="E2853" s="11">
        <v>2.7759230000000001</v>
      </c>
    </row>
    <row r="2854" spans="1:5" x14ac:dyDescent="0.25">
      <c r="A2854" s="10">
        <v>41859</v>
      </c>
      <c r="B2854" s="11">
        <v>27</v>
      </c>
      <c r="C2854" s="11">
        <v>9.9792249999999996</v>
      </c>
      <c r="D2854" s="11">
        <v>9.9792249999999996</v>
      </c>
      <c r="E2854" s="11">
        <v>2.7757670000000001</v>
      </c>
    </row>
    <row r="2855" spans="1:5" x14ac:dyDescent="0.25">
      <c r="A2855" s="10">
        <v>41862</v>
      </c>
      <c r="B2855" s="11">
        <v>24</v>
      </c>
      <c r="C2855" s="11">
        <v>9.9815330000000007</v>
      </c>
      <c r="D2855" s="11">
        <v>9.9815330000000007</v>
      </c>
      <c r="E2855" s="11">
        <v>2.7751749999999999</v>
      </c>
    </row>
    <row r="2856" spans="1:5" x14ac:dyDescent="0.25">
      <c r="A2856" s="10">
        <v>41863</v>
      </c>
      <c r="B2856" s="11">
        <v>23</v>
      </c>
      <c r="C2856" s="11">
        <v>9.9822389999999999</v>
      </c>
      <c r="D2856" s="11">
        <v>9.9822389999999999</v>
      </c>
      <c r="E2856" s="11">
        <v>2.784929</v>
      </c>
    </row>
    <row r="2857" spans="1:5" x14ac:dyDescent="0.25">
      <c r="A2857" s="10">
        <v>41864</v>
      </c>
      <c r="B2857" s="11">
        <v>22</v>
      </c>
      <c r="C2857" s="11">
        <v>9.9828890000000001</v>
      </c>
      <c r="D2857" s="11">
        <v>9.9828890000000001</v>
      </c>
      <c r="E2857" s="11">
        <v>2.8047810000000002</v>
      </c>
    </row>
    <row r="2858" spans="1:5" x14ac:dyDescent="0.25">
      <c r="A2858" s="10">
        <v>41865</v>
      </c>
      <c r="B2858" s="11">
        <v>28</v>
      </c>
      <c r="C2858" s="11">
        <v>9.9783779999999993</v>
      </c>
      <c r="D2858" s="11">
        <v>9.9783779999999993</v>
      </c>
      <c r="E2858" s="11">
        <v>2.7859950000000002</v>
      </c>
    </row>
    <row r="2859" spans="1:5" x14ac:dyDescent="0.25">
      <c r="A2859" s="10">
        <v>41866</v>
      </c>
      <c r="B2859" s="11">
        <v>27</v>
      </c>
      <c r="C2859" s="11">
        <v>9.9791500000000006</v>
      </c>
      <c r="D2859" s="11">
        <v>9.9791500000000006</v>
      </c>
      <c r="E2859" s="11">
        <v>2.7858079999999998</v>
      </c>
    </row>
    <row r="2860" spans="1:5" x14ac:dyDescent="0.25">
      <c r="A2860" s="10">
        <v>41869</v>
      </c>
      <c r="B2860" s="11">
        <v>24</v>
      </c>
      <c r="C2860" s="11">
        <v>9.9814670000000003</v>
      </c>
      <c r="D2860" s="11">
        <v>9.9814670000000003</v>
      </c>
      <c r="E2860" s="11">
        <v>2.7851119999999998</v>
      </c>
    </row>
    <row r="2861" spans="1:5" x14ac:dyDescent="0.25">
      <c r="A2861" s="10">
        <v>41870</v>
      </c>
      <c r="B2861" s="11">
        <v>23</v>
      </c>
      <c r="C2861" s="11">
        <v>9.982367</v>
      </c>
      <c r="D2861" s="11">
        <v>9.982367</v>
      </c>
      <c r="E2861" s="11">
        <v>2.7648229999999998</v>
      </c>
    </row>
    <row r="2862" spans="1:5" x14ac:dyDescent="0.25">
      <c r="A2862" s="10">
        <v>41871</v>
      </c>
      <c r="B2862" s="11">
        <v>22</v>
      </c>
      <c r="C2862" s="11">
        <v>9.9831330000000005</v>
      </c>
      <c r="D2862" s="11">
        <v>9.9831330000000005</v>
      </c>
      <c r="E2862" s="11">
        <v>2.7647179999999998</v>
      </c>
    </row>
    <row r="2863" spans="1:5" x14ac:dyDescent="0.25">
      <c r="A2863" s="10">
        <v>41872</v>
      </c>
      <c r="B2863" s="11">
        <v>28</v>
      </c>
      <c r="C2863" s="11">
        <v>9.9786110000000008</v>
      </c>
      <c r="D2863" s="11">
        <v>9.9786110000000008</v>
      </c>
      <c r="E2863" s="11">
        <v>2.7559089999999999</v>
      </c>
    </row>
    <row r="2864" spans="1:5" x14ac:dyDescent="0.25">
      <c r="A2864" s="10">
        <v>41873</v>
      </c>
      <c r="B2864" s="11">
        <v>27</v>
      </c>
      <c r="C2864" s="11">
        <v>9.9793000000000003</v>
      </c>
      <c r="D2864" s="11">
        <v>9.9793000000000003</v>
      </c>
      <c r="E2864" s="11">
        <v>2.7657250000000002</v>
      </c>
    </row>
    <row r="2865" spans="1:5" x14ac:dyDescent="0.25">
      <c r="A2865" s="10">
        <v>41876</v>
      </c>
      <c r="B2865" s="11">
        <v>24</v>
      </c>
      <c r="C2865" s="11">
        <v>9.9813329999999993</v>
      </c>
      <c r="D2865" s="11">
        <v>9.9813329999999993</v>
      </c>
      <c r="E2865" s="11">
        <v>2.8052869999999999</v>
      </c>
    </row>
    <row r="2866" spans="1:5" x14ac:dyDescent="0.25">
      <c r="A2866" s="10">
        <v>41877</v>
      </c>
      <c r="B2866" s="11">
        <v>23</v>
      </c>
      <c r="C2866" s="11">
        <v>9.9825579999999992</v>
      </c>
      <c r="D2866" s="11">
        <v>9.9825579999999992</v>
      </c>
      <c r="E2866" s="11">
        <v>2.7348219999999999</v>
      </c>
    </row>
    <row r="2867" spans="1:5" x14ac:dyDescent="0.25">
      <c r="A2867" s="10">
        <v>41878</v>
      </c>
      <c r="B2867" s="11">
        <v>22</v>
      </c>
      <c r="C2867" s="11">
        <v>9.9831330000000005</v>
      </c>
      <c r="D2867" s="11">
        <v>9.9831330000000005</v>
      </c>
      <c r="E2867" s="11">
        <v>2.7647179999999998</v>
      </c>
    </row>
    <row r="2868" spans="1:5" x14ac:dyDescent="0.25">
      <c r="A2868" s="10">
        <v>41879</v>
      </c>
      <c r="B2868" s="11">
        <v>28</v>
      </c>
      <c r="C2868" s="11">
        <v>9.9786110000000008</v>
      </c>
      <c r="D2868" s="11">
        <v>9.9786110000000008</v>
      </c>
      <c r="E2868" s="11">
        <v>2.7559089999999999</v>
      </c>
    </row>
    <row r="2869" spans="1:5" x14ac:dyDescent="0.25">
      <c r="A2869" s="10">
        <v>41880</v>
      </c>
      <c r="B2869" s="11">
        <v>27</v>
      </c>
      <c r="C2869" s="11">
        <v>9.9793749999999992</v>
      </c>
      <c r="D2869" s="11">
        <v>9.9793749999999992</v>
      </c>
      <c r="E2869" s="11">
        <v>2.755684</v>
      </c>
    </row>
    <row r="2870" spans="1:5" x14ac:dyDescent="0.25">
      <c r="A2870" s="10">
        <v>41883</v>
      </c>
      <c r="B2870" s="11">
        <v>24</v>
      </c>
      <c r="C2870" s="11">
        <v>9.9816669999999998</v>
      </c>
      <c r="D2870" s="11">
        <v>9.9816669999999998</v>
      </c>
      <c r="E2870" s="11">
        <v>2.755001</v>
      </c>
    </row>
    <row r="2871" spans="1:5" x14ac:dyDescent="0.25">
      <c r="A2871" s="10">
        <v>41884</v>
      </c>
      <c r="B2871" s="11">
        <v>23</v>
      </c>
      <c r="C2871" s="11">
        <v>9.9825579999999992</v>
      </c>
      <c r="D2871" s="11">
        <v>9.9825579999999992</v>
      </c>
      <c r="E2871" s="11">
        <v>2.7348219999999999</v>
      </c>
    </row>
    <row r="2872" spans="1:5" x14ac:dyDescent="0.25">
      <c r="A2872" s="10">
        <v>41885</v>
      </c>
      <c r="B2872" s="11">
        <v>22</v>
      </c>
      <c r="C2872" s="11">
        <v>9.9835609999999999</v>
      </c>
      <c r="D2872" s="11">
        <v>9.9835609999999999</v>
      </c>
      <c r="E2872" s="11">
        <v>2.694448</v>
      </c>
    </row>
    <row r="2873" spans="1:5" x14ac:dyDescent="0.25">
      <c r="A2873" s="10">
        <v>41886</v>
      </c>
      <c r="B2873" s="11">
        <v>28</v>
      </c>
      <c r="C2873" s="11">
        <v>9.9786110000000008</v>
      </c>
      <c r="D2873" s="11">
        <v>9.9786110000000008</v>
      </c>
      <c r="E2873" s="11">
        <v>2.7559089999999999</v>
      </c>
    </row>
    <row r="2874" spans="1:5" x14ac:dyDescent="0.25">
      <c r="A2874" s="10">
        <v>41887</v>
      </c>
      <c r="B2874" s="11">
        <v>27</v>
      </c>
      <c r="C2874" s="11">
        <v>9.9793000000000003</v>
      </c>
      <c r="D2874" s="11">
        <v>9.9793000000000003</v>
      </c>
      <c r="E2874" s="11">
        <v>2.7657250000000002</v>
      </c>
    </row>
    <row r="2875" spans="1:5" x14ac:dyDescent="0.25">
      <c r="A2875" s="10">
        <v>41890</v>
      </c>
      <c r="B2875" s="11">
        <v>24</v>
      </c>
      <c r="C2875" s="11">
        <v>9.9811999999999994</v>
      </c>
      <c r="D2875" s="11">
        <v>9.9811999999999994</v>
      </c>
      <c r="E2875" s="11">
        <v>2.8253119999999998</v>
      </c>
    </row>
    <row r="2876" spans="1:5" x14ac:dyDescent="0.25">
      <c r="A2876" s="10">
        <v>41891</v>
      </c>
      <c r="B2876" s="11">
        <v>23</v>
      </c>
      <c r="C2876" s="11">
        <v>9.9816640000000003</v>
      </c>
      <c r="D2876" s="11">
        <v>9.9816640000000003</v>
      </c>
      <c r="E2876" s="11">
        <v>2.8752550000000001</v>
      </c>
    </row>
    <row r="2877" spans="1:5" x14ac:dyDescent="0.25">
      <c r="A2877" s="10">
        <v>41892</v>
      </c>
      <c r="B2877" s="11">
        <v>22</v>
      </c>
      <c r="C2877" s="11">
        <v>9.9824610000000007</v>
      </c>
      <c r="D2877" s="11">
        <v>9.9824610000000007</v>
      </c>
      <c r="E2877" s="11">
        <v>2.8750610000000001</v>
      </c>
    </row>
    <row r="2878" spans="1:5" x14ac:dyDescent="0.25">
      <c r="A2878" s="10">
        <v>41893</v>
      </c>
      <c r="B2878" s="11">
        <v>28</v>
      </c>
      <c r="C2878" s="11">
        <v>9.9775220000000004</v>
      </c>
      <c r="D2878" s="11">
        <v>9.9775220000000004</v>
      </c>
      <c r="E2878" s="11">
        <v>2.8965390000000002</v>
      </c>
    </row>
    <row r="2879" spans="1:5" x14ac:dyDescent="0.25">
      <c r="A2879" s="10">
        <v>41894</v>
      </c>
      <c r="B2879" s="11">
        <v>27</v>
      </c>
      <c r="C2879" s="11">
        <v>9.9780250000000006</v>
      </c>
      <c r="D2879" s="11">
        <v>9.9780250000000006</v>
      </c>
      <c r="E2879" s="11">
        <v>2.9364530000000002</v>
      </c>
    </row>
    <row r="2880" spans="1:5" x14ac:dyDescent="0.25">
      <c r="A2880" s="10">
        <v>41897</v>
      </c>
      <c r="B2880" s="11">
        <v>24</v>
      </c>
      <c r="C2880" s="11">
        <v>9.9808000000000003</v>
      </c>
      <c r="D2880" s="11">
        <v>9.9808000000000003</v>
      </c>
      <c r="E2880" s="11">
        <v>2.8855400000000002</v>
      </c>
    </row>
    <row r="2881" spans="1:5" x14ac:dyDescent="0.25">
      <c r="A2881" s="10">
        <v>41899</v>
      </c>
      <c r="B2881" s="11">
        <v>22</v>
      </c>
      <c r="C2881" s="11">
        <v>9.9819720000000007</v>
      </c>
      <c r="D2881" s="11">
        <v>9.9819720000000007</v>
      </c>
      <c r="E2881" s="11">
        <v>2.9553639999999999</v>
      </c>
    </row>
    <row r="2882" spans="1:5" x14ac:dyDescent="0.25">
      <c r="A2882" s="10">
        <v>41900</v>
      </c>
      <c r="B2882" s="11">
        <v>28</v>
      </c>
      <c r="C2882" s="11">
        <v>9.9769000000000005</v>
      </c>
      <c r="D2882" s="11">
        <v>9.9769000000000005</v>
      </c>
      <c r="E2882" s="11">
        <v>2.976877</v>
      </c>
    </row>
    <row r="2883" spans="1:5" x14ac:dyDescent="0.25">
      <c r="A2883" s="10">
        <v>41901</v>
      </c>
      <c r="B2883" s="11">
        <v>27</v>
      </c>
      <c r="C2883" s="11">
        <v>9.9778749999999992</v>
      </c>
      <c r="D2883" s="11">
        <v>9.9778749999999992</v>
      </c>
      <c r="E2883" s="11">
        <v>2.9565410000000001</v>
      </c>
    </row>
    <row r="2884" spans="1:5" x14ac:dyDescent="0.25">
      <c r="A2884" s="10">
        <v>41904</v>
      </c>
      <c r="B2884" s="11">
        <v>24</v>
      </c>
      <c r="C2884" s="11">
        <v>9.9803329999999999</v>
      </c>
      <c r="D2884" s="11">
        <v>9.9803329999999999</v>
      </c>
      <c r="E2884" s="11">
        <v>2.9558629999999999</v>
      </c>
    </row>
    <row r="2885" spans="1:5" x14ac:dyDescent="0.25">
      <c r="A2885" s="10">
        <v>41905</v>
      </c>
      <c r="B2885" s="11">
        <v>23</v>
      </c>
      <c r="C2885" s="11">
        <v>9.9816000000000003</v>
      </c>
      <c r="D2885" s="11">
        <v>9.9816000000000003</v>
      </c>
      <c r="E2885" s="11">
        <v>2.8853089999999999</v>
      </c>
    </row>
    <row r="2886" spans="1:5" x14ac:dyDescent="0.25">
      <c r="A2886" s="10">
        <v>41906</v>
      </c>
      <c r="B2886" s="11">
        <v>22</v>
      </c>
      <c r="C2886" s="11">
        <v>9.9824610000000007</v>
      </c>
      <c r="D2886" s="11">
        <v>9.9824610000000007</v>
      </c>
      <c r="E2886" s="11">
        <v>2.8750610000000001</v>
      </c>
    </row>
    <row r="2887" spans="1:5" x14ac:dyDescent="0.25">
      <c r="A2887" s="10">
        <v>41907</v>
      </c>
      <c r="B2887" s="11">
        <v>28</v>
      </c>
      <c r="C2887" s="11">
        <v>9.9773669999999992</v>
      </c>
      <c r="D2887" s="11">
        <v>9.9773669999999992</v>
      </c>
      <c r="E2887" s="11">
        <v>2.9165580000000002</v>
      </c>
    </row>
    <row r="2888" spans="1:5" x14ac:dyDescent="0.25">
      <c r="A2888" s="10">
        <v>41908</v>
      </c>
      <c r="B2888" s="11">
        <v>27</v>
      </c>
      <c r="C2888" s="11">
        <v>9.9780999999999995</v>
      </c>
      <c r="D2888" s="11">
        <v>9.9780999999999995</v>
      </c>
      <c r="E2888" s="11">
        <v>2.926409</v>
      </c>
    </row>
    <row r="2889" spans="1:5" x14ac:dyDescent="0.25">
      <c r="A2889" s="10">
        <v>41911</v>
      </c>
      <c r="B2889" s="11">
        <v>24</v>
      </c>
      <c r="C2889" s="11">
        <v>9.9801330000000004</v>
      </c>
      <c r="D2889" s="11">
        <v>9.9801330000000004</v>
      </c>
      <c r="E2889" s="11">
        <v>2.9859819999999999</v>
      </c>
    </row>
    <row r="2890" spans="1:5" x14ac:dyDescent="0.25">
      <c r="A2890" s="10">
        <v>41912</v>
      </c>
      <c r="B2890" s="11">
        <v>23</v>
      </c>
      <c r="C2890" s="11">
        <v>9.9819189999999995</v>
      </c>
      <c r="D2890" s="11">
        <v>9.9819189999999995</v>
      </c>
      <c r="E2890" s="11">
        <v>2.8351959999999998</v>
      </c>
    </row>
    <row r="2891" spans="1:5" x14ac:dyDescent="0.25">
      <c r="A2891" s="10">
        <v>41913</v>
      </c>
      <c r="B2891" s="11">
        <v>22</v>
      </c>
      <c r="C2891" s="11">
        <v>9.9825219999999995</v>
      </c>
      <c r="D2891" s="11">
        <v>9.9825219999999995</v>
      </c>
      <c r="E2891" s="11">
        <v>2.8650440000000001</v>
      </c>
    </row>
    <row r="2892" spans="1:5" x14ac:dyDescent="0.25">
      <c r="A2892" s="10">
        <v>41914</v>
      </c>
      <c r="B2892" s="11">
        <v>28</v>
      </c>
      <c r="C2892" s="11">
        <v>9.9778330000000004</v>
      </c>
      <c r="D2892" s="11">
        <v>9.9778330000000004</v>
      </c>
      <c r="E2892" s="11">
        <v>2.8563749999999999</v>
      </c>
    </row>
    <row r="2893" spans="1:5" x14ac:dyDescent="0.25">
      <c r="A2893" s="10">
        <v>41915</v>
      </c>
      <c r="B2893" s="11">
        <v>27</v>
      </c>
      <c r="C2893" s="11">
        <v>9.9784000000000006</v>
      </c>
      <c r="D2893" s="11">
        <v>9.9784000000000006</v>
      </c>
      <c r="E2893" s="11">
        <v>2.886234</v>
      </c>
    </row>
    <row r="2894" spans="1:5" x14ac:dyDescent="0.25">
      <c r="A2894" s="10">
        <v>41918</v>
      </c>
      <c r="B2894" s="11">
        <v>24</v>
      </c>
      <c r="C2894" s="11">
        <v>9.9806670000000004</v>
      </c>
      <c r="D2894" s="11">
        <v>9.9806670000000004</v>
      </c>
      <c r="E2894" s="11">
        <v>2.905567</v>
      </c>
    </row>
    <row r="2895" spans="1:5" x14ac:dyDescent="0.25">
      <c r="A2895" s="10">
        <v>41919</v>
      </c>
      <c r="B2895" s="11">
        <v>23</v>
      </c>
      <c r="C2895" s="11">
        <v>9.9817920000000004</v>
      </c>
      <c r="D2895" s="11">
        <v>9.9817920000000004</v>
      </c>
      <c r="E2895" s="11">
        <v>2.855146</v>
      </c>
    </row>
    <row r="2896" spans="1:5" x14ac:dyDescent="0.25">
      <c r="A2896" s="10">
        <v>41920</v>
      </c>
      <c r="B2896" s="11">
        <v>22</v>
      </c>
      <c r="C2896" s="11">
        <v>9.9822170000000003</v>
      </c>
      <c r="D2896" s="11">
        <v>9.9822170000000003</v>
      </c>
      <c r="E2896" s="11">
        <v>2.9151289999999999</v>
      </c>
    </row>
    <row r="2897" spans="1:5" x14ac:dyDescent="0.25">
      <c r="A2897" s="10">
        <v>41921</v>
      </c>
      <c r="B2897" s="11">
        <v>28</v>
      </c>
      <c r="C2897" s="11">
        <v>9.9774440000000002</v>
      </c>
      <c r="D2897" s="11">
        <v>9.9774440000000002</v>
      </c>
      <c r="E2897" s="11">
        <v>2.9066130000000001</v>
      </c>
    </row>
    <row r="2898" spans="1:5" x14ac:dyDescent="0.25">
      <c r="A2898" s="10">
        <v>41922</v>
      </c>
      <c r="B2898" s="11">
        <v>27</v>
      </c>
      <c r="C2898" s="11">
        <v>9.9782499999999992</v>
      </c>
      <c r="D2898" s="11">
        <v>9.9782499999999992</v>
      </c>
      <c r="E2898" s="11">
        <v>2.9063210000000002</v>
      </c>
    </row>
    <row r="2899" spans="1:5" x14ac:dyDescent="0.25">
      <c r="A2899" s="10">
        <v>41925</v>
      </c>
      <c r="B2899" s="11">
        <v>24</v>
      </c>
      <c r="C2899" s="11">
        <v>9.9804670000000009</v>
      </c>
      <c r="D2899" s="11">
        <v>9.9804670000000009</v>
      </c>
      <c r="E2899" s="11">
        <v>2.9356840000000002</v>
      </c>
    </row>
    <row r="2900" spans="1:5" x14ac:dyDescent="0.25">
      <c r="A2900" s="10">
        <v>41926</v>
      </c>
      <c r="B2900" s="11">
        <v>23</v>
      </c>
      <c r="C2900" s="11">
        <v>9.9809610000000006</v>
      </c>
      <c r="D2900" s="11">
        <v>9.9809610000000006</v>
      </c>
      <c r="E2900" s="11">
        <v>2.9857019999999999</v>
      </c>
    </row>
    <row r="2901" spans="1:5" x14ac:dyDescent="0.25">
      <c r="A2901" s="10">
        <v>41927</v>
      </c>
      <c r="B2901" s="11">
        <v>22</v>
      </c>
      <c r="C2901" s="11">
        <v>9.9818499999999997</v>
      </c>
      <c r="D2901" s="11">
        <v>9.9818499999999997</v>
      </c>
      <c r="E2901" s="11">
        <v>2.9754</v>
      </c>
    </row>
    <row r="2902" spans="1:5" x14ac:dyDescent="0.25">
      <c r="A2902" s="10">
        <v>41928</v>
      </c>
      <c r="B2902" s="11">
        <v>28</v>
      </c>
      <c r="C2902" s="11">
        <v>9.9769780000000008</v>
      </c>
      <c r="D2902" s="11">
        <v>9.9769780000000008</v>
      </c>
      <c r="E2902" s="11">
        <v>2.9668019999999999</v>
      </c>
    </row>
    <row r="2903" spans="1:5" x14ac:dyDescent="0.25">
      <c r="A2903" s="10">
        <v>41929</v>
      </c>
      <c r="B2903" s="11">
        <v>27</v>
      </c>
      <c r="C2903" s="11">
        <v>9.9778000000000002</v>
      </c>
      <c r="D2903" s="11">
        <v>9.9778000000000002</v>
      </c>
      <c r="E2903" s="11">
        <v>2.9665859999999999</v>
      </c>
    </row>
    <row r="2904" spans="1:5" x14ac:dyDescent="0.25">
      <c r="A2904" s="10">
        <v>41932</v>
      </c>
      <c r="B2904" s="11">
        <v>24</v>
      </c>
      <c r="C2904" s="11">
        <v>9.9799330000000008</v>
      </c>
      <c r="D2904" s="11">
        <v>9.9799330000000008</v>
      </c>
      <c r="E2904" s="11">
        <v>3.0161020000000001</v>
      </c>
    </row>
    <row r="2905" spans="1:5" x14ac:dyDescent="0.25">
      <c r="A2905" s="10">
        <v>41933</v>
      </c>
      <c r="B2905" s="11">
        <v>23</v>
      </c>
      <c r="C2905" s="11">
        <v>9.9814720000000001</v>
      </c>
      <c r="D2905" s="11">
        <v>9.9814720000000001</v>
      </c>
      <c r="E2905" s="11">
        <v>2.9054180000000001</v>
      </c>
    </row>
    <row r="2906" spans="1:5" x14ac:dyDescent="0.25">
      <c r="A2906" s="10">
        <v>41934</v>
      </c>
      <c r="B2906" s="11">
        <v>22</v>
      </c>
      <c r="C2906" s="11">
        <v>9.9819110000000002</v>
      </c>
      <c r="D2906" s="11">
        <v>9.9819110000000002</v>
      </c>
      <c r="E2906" s="11">
        <v>2.965382</v>
      </c>
    </row>
    <row r="2907" spans="1:5" x14ac:dyDescent="0.25">
      <c r="A2907" s="10">
        <v>41935</v>
      </c>
      <c r="B2907" s="11">
        <v>28</v>
      </c>
      <c r="C2907" s="11">
        <v>9.9767440000000001</v>
      </c>
      <c r="D2907" s="11">
        <v>9.9767440000000001</v>
      </c>
      <c r="E2907" s="11">
        <v>2.9970270000000001</v>
      </c>
    </row>
    <row r="2908" spans="1:5" x14ac:dyDescent="0.25">
      <c r="A2908" s="10">
        <v>41936</v>
      </c>
      <c r="B2908" s="11">
        <v>27</v>
      </c>
      <c r="C2908" s="11">
        <v>9.9778749999999992</v>
      </c>
      <c r="D2908" s="11">
        <v>9.9778749999999992</v>
      </c>
      <c r="E2908" s="11">
        <v>2.9565410000000001</v>
      </c>
    </row>
    <row r="2909" spans="1:5" x14ac:dyDescent="0.25">
      <c r="A2909" s="10">
        <v>41939</v>
      </c>
      <c r="B2909" s="11">
        <v>24</v>
      </c>
      <c r="C2909" s="11">
        <v>9.9801330000000004</v>
      </c>
      <c r="D2909" s="11">
        <v>9.9801330000000004</v>
      </c>
      <c r="E2909" s="11">
        <v>2.9859819999999999</v>
      </c>
    </row>
    <row r="2910" spans="1:5" x14ac:dyDescent="0.25">
      <c r="A2910" s="10">
        <v>41940</v>
      </c>
      <c r="B2910" s="11">
        <v>23</v>
      </c>
      <c r="C2910" s="11">
        <v>9.9814720000000001</v>
      </c>
      <c r="D2910" s="11">
        <v>9.9814720000000001</v>
      </c>
      <c r="E2910" s="11">
        <v>2.9054180000000001</v>
      </c>
    </row>
    <row r="2911" spans="1:5" x14ac:dyDescent="0.25">
      <c r="A2911" s="10">
        <v>41941</v>
      </c>
      <c r="B2911" s="11">
        <v>22</v>
      </c>
      <c r="C2911" s="11">
        <v>9.9822780000000009</v>
      </c>
      <c r="D2911" s="11">
        <v>9.9822780000000009</v>
      </c>
      <c r="E2911" s="11">
        <v>2.9051119999999999</v>
      </c>
    </row>
    <row r="2912" spans="1:5" x14ac:dyDescent="0.25">
      <c r="A2912" s="10">
        <v>41942</v>
      </c>
      <c r="B2912" s="11">
        <v>28</v>
      </c>
      <c r="C2912" s="11">
        <v>9.9770559999999993</v>
      </c>
      <c r="D2912" s="11">
        <v>9.9770559999999993</v>
      </c>
      <c r="E2912" s="11">
        <v>2.9567269999999999</v>
      </c>
    </row>
    <row r="2913" spans="1:5" x14ac:dyDescent="0.25">
      <c r="A2913" s="10">
        <v>41943</v>
      </c>
      <c r="B2913" s="11">
        <v>27</v>
      </c>
      <c r="C2913" s="11">
        <v>9.9775749999999999</v>
      </c>
      <c r="D2913" s="11">
        <v>9.9775749999999999</v>
      </c>
      <c r="E2913" s="11">
        <v>2.9967199999999998</v>
      </c>
    </row>
    <row r="2914" spans="1:5" x14ac:dyDescent="0.25">
      <c r="A2914" s="10">
        <v>41946</v>
      </c>
      <c r="B2914" s="11">
        <v>24</v>
      </c>
      <c r="C2914" s="11">
        <v>9.980067</v>
      </c>
      <c r="D2914" s="11">
        <v>9.980067</v>
      </c>
      <c r="E2914" s="11">
        <v>2.9959220000000002</v>
      </c>
    </row>
    <row r="2915" spans="1:5" x14ac:dyDescent="0.25">
      <c r="A2915" s="10">
        <v>41947</v>
      </c>
      <c r="B2915" s="11">
        <v>23</v>
      </c>
      <c r="C2915" s="11">
        <v>9.9810250000000007</v>
      </c>
      <c r="D2915" s="11">
        <v>9.9810250000000007</v>
      </c>
      <c r="E2915" s="11">
        <v>2.9756459999999998</v>
      </c>
    </row>
    <row r="2916" spans="1:5" x14ac:dyDescent="0.25">
      <c r="A2916" s="10">
        <v>41948</v>
      </c>
      <c r="B2916" s="11">
        <v>22</v>
      </c>
      <c r="C2916" s="11">
        <v>9.9819110000000002</v>
      </c>
      <c r="D2916" s="11">
        <v>9.9819110000000002</v>
      </c>
      <c r="E2916" s="11">
        <v>2.965382</v>
      </c>
    </row>
    <row r="2917" spans="1:5" x14ac:dyDescent="0.25">
      <c r="A2917" s="10">
        <v>41949</v>
      </c>
      <c r="B2917" s="11">
        <v>28</v>
      </c>
      <c r="C2917" s="11">
        <v>9.9772890000000007</v>
      </c>
      <c r="D2917" s="11">
        <v>9.9772890000000007</v>
      </c>
      <c r="E2917" s="11">
        <v>2.9266320000000001</v>
      </c>
    </row>
    <row r="2918" spans="1:5" x14ac:dyDescent="0.25">
      <c r="A2918" s="10">
        <v>41950</v>
      </c>
      <c r="B2918" s="11">
        <v>27</v>
      </c>
      <c r="C2918" s="11">
        <v>9.9779499999999999</v>
      </c>
      <c r="D2918" s="11">
        <v>9.9779499999999999</v>
      </c>
      <c r="E2918" s="11">
        <v>2.9464969999999999</v>
      </c>
    </row>
    <row r="2919" spans="1:5" x14ac:dyDescent="0.25">
      <c r="A2919" s="10">
        <v>41953</v>
      </c>
      <c r="B2919" s="11">
        <v>24</v>
      </c>
      <c r="C2919" s="11">
        <v>9.9805329999999994</v>
      </c>
      <c r="D2919" s="11">
        <v>9.9805329999999994</v>
      </c>
      <c r="E2919" s="11">
        <v>2.9257460000000002</v>
      </c>
    </row>
    <row r="2920" spans="1:5" x14ac:dyDescent="0.25">
      <c r="A2920" s="10">
        <v>41954</v>
      </c>
      <c r="B2920" s="11">
        <v>23</v>
      </c>
      <c r="C2920" s="11">
        <v>9.9814720000000001</v>
      </c>
      <c r="D2920" s="11">
        <v>9.9814720000000001</v>
      </c>
      <c r="E2920" s="11">
        <v>2.9054180000000001</v>
      </c>
    </row>
    <row r="2921" spans="1:5" x14ac:dyDescent="0.25">
      <c r="A2921" s="10">
        <v>41955</v>
      </c>
      <c r="B2921" s="11">
        <v>22</v>
      </c>
      <c r="C2921" s="11">
        <v>9.9824000000000002</v>
      </c>
      <c r="D2921" s="11">
        <v>9.9824000000000002</v>
      </c>
      <c r="E2921" s="11">
        <v>2.885078</v>
      </c>
    </row>
    <row r="2922" spans="1:5" x14ac:dyDescent="0.25">
      <c r="A2922" s="10">
        <v>41956</v>
      </c>
      <c r="B2922" s="11">
        <v>28</v>
      </c>
      <c r="C2922" s="11">
        <v>9.9776000000000007</v>
      </c>
      <c r="D2922" s="11">
        <v>9.9776000000000007</v>
      </c>
      <c r="E2922" s="11">
        <v>2.886466</v>
      </c>
    </row>
    <row r="2923" spans="1:5" x14ac:dyDescent="0.25">
      <c r="A2923" s="10">
        <v>41957</v>
      </c>
      <c r="B2923" s="11">
        <v>27</v>
      </c>
      <c r="C2923" s="11">
        <v>9.9789999999999992</v>
      </c>
      <c r="D2923" s="11">
        <v>9.9789999999999992</v>
      </c>
      <c r="E2923" s="11">
        <v>2.8058920000000001</v>
      </c>
    </row>
    <row r="2924" spans="1:5" x14ac:dyDescent="0.25">
      <c r="A2924" s="10">
        <v>41961</v>
      </c>
      <c r="B2924" s="11">
        <v>23</v>
      </c>
      <c r="C2924" s="11">
        <v>9.9821109999999997</v>
      </c>
      <c r="D2924" s="11">
        <v>9.9821109999999997</v>
      </c>
      <c r="E2924" s="11">
        <v>2.8050350000000002</v>
      </c>
    </row>
    <row r="2925" spans="1:5" x14ac:dyDescent="0.25">
      <c r="A2925" s="10">
        <v>41962</v>
      </c>
      <c r="B2925" s="11">
        <v>22</v>
      </c>
      <c r="C2925" s="11">
        <v>9.9828279999999996</v>
      </c>
      <c r="D2925" s="11">
        <v>9.9828279999999996</v>
      </c>
      <c r="E2925" s="11">
        <v>2.814797</v>
      </c>
    </row>
    <row r="2926" spans="1:5" x14ac:dyDescent="0.25">
      <c r="A2926" s="10">
        <v>41963</v>
      </c>
      <c r="B2926" s="11">
        <v>28</v>
      </c>
      <c r="C2926" s="11">
        <v>9.9783779999999993</v>
      </c>
      <c r="D2926" s="11">
        <v>9.9783779999999993</v>
      </c>
      <c r="E2926" s="11">
        <v>2.7859950000000002</v>
      </c>
    </row>
    <row r="2927" spans="1:5" x14ac:dyDescent="0.25">
      <c r="A2927" s="10">
        <v>41964</v>
      </c>
      <c r="B2927" s="11">
        <v>27</v>
      </c>
      <c r="C2927" s="11">
        <v>9.9790749999999999</v>
      </c>
      <c r="D2927" s="11">
        <v>9.9790749999999999</v>
      </c>
      <c r="E2927" s="11">
        <v>2.7958500000000002</v>
      </c>
    </row>
    <row r="2928" spans="1:5" x14ac:dyDescent="0.25">
      <c r="A2928" s="10">
        <v>41967</v>
      </c>
      <c r="B2928" s="11">
        <v>24</v>
      </c>
      <c r="C2928" s="11">
        <v>9.9814670000000003</v>
      </c>
      <c r="D2928" s="11">
        <v>9.9814670000000003</v>
      </c>
      <c r="E2928" s="11">
        <v>2.7851119999999998</v>
      </c>
    </row>
    <row r="2929" spans="1:5" x14ac:dyDescent="0.25">
      <c r="A2929" s="10">
        <v>41968</v>
      </c>
      <c r="B2929" s="11">
        <v>23</v>
      </c>
      <c r="C2929" s="11">
        <v>9.9816000000000003</v>
      </c>
      <c r="D2929" s="11">
        <v>9.9816000000000003</v>
      </c>
      <c r="E2929" s="11">
        <v>2.8853089999999999</v>
      </c>
    </row>
    <row r="2930" spans="1:5" x14ac:dyDescent="0.25">
      <c r="A2930" s="10">
        <v>41969</v>
      </c>
      <c r="B2930" s="11">
        <v>22</v>
      </c>
      <c r="C2930" s="11">
        <v>9.9817280000000004</v>
      </c>
      <c r="D2930" s="11">
        <v>9.9817280000000004</v>
      </c>
      <c r="E2930" s="11">
        <v>2.9954369999999999</v>
      </c>
    </row>
    <row r="2931" spans="1:5" x14ac:dyDescent="0.25">
      <c r="A2931" s="10">
        <v>41970</v>
      </c>
      <c r="B2931" s="11">
        <v>27</v>
      </c>
      <c r="C2931" s="11">
        <v>9.9775749999999999</v>
      </c>
      <c r="D2931" s="11">
        <v>9.9775749999999999</v>
      </c>
      <c r="E2931" s="11">
        <v>2.9967199999999998</v>
      </c>
    </row>
    <row r="2932" spans="1:5" x14ac:dyDescent="0.25">
      <c r="A2932" s="10">
        <v>41971</v>
      </c>
      <c r="B2932" s="11">
        <v>26</v>
      </c>
      <c r="C2932" s="11">
        <v>9.9784059999999997</v>
      </c>
      <c r="D2932" s="11">
        <v>9.9784059999999997</v>
      </c>
      <c r="E2932" s="11">
        <v>2.9964089999999999</v>
      </c>
    </row>
    <row r="2933" spans="1:5" x14ac:dyDescent="0.25">
      <c r="A2933" s="10">
        <v>41974</v>
      </c>
      <c r="B2933" s="11">
        <v>23</v>
      </c>
      <c r="C2933" s="11">
        <v>9.9808970000000006</v>
      </c>
      <c r="D2933" s="11">
        <v>9.9808970000000006</v>
      </c>
      <c r="E2933" s="11">
        <v>2.9957579999999999</v>
      </c>
    </row>
    <row r="2934" spans="1:5" x14ac:dyDescent="0.25">
      <c r="A2934" s="10">
        <v>41975</v>
      </c>
      <c r="B2934" s="11">
        <v>22</v>
      </c>
      <c r="C2934" s="11">
        <v>9.9826440000000005</v>
      </c>
      <c r="D2934" s="11">
        <v>9.9826440000000005</v>
      </c>
      <c r="E2934" s="11">
        <v>2.845011</v>
      </c>
    </row>
    <row r="2935" spans="1:5" x14ac:dyDescent="0.25">
      <c r="A2935" s="10">
        <v>41976</v>
      </c>
      <c r="B2935" s="11">
        <v>21</v>
      </c>
      <c r="C2935" s="11">
        <v>9.9833750000000006</v>
      </c>
      <c r="D2935" s="11">
        <v>9.9833750000000006</v>
      </c>
      <c r="E2935" s="11">
        <v>2.854746</v>
      </c>
    </row>
    <row r="2936" spans="1:5" x14ac:dyDescent="0.25">
      <c r="A2936" s="10">
        <v>41977</v>
      </c>
      <c r="B2936" s="11">
        <v>27</v>
      </c>
      <c r="C2936" s="11">
        <v>9.9786999999999999</v>
      </c>
      <c r="D2936" s="11">
        <v>9.9786999999999999</v>
      </c>
      <c r="E2936" s="11">
        <v>2.8460619999999999</v>
      </c>
    </row>
    <row r="2937" spans="1:5" x14ac:dyDescent="0.25">
      <c r="A2937" s="10">
        <v>41978</v>
      </c>
      <c r="B2937" s="11">
        <v>26</v>
      </c>
      <c r="C2937" s="11">
        <v>9.9790559999999999</v>
      </c>
      <c r="D2937" s="11">
        <v>9.9790559999999999</v>
      </c>
      <c r="E2937" s="11">
        <v>2.9060250000000001</v>
      </c>
    </row>
    <row r="2938" spans="1:5" x14ac:dyDescent="0.25">
      <c r="A2938" s="10">
        <v>41981</v>
      </c>
      <c r="B2938" s="11">
        <v>23</v>
      </c>
      <c r="C2938" s="11">
        <v>9.9814720000000001</v>
      </c>
      <c r="D2938" s="11">
        <v>9.9814720000000001</v>
      </c>
      <c r="E2938" s="11">
        <v>2.9054180000000001</v>
      </c>
    </row>
    <row r="2939" spans="1:5" x14ac:dyDescent="0.25">
      <c r="A2939" s="10">
        <v>41982</v>
      </c>
      <c r="B2939" s="11">
        <v>22</v>
      </c>
      <c r="C2939" s="11">
        <v>9.9827060000000003</v>
      </c>
      <c r="D2939" s="11">
        <v>9.9827060000000003</v>
      </c>
      <c r="E2939" s="11">
        <v>2.8348300000000002</v>
      </c>
    </row>
    <row r="2940" spans="1:5" x14ac:dyDescent="0.25">
      <c r="A2940" s="10">
        <v>41983</v>
      </c>
      <c r="B2940" s="11">
        <v>21</v>
      </c>
      <c r="C2940" s="11">
        <v>9.9832579999999993</v>
      </c>
      <c r="D2940" s="11">
        <v>9.9832579999999993</v>
      </c>
      <c r="E2940" s="11">
        <v>2.87487</v>
      </c>
    </row>
    <row r="2941" spans="1:5" x14ac:dyDescent="0.25">
      <c r="A2941" s="10">
        <v>41984</v>
      </c>
      <c r="B2941" s="11">
        <v>28</v>
      </c>
      <c r="C2941" s="11">
        <v>9.9777559999999994</v>
      </c>
      <c r="D2941" s="11">
        <v>9.9777559999999994</v>
      </c>
      <c r="E2941" s="11">
        <v>2.8663189999999998</v>
      </c>
    </row>
    <row r="2942" spans="1:5" x14ac:dyDescent="0.25">
      <c r="A2942" s="10">
        <v>41988</v>
      </c>
      <c r="B2942" s="11">
        <v>24</v>
      </c>
      <c r="C2942" s="11">
        <v>9.9809999999999999</v>
      </c>
      <c r="D2942" s="11">
        <v>9.9809999999999999</v>
      </c>
      <c r="E2942" s="11">
        <v>2.8554249999999999</v>
      </c>
    </row>
    <row r="2943" spans="1:5" x14ac:dyDescent="0.25">
      <c r="A2943" s="10">
        <v>41989</v>
      </c>
      <c r="B2943" s="11">
        <v>23</v>
      </c>
      <c r="C2943" s="11">
        <v>9.9818560000000005</v>
      </c>
      <c r="D2943" s="11">
        <v>9.9818560000000005</v>
      </c>
      <c r="E2943" s="11">
        <v>2.8450929999999999</v>
      </c>
    </row>
    <row r="2944" spans="1:5" x14ac:dyDescent="0.25">
      <c r="A2944" s="10">
        <v>41990</v>
      </c>
      <c r="B2944" s="11">
        <v>22</v>
      </c>
      <c r="C2944" s="11">
        <v>9.9826440000000005</v>
      </c>
      <c r="D2944" s="11">
        <v>9.9826440000000005</v>
      </c>
      <c r="E2944" s="11">
        <v>2.845011</v>
      </c>
    </row>
    <row r="2945" spans="1:5" x14ac:dyDescent="0.25">
      <c r="A2945" s="10">
        <v>41991</v>
      </c>
      <c r="B2945" s="11">
        <v>28</v>
      </c>
      <c r="C2945" s="11">
        <v>9.9779110000000006</v>
      </c>
      <c r="D2945" s="11">
        <v>9.9779110000000006</v>
      </c>
      <c r="E2945" s="11">
        <v>2.846301</v>
      </c>
    </row>
    <row r="2946" spans="1:5" x14ac:dyDescent="0.25">
      <c r="A2946" s="10">
        <v>41992</v>
      </c>
      <c r="B2946" s="11">
        <v>27</v>
      </c>
      <c r="C2946" s="11">
        <v>9.9787750000000006</v>
      </c>
      <c r="D2946" s="11">
        <v>9.9787750000000006</v>
      </c>
      <c r="E2946" s="11">
        <v>2.8360189999999998</v>
      </c>
    </row>
    <row r="2947" spans="1:5" x14ac:dyDescent="0.25">
      <c r="A2947" s="10">
        <v>41995</v>
      </c>
      <c r="B2947" s="11">
        <v>24</v>
      </c>
      <c r="C2947" s="11">
        <v>9.9820670000000007</v>
      </c>
      <c r="D2947" s="11">
        <v>9.9820670000000007</v>
      </c>
      <c r="E2947" s="11">
        <v>2.6947830000000002</v>
      </c>
    </row>
    <row r="2948" spans="1:5" x14ac:dyDescent="0.25">
      <c r="A2948" s="10">
        <v>41996</v>
      </c>
      <c r="B2948" s="11">
        <v>23</v>
      </c>
      <c r="C2948" s="11">
        <v>9.9828779999999995</v>
      </c>
      <c r="D2948" s="11">
        <v>9.9828779999999995</v>
      </c>
      <c r="E2948" s="11">
        <v>2.6845620000000001</v>
      </c>
    </row>
    <row r="2949" spans="1:5" x14ac:dyDescent="0.25">
      <c r="A2949" s="10">
        <v>41997</v>
      </c>
      <c r="B2949" s="11">
        <v>29</v>
      </c>
      <c r="C2949" s="11">
        <v>9.9780080000000009</v>
      </c>
      <c r="D2949" s="11">
        <v>9.9780080000000009</v>
      </c>
      <c r="E2949" s="11">
        <v>2.736059</v>
      </c>
    </row>
    <row r="2950" spans="1:5" x14ac:dyDescent="0.25">
      <c r="A2950" s="10">
        <v>41999</v>
      </c>
      <c r="B2950" s="11">
        <v>27</v>
      </c>
      <c r="C2950" s="11">
        <v>9.9795999999999996</v>
      </c>
      <c r="D2950" s="11">
        <v>9.9795999999999996</v>
      </c>
      <c r="E2950" s="11">
        <v>2.7255600000000002</v>
      </c>
    </row>
    <row r="2951" spans="1:5" x14ac:dyDescent="0.25">
      <c r="A2951" s="10">
        <v>42002</v>
      </c>
      <c r="B2951" s="11">
        <v>24</v>
      </c>
      <c r="C2951" s="11">
        <v>9.9818669999999994</v>
      </c>
      <c r="D2951" s="11">
        <v>9.9818669999999994</v>
      </c>
      <c r="E2951" s="11">
        <v>2.724891</v>
      </c>
    </row>
    <row r="2952" spans="1:5" x14ac:dyDescent="0.25">
      <c r="A2952" s="10">
        <v>42003</v>
      </c>
      <c r="B2952" s="11">
        <v>23</v>
      </c>
      <c r="C2952" s="11">
        <v>9.9829419999999995</v>
      </c>
      <c r="D2952" s="11">
        <v>9.9829419999999995</v>
      </c>
      <c r="E2952" s="11">
        <v>2.6745100000000002</v>
      </c>
    </row>
    <row r="2953" spans="1:5" x14ac:dyDescent="0.25">
      <c r="A2953" s="10">
        <v>42004</v>
      </c>
      <c r="B2953" s="11">
        <v>29</v>
      </c>
      <c r="C2953" s="11">
        <v>9.9784919999999993</v>
      </c>
      <c r="D2953" s="11">
        <v>9.9784919999999993</v>
      </c>
      <c r="E2953" s="11">
        <v>2.6757140000000001</v>
      </c>
    </row>
    <row r="2954" spans="1:5" x14ac:dyDescent="0.25">
      <c r="A2954" s="10">
        <v>42006</v>
      </c>
      <c r="B2954" s="11">
        <v>27</v>
      </c>
      <c r="C2954" s="11">
        <v>9.9798249999999999</v>
      </c>
      <c r="D2954" s="11">
        <v>9.9798249999999999</v>
      </c>
      <c r="E2954" s="11">
        <v>2.6954379999999998</v>
      </c>
    </row>
    <row r="2955" spans="1:5" x14ac:dyDescent="0.25">
      <c r="A2955" s="10">
        <v>42009</v>
      </c>
      <c r="B2955" s="11">
        <v>24</v>
      </c>
      <c r="C2955" s="11">
        <v>9.9819999999999993</v>
      </c>
      <c r="D2955" s="11">
        <v>9.9819999999999993</v>
      </c>
      <c r="E2955" s="11">
        <v>2.704869</v>
      </c>
    </row>
    <row r="2956" spans="1:5" x14ac:dyDescent="0.25">
      <c r="A2956" s="10">
        <v>42010</v>
      </c>
      <c r="B2956" s="11">
        <v>23</v>
      </c>
      <c r="C2956" s="11">
        <v>9.9835170000000009</v>
      </c>
      <c r="D2956" s="11">
        <v>9.9835170000000009</v>
      </c>
      <c r="E2956" s="11">
        <v>2.5842070000000001</v>
      </c>
    </row>
    <row r="2957" spans="1:5" x14ac:dyDescent="0.25">
      <c r="A2957" s="10">
        <v>42011</v>
      </c>
      <c r="B2957" s="11">
        <v>22</v>
      </c>
      <c r="C2957" s="11">
        <v>9.9840499999999999</v>
      </c>
      <c r="D2957" s="11">
        <v>9.9840499999999999</v>
      </c>
      <c r="E2957" s="11">
        <v>2.6141700000000001</v>
      </c>
    </row>
    <row r="2958" spans="1:5" x14ac:dyDescent="0.25">
      <c r="A2958" s="10">
        <v>42012</v>
      </c>
      <c r="B2958" s="11">
        <v>28</v>
      </c>
      <c r="C2958" s="11">
        <v>9.9782220000000006</v>
      </c>
      <c r="D2958" s="11">
        <v>9.9782220000000006</v>
      </c>
      <c r="E2958" s="11">
        <v>2.8061400000000001</v>
      </c>
    </row>
    <row r="2959" spans="1:5" x14ac:dyDescent="0.25">
      <c r="A2959" s="10">
        <v>42013</v>
      </c>
      <c r="B2959" s="11">
        <v>27</v>
      </c>
      <c r="C2959" s="11">
        <v>9.9784000000000006</v>
      </c>
      <c r="D2959" s="11">
        <v>9.9784000000000006</v>
      </c>
      <c r="E2959" s="11">
        <v>2.886234</v>
      </c>
    </row>
    <row r="2960" spans="1:5" x14ac:dyDescent="0.25">
      <c r="A2960" s="10">
        <v>42016</v>
      </c>
      <c r="B2960" s="11">
        <v>24</v>
      </c>
      <c r="C2960" s="11">
        <v>9.9809959999999993</v>
      </c>
      <c r="D2960" s="11">
        <v>9.9809959999999993</v>
      </c>
      <c r="E2960" s="11">
        <v>2.8560279999999998</v>
      </c>
    </row>
    <row r="2961" spans="1:5" x14ac:dyDescent="0.25">
      <c r="A2961" s="10">
        <v>42017</v>
      </c>
      <c r="B2961" s="11">
        <v>23</v>
      </c>
      <c r="C2961" s="11">
        <v>9.9818470000000001</v>
      </c>
      <c r="D2961" s="11">
        <v>9.9818470000000001</v>
      </c>
      <c r="E2961" s="11">
        <v>2.8465060000000002</v>
      </c>
    </row>
    <row r="2962" spans="1:5" x14ac:dyDescent="0.25">
      <c r="A2962" s="10">
        <v>42018</v>
      </c>
      <c r="B2962" s="11">
        <v>22</v>
      </c>
      <c r="C2962" s="11">
        <v>9.9826960000000007</v>
      </c>
      <c r="D2962" s="11">
        <v>9.9826960000000007</v>
      </c>
      <c r="E2962" s="11">
        <v>2.8364720000000001</v>
      </c>
    </row>
    <row r="2963" spans="1:5" x14ac:dyDescent="0.25">
      <c r="A2963" s="10">
        <v>42019</v>
      </c>
      <c r="B2963" s="11">
        <v>28</v>
      </c>
      <c r="C2963" s="11">
        <v>9.9787119999999998</v>
      </c>
      <c r="D2963" s="11">
        <v>9.9787119999999998</v>
      </c>
      <c r="E2963" s="11">
        <v>2.7428680000000001</v>
      </c>
    </row>
    <row r="2964" spans="1:5" x14ac:dyDescent="0.25">
      <c r="A2964" s="10">
        <v>42020</v>
      </c>
      <c r="B2964" s="11">
        <v>27</v>
      </c>
      <c r="C2964" s="11">
        <v>9.9789689999999993</v>
      </c>
      <c r="D2964" s="11">
        <v>9.9789689999999993</v>
      </c>
      <c r="E2964" s="11">
        <v>2.8100429999999998</v>
      </c>
    </row>
    <row r="2965" spans="1:5" x14ac:dyDescent="0.25">
      <c r="A2965" s="10">
        <v>42023</v>
      </c>
      <c r="B2965" s="11">
        <v>24</v>
      </c>
      <c r="C2965" s="11">
        <v>9.9816800000000008</v>
      </c>
      <c r="D2965" s="11">
        <v>9.9816800000000008</v>
      </c>
      <c r="E2965" s="11">
        <v>2.753044</v>
      </c>
    </row>
    <row r="2966" spans="1:5" x14ac:dyDescent="0.25">
      <c r="A2966" s="10">
        <v>42024</v>
      </c>
      <c r="B2966" s="11">
        <v>23</v>
      </c>
      <c r="C2966" s="11">
        <v>9.9824970000000004</v>
      </c>
      <c r="D2966" s="11">
        <v>9.9824970000000004</v>
      </c>
      <c r="E2966" s="11">
        <v>2.7444039999999998</v>
      </c>
    </row>
    <row r="2967" spans="1:5" x14ac:dyDescent="0.25">
      <c r="A2967" s="10">
        <v>42025</v>
      </c>
      <c r="B2967" s="11">
        <v>22</v>
      </c>
      <c r="C2967" s="11">
        <v>9.9832830000000001</v>
      </c>
      <c r="D2967" s="11">
        <v>9.9832830000000001</v>
      </c>
      <c r="E2967" s="11">
        <v>2.7400899999999999</v>
      </c>
    </row>
    <row r="2968" spans="1:5" x14ac:dyDescent="0.25">
      <c r="A2968" s="10">
        <v>42026</v>
      </c>
      <c r="B2968" s="11">
        <v>28</v>
      </c>
      <c r="C2968" s="11">
        <v>9.9776810000000005</v>
      </c>
      <c r="D2968" s="11">
        <v>9.9776810000000005</v>
      </c>
      <c r="E2968" s="11">
        <v>2.8760050000000001</v>
      </c>
    </row>
    <row r="2969" spans="1:5" x14ac:dyDescent="0.25">
      <c r="A2969" s="10">
        <v>42027</v>
      </c>
      <c r="B2969" s="11">
        <v>27</v>
      </c>
      <c r="C2969" s="11">
        <v>9.9784740000000003</v>
      </c>
      <c r="D2969" s="11">
        <v>9.9784740000000003</v>
      </c>
      <c r="E2969" s="11">
        <v>2.876325</v>
      </c>
    </row>
    <row r="2970" spans="1:5" x14ac:dyDescent="0.25">
      <c r="A2970" s="10">
        <v>42030</v>
      </c>
      <c r="B2970" s="11">
        <v>24</v>
      </c>
      <c r="C2970" s="11">
        <v>9.9812530000000006</v>
      </c>
      <c r="D2970" s="11">
        <v>9.9812530000000006</v>
      </c>
      <c r="E2970" s="11">
        <v>2.8173319999999999</v>
      </c>
    </row>
    <row r="2971" spans="1:5" x14ac:dyDescent="0.25">
      <c r="A2971" s="10">
        <v>42031</v>
      </c>
      <c r="B2971" s="11">
        <v>23</v>
      </c>
      <c r="C2971" s="11">
        <v>9.9818049999999996</v>
      </c>
      <c r="D2971" s="11">
        <v>9.9818049999999996</v>
      </c>
      <c r="E2971" s="11">
        <v>2.8531040000000001</v>
      </c>
    </row>
    <row r="2972" spans="1:5" x14ac:dyDescent="0.25">
      <c r="A2972" s="10">
        <v>42032</v>
      </c>
      <c r="B2972" s="11">
        <v>22</v>
      </c>
      <c r="C2972" s="11">
        <v>9.9826049999999995</v>
      </c>
      <c r="D2972" s="11">
        <v>9.9826049999999995</v>
      </c>
      <c r="E2972" s="11">
        <v>2.8514149999999998</v>
      </c>
    </row>
    <row r="2973" spans="1:5" x14ac:dyDescent="0.25">
      <c r="A2973" s="10">
        <v>42033</v>
      </c>
      <c r="B2973" s="11">
        <v>28</v>
      </c>
      <c r="C2973" s="11">
        <v>9.9782349999999997</v>
      </c>
      <c r="D2973" s="11">
        <v>9.9782349999999997</v>
      </c>
      <c r="E2973" s="11">
        <v>2.8044609999999999</v>
      </c>
    </row>
    <row r="2974" spans="1:5" x14ac:dyDescent="0.25">
      <c r="A2974" s="10">
        <v>42034</v>
      </c>
      <c r="B2974" s="11">
        <v>27</v>
      </c>
      <c r="C2974" s="11">
        <v>9.9795069999999999</v>
      </c>
      <c r="D2974" s="11">
        <v>9.9795069999999999</v>
      </c>
      <c r="E2974" s="11">
        <v>2.7380110000000002</v>
      </c>
    </row>
    <row r="2975" spans="1:5" x14ac:dyDescent="0.25">
      <c r="A2975" s="10">
        <v>42038</v>
      </c>
      <c r="B2975" s="11">
        <v>23</v>
      </c>
      <c r="C2975" s="11">
        <v>9.9818169999999995</v>
      </c>
      <c r="D2975" s="11">
        <v>9.9818169999999995</v>
      </c>
      <c r="E2975" s="11">
        <v>2.8512189999999999</v>
      </c>
    </row>
    <row r="2976" spans="1:5" x14ac:dyDescent="0.25">
      <c r="A2976" s="10">
        <v>42039</v>
      </c>
      <c r="B2976" s="11">
        <v>22</v>
      </c>
      <c r="C2976" s="11">
        <v>9.9825549999999996</v>
      </c>
      <c r="D2976" s="11">
        <v>9.9825549999999996</v>
      </c>
      <c r="E2976" s="11">
        <v>2.8596249999999999</v>
      </c>
    </row>
    <row r="2977" spans="1:5" x14ac:dyDescent="0.25">
      <c r="A2977" s="10">
        <v>42040</v>
      </c>
      <c r="B2977" s="11">
        <v>28</v>
      </c>
      <c r="C2977" s="11">
        <v>9.9778710000000004</v>
      </c>
      <c r="D2977" s="11">
        <v>9.9778710000000004</v>
      </c>
      <c r="E2977" s="11">
        <v>2.851467</v>
      </c>
    </row>
    <row r="2978" spans="1:5" x14ac:dyDescent="0.25">
      <c r="A2978" s="10">
        <v>42041</v>
      </c>
      <c r="B2978" s="11">
        <v>27</v>
      </c>
      <c r="C2978" s="11">
        <v>9.9786780000000004</v>
      </c>
      <c r="D2978" s="11">
        <v>9.9786780000000004</v>
      </c>
      <c r="E2978" s="11">
        <v>2.849008</v>
      </c>
    </row>
    <row r="2979" spans="1:5" x14ac:dyDescent="0.25">
      <c r="A2979" s="10">
        <v>42044</v>
      </c>
      <c r="B2979" s="11">
        <v>24</v>
      </c>
      <c r="C2979" s="11">
        <v>9.9813139999999994</v>
      </c>
      <c r="D2979" s="11">
        <v>9.9813139999999994</v>
      </c>
      <c r="E2979" s="11">
        <v>2.8081469999999999</v>
      </c>
    </row>
    <row r="2980" spans="1:5" x14ac:dyDescent="0.25">
      <c r="A2980" s="10">
        <v>42045</v>
      </c>
      <c r="B2980" s="11">
        <v>23</v>
      </c>
      <c r="C2980" s="11">
        <v>9.9824289999999998</v>
      </c>
      <c r="D2980" s="11">
        <v>9.9824289999999998</v>
      </c>
      <c r="E2980" s="11">
        <v>2.7550840000000001</v>
      </c>
    </row>
    <row r="2981" spans="1:5" x14ac:dyDescent="0.25">
      <c r="A2981" s="10">
        <v>42046</v>
      </c>
      <c r="B2981" s="11">
        <v>22</v>
      </c>
      <c r="C2981" s="11">
        <v>9.9833680000000005</v>
      </c>
      <c r="D2981" s="11">
        <v>9.9833680000000005</v>
      </c>
      <c r="E2981" s="11">
        <v>2.7261340000000001</v>
      </c>
    </row>
    <row r="2982" spans="1:5" x14ac:dyDescent="0.25">
      <c r="A2982" s="10">
        <v>42047</v>
      </c>
      <c r="B2982" s="11">
        <v>28</v>
      </c>
      <c r="C2982" s="11">
        <v>9.9785260000000005</v>
      </c>
      <c r="D2982" s="11">
        <v>9.9785260000000005</v>
      </c>
      <c r="E2982" s="11">
        <v>2.7668840000000001</v>
      </c>
    </row>
    <row r="2983" spans="1:5" x14ac:dyDescent="0.25">
      <c r="A2983" s="10">
        <v>42048</v>
      </c>
      <c r="B2983" s="11">
        <v>27</v>
      </c>
      <c r="C2983" s="11">
        <v>9.9791779999999992</v>
      </c>
      <c r="D2983" s="11">
        <v>9.9791779999999992</v>
      </c>
      <c r="E2983" s="11">
        <v>2.7820589999999998</v>
      </c>
    </row>
    <row r="2984" spans="1:5" x14ac:dyDescent="0.25">
      <c r="A2984" s="10">
        <v>42051</v>
      </c>
      <c r="B2984" s="11">
        <v>24</v>
      </c>
      <c r="C2984" s="11">
        <v>9.9816269999999996</v>
      </c>
      <c r="D2984" s="11">
        <v>9.9816269999999996</v>
      </c>
      <c r="E2984" s="11">
        <v>2.7610229999999998</v>
      </c>
    </row>
    <row r="2985" spans="1:5" x14ac:dyDescent="0.25">
      <c r="A2985" s="10">
        <v>42052</v>
      </c>
      <c r="B2985" s="11">
        <v>23</v>
      </c>
      <c r="C2985" s="11">
        <v>9.9822860000000002</v>
      </c>
      <c r="D2985" s="11">
        <v>9.9822860000000002</v>
      </c>
      <c r="E2985" s="11">
        <v>2.7775460000000001</v>
      </c>
    </row>
    <row r="2986" spans="1:5" x14ac:dyDescent="0.25">
      <c r="A2986" s="10">
        <v>42053</v>
      </c>
      <c r="B2986" s="11">
        <v>22</v>
      </c>
      <c r="C2986" s="11">
        <v>9.9831859999999999</v>
      </c>
      <c r="D2986" s="11">
        <v>9.9831859999999999</v>
      </c>
      <c r="E2986" s="11">
        <v>2.7560159999999998</v>
      </c>
    </row>
    <row r="2987" spans="1:5" x14ac:dyDescent="0.25">
      <c r="A2987" s="10">
        <v>42054</v>
      </c>
      <c r="B2987" s="11">
        <v>28</v>
      </c>
      <c r="C2987" s="11">
        <v>9.9777950000000004</v>
      </c>
      <c r="D2987" s="11">
        <v>9.9777950000000004</v>
      </c>
      <c r="E2987" s="11">
        <v>2.8612820000000001</v>
      </c>
    </row>
    <row r="2988" spans="1:5" x14ac:dyDescent="0.25">
      <c r="A2988" s="10">
        <v>42055</v>
      </c>
      <c r="B2988" s="11">
        <v>27</v>
      </c>
      <c r="C2988" s="11">
        <v>9.9786850000000005</v>
      </c>
      <c r="D2988" s="11">
        <v>9.9786850000000005</v>
      </c>
      <c r="E2988" s="11">
        <v>2.848071</v>
      </c>
    </row>
    <row r="2989" spans="1:5" x14ac:dyDescent="0.25">
      <c r="A2989" s="10">
        <v>42058</v>
      </c>
      <c r="B2989" s="11">
        <v>24</v>
      </c>
      <c r="C2989" s="11">
        <v>9.9806919999999995</v>
      </c>
      <c r="D2989" s="11">
        <v>9.9806919999999995</v>
      </c>
      <c r="E2989" s="11">
        <v>2.9018030000000001</v>
      </c>
    </row>
    <row r="2990" spans="1:5" x14ac:dyDescent="0.25">
      <c r="A2990" s="10">
        <v>42059</v>
      </c>
      <c r="B2990" s="11">
        <v>23</v>
      </c>
      <c r="C2990" s="11">
        <v>9.9811689999999995</v>
      </c>
      <c r="D2990" s="11">
        <v>9.9811689999999995</v>
      </c>
      <c r="E2990" s="11">
        <v>2.9530219999999998</v>
      </c>
    </row>
    <row r="2991" spans="1:5" x14ac:dyDescent="0.25">
      <c r="A2991" s="10">
        <v>42060</v>
      </c>
      <c r="B2991" s="11">
        <v>22</v>
      </c>
      <c r="C2991" s="11">
        <v>9.9820100000000007</v>
      </c>
      <c r="D2991" s="11">
        <v>9.9820100000000007</v>
      </c>
      <c r="E2991" s="11">
        <v>2.9491239999999999</v>
      </c>
    </row>
    <row r="2992" spans="1:5" x14ac:dyDescent="0.25">
      <c r="A2992" s="10">
        <v>42061</v>
      </c>
      <c r="B2992" s="11">
        <v>28</v>
      </c>
      <c r="C2992" s="11">
        <v>9.9774709999999995</v>
      </c>
      <c r="D2992" s="11">
        <v>9.9774709999999995</v>
      </c>
      <c r="E2992" s="11">
        <v>2.9031259999999999</v>
      </c>
    </row>
    <row r="2993" spans="1:5" x14ac:dyDescent="0.25">
      <c r="A2993" s="10">
        <v>42062</v>
      </c>
      <c r="B2993" s="11">
        <v>27</v>
      </c>
      <c r="C2993" s="11">
        <v>9.9781390000000005</v>
      </c>
      <c r="D2993" s="11">
        <v>9.9781390000000005</v>
      </c>
      <c r="E2993" s="11">
        <v>2.9211860000000001</v>
      </c>
    </row>
    <row r="2994" spans="1:5" x14ac:dyDescent="0.25">
      <c r="A2994" s="10">
        <v>42065</v>
      </c>
      <c r="B2994" s="11">
        <v>24</v>
      </c>
      <c r="C2994" s="11">
        <v>9.9803680000000004</v>
      </c>
      <c r="D2994" s="11">
        <v>9.9803680000000004</v>
      </c>
      <c r="E2994" s="11">
        <v>2.950593</v>
      </c>
    </row>
    <row r="2995" spans="1:5" x14ac:dyDescent="0.25">
      <c r="A2995" s="10">
        <v>42066</v>
      </c>
      <c r="B2995" s="11">
        <v>23</v>
      </c>
      <c r="C2995" s="11">
        <v>9.9807690000000004</v>
      </c>
      <c r="D2995" s="11">
        <v>9.9807690000000004</v>
      </c>
      <c r="E2995" s="11">
        <v>3.0158689999999999</v>
      </c>
    </row>
    <row r="2996" spans="1:5" x14ac:dyDescent="0.25">
      <c r="A2996" s="10">
        <v>42067</v>
      </c>
      <c r="B2996" s="11">
        <v>22</v>
      </c>
      <c r="C2996" s="11">
        <v>9.9816040000000008</v>
      </c>
      <c r="D2996" s="11">
        <v>9.9816040000000008</v>
      </c>
      <c r="E2996" s="11">
        <v>3.0158019999999999</v>
      </c>
    </row>
    <row r="2997" spans="1:5" x14ac:dyDescent="0.25">
      <c r="A2997" s="10">
        <v>42068</v>
      </c>
      <c r="B2997" s="11">
        <v>27</v>
      </c>
      <c r="C2997" s="11">
        <v>9.9773239999999994</v>
      </c>
      <c r="D2997" s="11">
        <v>9.9773239999999994</v>
      </c>
      <c r="E2997" s="11">
        <v>3.030338</v>
      </c>
    </row>
    <row r="2998" spans="1:5" x14ac:dyDescent="0.25">
      <c r="A2998" s="10">
        <v>42069</v>
      </c>
      <c r="B2998" s="11">
        <v>26</v>
      </c>
      <c r="C2998" s="11">
        <v>9.9782069999999994</v>
      </c>
      <c r="D2998" s="11">
        <v>9.9782069999999994</v>
      </c>
      <c r="E2998" s="11">
        <v>3.0240830000000001</v>
      </c>
    </row>
    <row r="2999" spans="1:5" x14ac:dyDescent="0.25">
      <c r="A2999" s="10">
        <v>42072</v>
      </c>
      <c r="B2999" s="11">
        <v>23</v>
      </c>
      <c r="C2999" s="11">
        <v>9.9805250000000001</v>
      </c>
      <c r="D2999" s="11">
        <v>9.9805250000000001</v>
      </c>
      <c r="E2999" s="11">
        <v>3.0542090000000002</v>
      </c>
    </row>
    <row r="3000" spans="1:5" x14ac:dyDescent="0.25">
      <c r="A3000" s="10">
        <v>42073</v>
      </c>
      <c r="B3000" s="11">
        <v>22</v>
      </c>
      <c r="C3000" s="11">
        <v>9.9814129999999999</v>
      </c>
      <c r="D3000" s="11">
        <v>9.9814129999999999</v>
      </c>
      <c r="E3000" s="11">
        <v>3.0471729999999999</v>
      </c>
    </row>
    <row r="3001" spans="1:5" x14ac:dyDescent="0.25">
      <c r="A3001" s="10">
        <v>42074</v>
      </c>
      <c r="B3001" s="11">
        <v>21</v>
      </c>
      <c r="C3001" s="11">
        <v>9.9822260000000007</v>
      </c>
      <c r="D3001" s="11">
        <v>9.9822260000000007</v>
      </c>
      <c r="E3001" s="11">
        <v>3.052397</v>
      </c>
    </row>
    <row r="3002" spans="1:5" x14ac:dyDescent="0.25">
      <c r="A3002" s="10">
        <v>42075</v>
      </c>
      <c r="B3002" s="11">
        <v>28</v>
      </c>
      <c r="C3002" s="11">
        <v>9.9763950000000001</v>
      </c>
      <c r="D3002" s="11">
        <v>9.9763950000000001</v>
      </c>
      <c r="E3002" s="11">
        <v>3.042109</v>
      </c>
    </row>
    <row r="3003" spans="1:5" x14ac:dyDescent="0.25">
      <c r="A3003" s="10">
        <v>42076</v>
      </c>
      <c r="B3003" s="11">
        <v>27</v>
      </c>
      <c r="C3003" s="11">
        <v>9.9771699999999992</v>
      </c>
      <c r="D3003" s="11">
        <v>9.9771699999999992</v>
      </c>
      <c r="E3003" s="11">
        <v>3.0509650000000001</v>
      </c>
    </row>
    <row r="3004" spans="1:5" x14ac:dyDescent="0.25">
      <c r="A3004" s="10">
        <v>42080</v>
      </c>
      <c r="B3004" s="11">
        <v>23</v>
      </c>
      <c r="C3004" s="11">
        <v>9.9804899999999996</v>
      </c>
      <c r="D3004" s="11">
        <v>9.9804899999999996</v>
      </c>
      <c r="E3004" s="11">
        <v>3.0597089999999998</v>
      </c>
    </row>
    <row r="3005" spans="1:5" x14ac:dyDescent="0.25">
      <c r="A3005" s="10">
        <v>42081</v>
      </c>
      <c r="B3005" s="11">
        <v>22</v>
      </c>
      <c r="C3005" s="11">
        <v>9.9817</v>
      </c>
      <c r="D3005" s="11">
        <v>9.9817</v>
      </c>
      <c r="E3005" s="11">
        <v>3.0000360000000001</v>
      </c>
    </row>
    <row r="3006" spans="1:5" x14ac:dyDescent="0.25">
      <c r="A3006" s="10">
        <v>42082</v>
      </c>
      <c r="B3006" s="11">
        <v>28</v>
      </c>
      <c r="C3006" s="11">
        <v>9.9771079999999994</v>
      </c>
      <c r="D3006" s="11">
        <v>9.9771079999999994</v>
      </c>
      <c r="E3006" s="11">
        <v>2.9500099999999998</v>
      </c>
    </row>
    <row r="3007" spans="1:5" x14ac:dyDescent="0.25">
      <c r="A3007" s="10">
        <v>42083</v>
      </c>
      <c r="B3007" s="11">
        <v>27</v>
      </c>
      <c r="C3007" s="11">
        <v>9.9780099999999994</v>
      </c>
      <c r="D3007" s="11">
        <v>9.9780099999999994</v>
      </c>
      <c r="E3007" s="11">
        <v>2.9384619999999999</v>
      </c>
    </row>
    <row r="3008" spans="1:5" x14ac:dyDescent="0.25">
      <c r="A3008" s="10">
        <v>42086</v>
      </c>
      <c r="B3008" s="11">
        <v>24</v>
      </c>
      <c r="C3008" s="11">
        <v>9.9803719999999991</v>
      </c>
      <c r="D3008" s="11">
        <v>9.9803719999999991</v>
      </c>
      <c r="E3008" s="11">
        <v>2.9499900000000001</v>
      </c>
    </row>
    <row r="3009" spans="1:5" x14ac:dyDescent="0.25">
      <c r="A3009" s="10">
        <v>42087</v>
      </c>
      <c r="B3009" s="11">
        <v>23</v>
      </c>
      <c r="C3009" s="11">
        <v>9.9805019999999995</v>
      </c>
      <c r="D3009" s="11">
        <v>9.9805019999999995</v>
      </c>
      <c r="E3009" s="11">
        <v>3.057823</v>
      </c>
    </row>
    <row r="3010" spans="1:5" x14ac:dyDescent="0.25">
      <c r="A3010" s="10">
        <v>42088</v>
      </c>
      <c r="B3010" s="11">
        <v>22</v>
      </c>
      <c r="C3010" s="11">
        <v>9.981287</v>
      </c>
      <c r="D3010" s="11">
        <v>9.981287</v>
      </c>
      <c r="E3010" s="11">
        <v>3.0678679999999998</v>
      </c>
    </row>
    <row r="3011" spans="1:5" x14ac:dyDescent="0.25">
      <c r="A3011" s="10">
        <v>42089</v>
      </c>
      <c r="B3011" s="11">
        <v>28</v>
      </c>
      <c r="C3011" s="11">
        <v>9.9761970000000009</v>
      </c>
      <c r="D3011" s="11">
        <v>9.9761970000000009</v>
      </c>
      <c r="E3011" s="11">
        <v>3.067688</v>
      </c>
    </row>
    <row r="3012" spans="1:5" x14ac:dyDescent="0.25">
      <c r="A3012" s="10">
        <v>42090</v>
      </c>
      <c r="B3012" s="11">
        <v>27</v>
      </c>
      <c r="C3012" s="11">
        <v>9.977195</v>
      </c>
      <c r="D3012" s="11">
        <v>9.977195</v>
      </c>
      <c r="E3012" s="11">
        <v>3.0476169999999998</v>
      </c>
    </row>
    <row r="3013" spans="1:5" x14ac:dyDescent="0.25">
      <c r="A3013" s="10">
        <v>42093</v>
      </c>
      <c r="B3013" s="11">
        <v>24</v>
      </c>
      <c r="C3013" s="11">
        <v>9.9798469999999995</v>
      </c>
      <c r="D3013" s="11">
        <v>9.9798469999999995</v>
      </c>
      <c r="E3013" s="11">
        <v>3.0290539999999999</v>
      </c>
    </row>
    <row r="3014" spans="1:5" x14ac:dyDescent="0.25">
      <c r="A3014" s="10">
        <v>42094</v>
      </c>
      <c r="B3014" s="11">
        <v>23</v>
      </c>
      <c r="C3014" s="11">
        <v>9.9806100000000004</v>
      </c>
      <c r="D3014" s="11">
        <v>9.9806100000000004</v>
      </c>
      <c r="E3014" s="11">
        <v>3.0408529999999998</v>
      </c>
    </row>
    <row r="3015" spans="1:5" x14ac:dyDescent="0.25">
      <c r="A3015" s="10">
        <v>42095</v>
      </c>
      <c r="B3015" s="11">
        <v>29</v>
      </c>
      <c r="C3015" s="11">
        <v>9.9756809999999998</v>
      </c>
      <c r="D3015" s="11">
        <v>9.9756809999999998</v>
      </c>
      <c r="E3015" s="11">
        <v>3.0262699999999998</v>
      </c>
    </row>
    <row r="3016" spans="1:5" x14ac:dyDescent="0.25">
      <c r="A3016" s="10">
        <v>42100</v>
      </c>
      <c r="B3016" s="11">
        <v>24</v>
      </c>
      <c r="C3016" s="11">
        <v>9.9797159999999998</v>
      </c>
      <c r="D3016" s="11">
        <v>9.9797159999999998</v>
      </c>
      <c r="E3016" s="11">
        <v>3.0487839999999999</v>
      </c>
    </row>
    <row r="3017" spans="1:5" x14ac:dyDescent="0.25">
      <c r="A3017" s="10">
        <v>42101</v>
      </c>
      <c r="B3017" s="11">
        <v>23</v>
      </c>
      <c r="C3017" s="11">
        <v>9.9807279999999992</v>
      </c>
      <c r="D3017" s="11">
        <v>9.9807279999999992</v>
      </c>
      <c r="E3017" s="11">
        <v>3.0223119999999999</v>
      </c>
    </row>
    <row r="3018" spans="1:5" x14ac:dyDescent="0.25">
      <c r="A3018" s="10">
        <v>42102</v>
      </c>
      <c r="B3018" s="11">
        <v>22</v>
      </c>
      <c r="C3018" s="11">
        <v>9.9815780000000007</v>
      </c>
      <c r="D3018" s="11">
        <v>9.9815780000000007</v>
      </c>
      <c r="E3018" s="11">
        <v>3.020073</v>
      </c>
    </row>
    <row r="3019" spans="1:5" x14ac:dyDescent="0.25">
      <c r="A3019" s="10">
        <v>42103</v>
      </c>
      <c r="B3019" s="11">
        <v>28</v>
      </c>
      <c r="C3019" s="11">
        <v>9.9766440000000003</v>
      </c>
      <c r="D3019" s="11">
        <v>9.9766440000000003</v>
      </c>
      <c r="E3019" s="11">
        <v>3.009944</v>
      </c>
    </row>
    <row r="3020" spans="1:5" x14ac:dyDescent="0.25">
      <c r="A3020" s="10">
        <v>42104</v>
      </c>
      <c r="B3020" s="11">
        <v>27</v>
      </c>
      <c r="C3020" s="11">
        <v>9.9774039999999999</v>
      </c>
      <c r="D3020" s="11">
        <v>9.9774039999999999</v>
      </c>
      <c r="E3020" s="11">
        <v>3.0196230000000002</v>
      </c>
    </row>
    <row r="3021" spans="1:5" x14ac:dyDescent="0.25">
      <c r="A3021" s="10">
        <v>42107</v>
      </c>
      <c r="B3021" s="11">
        <v>24</v>
      </c>
      <c r="C3021" s="11">
        <v>9.979908</v>
      </c>
      <c r="D3021" s="11">
        <v>9.979908</v>
      </c>
      <c r="E3021" s="11">
        <v>3.0198680000000002</v>
      </c>
    </row>
    <row r="3022" spans="1:5" x14ac:dyDescent="0.25">
      <c r="A3022" s="10">
        <v>42108</v>
      </c>
      <c r="B3022" s="11">
        <v>23</v>
      </c>
      <c r="C3022" s="11">
        <v>9.9808880000000002</v>
      </c>
      <c r="D3022" s="11">
        <v>9.9808880000000002</v>
      </c>
      <c r="E3022" s="11">
        <v>2.9971719999999999</v>
      </c>
    </row>
    <row r="3023" spans="1:5" x14ac:dyDescent="0.25">
      <c r="A3023" s="10">
        <v>42109</v>
      </c>
      <c r="B3023" s="11">
        <v>22</v>
      </c>
      <c r="C3023" s="11">
        <v>9.9820360000000008</v>
      </c>
      <c r="D3023" s="11">
        <v>9.9820360000000008</v>
      </c>
      <c r="E3023" s="11">
        <v>2.9448539999999999</v>
      </c>
    </row>
    <row r="3024" spans="1:5" x14ac:dyDescent="0.25">
      <c r="A3024" s="10">
        <v>42110</v>
      </c>
      <c r="B3024" s="11">
        <v>28</v>
      </c>
      <c r="C3024" s="11">
        <v>9.9771020000000004</v>
      </c>
      <c r="D3024" s="11">
        <v>9.9771020000000004</v>
      </c>
      <c r="E3024" s="11">
        <v>2.9507850000000002</v>
      </c>
    </row>
    <row r="3025" spans="1:5" x14ac:dyDescent="0.25">
      <c r="A3025" s="10">
        <v>42111</v>
      </c>
      <c r="B3025" s="11">
        <v>27</v>
      </c>
      <c r="C3025" s="11">
        <v>9.9780270000000009</v>
      </c>
      <c r="D3025" s="11">
        <v>9.9780270000000009</v>
      </c>
      <c r="E3025" s="11">
        <v>2.936185</v>
      </c>
    </row>
    <row r="3026" spans="1:5" x14ac:dyDescent="0.25">
      <c r="A3026" s="10">
        <v>42114</v>
      </c>
      <c r="B3026" s="11">
        <v>24</v>
      </c>
      <c r="C3026" s="11">
        <v>9.9805709999999994</v>
      </c>
      <c r="D3026" s="11">
        <v>9.9805709999999994</v>
      </c>
      <c r="E3026" s="11">
        <v>2.920023</v>
      </c>
    </row>
    <row r="3027" spans="1:5" x14ac:dyDescent="0.25">
      <c r="A3027" s="10">
        <v>42115</v>
      </c>
      <c r="B3027" s="11">
        <v>23</v>
      </c>
      <c r="C3027" s="11">
        <v>9.9812370000000001</v>
      </c>
      <c r="D3027" s="11">
        <v>9.9812370000000001</v>
      </c>
      <c r="E3027" s="11">
        <v>2.9423379999999999</v>
      </c>
    </row>
    <row r="3028" spans="1:5" x14ac:dyDescent="0.25">
      <c r="A3028" s="10">
        <v>42116</v>
      </c>
      <c r="B3028" s="11">
        <v>22</v>
      </c>
      <c r="C3028" s="11">
        <v>9.9820049999999991</v>
      </c>
      <c r="D3028" s="11">
        <v>9.9820049999999991</v>
      </c>
      <c r="E3028" s="11">
        <v>2.949945</v>
      </c>
    </row>
    <row r="3029" spans="1:5" x14ac:dyDescent="0.25">
      <c r="A3029" s="10">
        <v>42117</v>
      </c>
      <c r="B3029" s="11">
        <v>28</v>
      </c>
      <c r="C3029" s="11">
        <v>9.9771730000000005</v>
      </c>
      <c r="D3029" s="11">
        <v>9.9771730000000005</v>
      </c>
      <c r="E3029" s="11">
        <v>2.9416150000000001</v>
      </c>
    </row>
    <row r="3030" spans="1:5" x14ac:dyDescent="0.25">
      <c r="A3030" s="10">
        <v>42118</v>
      </c>
      <c r="B3030" s="11">
        <v>27</v>
      </c>
      <c r="C3030" s="11">
        <v>9.9780080000000009</v>
      </c>
      <c r="D3030" s="11">
        <v>9.9780080000000009</v>
      </c>
      <c r="E3030" s="11">
        <v>2.9387300000000001</v>
      </c>
    </row>
    <row r="3031" spans="1:5" x14ac:dyDescent="0.25">
      <c r="A3031" s="10">
        <v>42121</v>
      </c>
      <c r="B3031" s="11">
        <v>24</v>
      </c>
      <c r="C3031" s="11">
        <v>9.9804519999999997</v>
      </c>
      <c r="D3031" s="11">
        <v>9.9804519999999997</v>
      </c>
      <c r="E3031" s="11">
        <v>2.9379430000000002</v>
      </c>
    </row>
    <row r="3032" spans="1:5" x14ac:dyDescent="0.25">
      <c r="A3032" s="10">
        <v>42122</v>
      </c>
      <c r="B3032" s="11">
        <v>23</v>
      </c>
      <c r="C3032" s="11">
        <v>9.9811879999999995</v>
      </c>
      <c r="D3032" s="11">
        <v>9.9811879999999995</v>
      </c>
      <c r="E3032" s="11">
        <v>2.950037</v>
      </c>
    </row>
    <row r="3033" spans="1:5" x14ac:dyDescent="0.25">
      <c r="A3033" s="10">
        <v>42123</v>
      </c>
      <c r="B3033" s="11">
        <v>22</v>
      </c>
      <c r="C3033" s="11">
        <v>9.9820410000000006</v>
      </c>
      <c r="D3033" s="11">
        <v>9.9820410000000006</v>
      </c>
      <c r="E3033" s="11">
        <v>2.9440330000000001</v>
      </c>
    </row>
    <row r="3034" spans="1:5" x14ac:dyDescent="0.25">
      <c r="A3034" s="10">
        <v>42124</v>
      </c>
      <c r="B3034" s="11">
        <v>28</v>
      </c>
      <c r="C3034" s="11">
        <v>9.9768760000000007</v>
      </c>
      <c r="D3034" s="11">
        <v>9.9768760000000007</v>
      </c>
      <c r="E3034" s="11">
        <v>2.9799769999999999</v>
      </c>
    </row>
    <row r="3035" spans="1:5" x14ac:dyDescent="0.25">
      <c r="A3035" s="10">
        <v>42128</v>
      </c>
      <c r="B3035" s="11">
        <v>24</v>
      </c>
      <c r="C3035" s="11">
        <v>9.9800780000000007</v>
      </c>
      <c r="D3035" s="11">
        <v>9.9800780000000007</v>
      </c>
      <c r="E3035" s="11">
        <v>2.994265</v>
      </c>
    </row>
    <row r="3036" spans="1:5" x14ac:dyDescent="0.25">
      <c r="A3036" s="10">
        <v>42129</v>
      </c>
      <c r="B3036" s="11">
        <v>23</v>
      </c>
      <c r="C3036" s="11">
        <v>9.9805519999999994</v>
      </c>
      <c r="D3036" s="11">
        <v>9.9805519999999994</v>
      </c>
      <c r="E3036" s="11">
        <v>3.049966</v>
      </c>
    </row>
    <row r="3037" spans="1:5" x14ac:dyDescent="0.25">
      <c r="A3037" s="10">
        <v>42130</v>
      </c>
      <c r="B3037" s="11">
        <v>22</v>
      </c>
      <c r="C3037" s="11">
        <v>9.9814229999999995</v>
      </c>
      <c r="D3037" s="11">
        <v>9.9814229999999995</v>
      </c>
      <c r="E3037" s="11">
        <v>3.0455299999999998</v>
      </c>
    </row>
    <row r="3038" spans="1:5" x14ac:dyDescent="0.25">
      <c r="A3038" s="10">
        <v>42131</v>
      </c>
      <c r="B3038" s="11">
        <v>28</v>
      </c>
      <c r="C3038" s="11">
        <v>9.9767089999999996</v>
      </c>
      <c r="D3038" s="11">
        <v>9.9767089999999996</v>
      </c>
      <c r="E3038" s="11">
        <v>3.0015480000000001</v>
      </c>
    </row>
    <row r="3039" spans="1:5" x14ac:dyDescent="0.25">
      <c r="A3039" s="10">
        <v>42132</v>
      </c>
      <c r="B3039" s="11">
        <v>27</v>
      </c>
      <c r="C3039" s="11">
        <v>9.9778129999999994</v>
      </c>
      <c r="D3039" s="11">
        <v>9.9778129999999994</v>
      </c>
      <c r="E3039" s="11">
        <v>2.964845</v>
      </c>
    </row>
    <row r="3040" spans="1:5" x14ac:dyDescent="0.25">
      <c r="A3040" s="10">
        <v>42135</v>
      </c>
      <c r="B3040" s="11">
        <v>24</v>
      </c>
      <c r="C3040" s="11">
        <v>9.9802839999999993</v>
      </c>
      <c r="D3040" s="11">
        <v>9.9802839999999993</v>
      </c>
      <c r="E3040" s="11">
        <v>2.9632420000000002</v>
      </c>
    </row>
    <row r="3041" spans="1:5" x14ac:dyDescent="0.25">
      <c r="A3041" s="10">
        <v>42136</v>
      </c>
      <c r="B3041" s="11">
        <v>23</v>
      </c>
      <c r="C3041" s="11">
        <v>9.9808699999999995</v>
      </c>
      <c r="D3041" s="11">
        <v>9.9808699999999995</v>
      </c>
      <c r="E3041" s="11">
        <v>3</v>
      </c>
    </row>
    <row r="3042" spans="1:5" x14ac:dyDescent="0.25">
      <c r="A3042" s="10">
        <v>42137</v>
      </c>
      <c r="B3042" s="11">
        <v>22</v>
      </c>
      <c r="C3042" s="11">
        <v>9.9816909999999996</v>
      </c>
      <c r="D3042" s="11">
        <v>9.9816909999999996</v>
      </c>
      <c r="E3042" s="11">
        <v>3.0015139999999998</v>
      </c>
    </row>
    <row r="3043" spans="1:5" x14ac:dyDescent="0.25">
      <c r="A3043" s="10">
        <v>42138</v>
      </c>
      <c r="B3043" s="11">
        <v>28</v>
      </c>
      <c r="C3043" s="11">
        <v>9.9771059999999991</v>
      </c>
      <c r="D3043" s="11">
        <v>9.9771059999999991</v>
      </c>
      <c r="E3043" s="11">
        <v>2.950269</v>
      </c>
    </row>
    <row r="3044" spans="1:5" x14ac:dyDescent="0.25">
      <c r="A3044" s="10">
        <v>42139</v>
      </c>
      <c r="B3044" s="11">
        <v>27</v>
      </c>
      <c r="C3044" s="11">
        <v>9.9779180000000007</v>
      </c>
      <c r="D3044" s="11">
        <v>9.9779180000000007</v>
      </c>
      <c r="E3044" s="11">
        <v>2.9507829999999999</v>
      </c>
    </row>
    <row r="3045" spans="1:5" x14ac:dyDescent="0.25">
      <c r="A3045" s="10">
        <v>42142</v>
      </c>
      <c r="B3045" s="11">
        <v>24</v>
      </c>
      <c r="C3045" s="11">
        <v>9.9801459999999995</v>
      </c>
      <c r="D3045" s="11">
        <v>9.9801459999999995</v>
      </c>
      <c r="E3045" s="11">
        <v>2.9840239999999998</v>
      </c>
    </row>
    <row r="3046" spans="1:5" x14ac:dyDescent="0.25">
      <c r="A3046" s="10">
        <v>42143</v>
      </c>
      <c r="B3046" s="11">
        <v>23</v>
      </c>
      <c r="C3046" s="11">
        <v>9.9808109999999992</v>
      </c>
      <c r="D3046" s="11">
        <v>9.9808109999999992</v>
      </c>
      <c r="E3046" s="11">
        <v>3.0092699999999999</v>
      </c>
    </row>
    <row r="3047" spans="1:5" x14ac:dyDescent="0.25">
      <c r="A3047" s="10">
        <v>42144</v>
      </c>
      <c r="B3047" s="11">
        <v>22</v>
      </c>
      <c r="C3047" s="11">
        <v>9.9818040000000003</v>
      </c>
      <c r="D3047" s="11">
        <v>9.9818040000000003</v>
      </c>
      <c r="E3047" s="11">
        <v>2.982955</v>
      </c>
    </row>
    <row r="3048" spans="1:5" x14ac:dyDescent="0.25">
      <c r="A3048" s="10">
        <v>42145</v>
      </c>
      <c r="B3048" s="11">
        <v>28</v>
      </c>
      <c r="C3048" s="11">
        <v>9.9767430000000008</v>
      </c>
      <c r="D3048" s="11">
        <v>9.9767430000000008</v>
      </c>
      <c r="E3048" s="11">
        <v>2.9971559999999999</v>
      </c>
    </row>
    <row r="3049" spans="1:5" x14ac:dyDescent="0.25">
      <c r="A3049" s="10">
        <v>42146</v>
      </c>
      <c r="B3049" s="11">
        <v>27</v>
      </c>
      <c r="C3049" s="11">
        <v>9.9776179999999997</v>
      </c>
      <c r="D3049" s="11">
        <v>9.9776179999999997</v>
      </c>
      <c r="E3049" s="11">
        <v>2.990961</v>
      </c>
    </row>
    <row r="3050" spans="1:5" x14ac:dyDescent="0.25">
      <c r="A3050" s="10">
        <v>42149</v>
      </c>
      <c r="B3050" s="11">
        <v>24</v>
      </c>
      <c r="C3050" s="11">
        <v>9.9800579999999997</v>
      </c>
      <c r="D3050" s="11">
        <v>9.9800579999999997</v>
      </c>
      <c r="E3050" s="11">
        <v>2.997277</v>
      </c>
    </row>
    <row r="3051" spans="1:5" x14ac:dyDescent="0.25">
      <c r="A3051" s="10">
        <v>42150</v>
      </c>
      <c r="B3051" s="11">
        <v>23</v>
      </c>
      <c r="C3051" s="11">
        <v>9.9808839999999996</v>
      </c>
      <c r="D3051" s="11">
        <v>9.9808839999999996</v>
      </c>
      <c r="E3051" s="11">
        <v>2.9977999999999998</v>
      </c>
    </row>
    <row r="3052" spans="1:5" x14ac:dyDescent="0.25">
      <c r="A3052" s="10">
        <v>42151</v>
      </c>
      <c r="B3052" s="11">
        <v>22</v>
      </c>
      <c r="C3052" s="11">
        <v>9.9816920000000007</v>
      </c>
      <c r="D3052" s="11">
        <v>9.9816920000000007</v>
      </c>
      <c r="E3052" s="11">
        <v>3.0013489999999998</v>
      </c>
    </row>
    <row r="3053" spans="1:5" x14ac:dyDescent="0.25">
      <c r="A3053" s="10">
        <v>42152</v>
      </c>
      <c r="B3053" s="11">
        <v>28</v>
      </c>
      <c r="C3053" s="11">
        <v>9.976661</v>
      </c>
      <c r="D3053" s="11">
        <v>9.976661</v>
      </c>
      <c r="E3053" s="11">
        <v>3.0077479999999999</v>
      </c>
    </row>
    <row r="3054" spans="1:5" x14ac:dyDescent="0.25">
      <c r="A3054" s="10">
        <v>42153</v>
      </c>
      <c r="B3054" s="11">
        <v>27</v>
      </c>
      <c r="C3054" s="11">
        <v>9.9775849999999995</v>
      </c>
      <c r="D3054" s="11">
        <v>9.9775849999999995</v>
      </c>
      <c r="E3054" s="11">
        <v>2.9953810000000001</v>
      </c>
    </row>
    <row r="3055" spans="1:5" x14ac:dyDescent="0.25">
      <c r="A3055" s="10">
        <v>42156</v>
      </c>
      <c r="B3055" s="11">
        <v>24</v>
      </c>
      <c r="C3055" s="11">
        <v>9.9799740000000003</v>
      </c>
      <c r="D3055" s="11">
        <v>9.9799740000000003</v>
      </c>
      <c r="E3055" s="11">
        <v>3.0099279999999999</v>
      </c>
    </row>
    <row r="3056" spans="1:5" x14ac:dyDescent="0.25">
      <c r="A3056" s="10">
        <v>42157</v>
      </c>
      <c r="B3056" s="11">
        <v>23</v>
      </c>
      <c r="C3056" s="11">
        <v>9.981033</v>
      </c>
      <c r="D3056" s="11">
        <v>9.981033</v>
      </c>
      <c r="E3056" s="11">
        <v>2.9743889999999999</v>
      </c>
    </row>
    <row r="3057" spans="1:5" x14ac:dyDescent="0.25">
      <c r="A3057" s="10">
        <v>42158</v>
      </c>
      <c r="B3057" s="11">
        <v>22</v>
      </c>
      <c r="C3057" s="11">
        <v>9.9817660000000004</v>
      </c>
      <c r="D3057" s="11">
        <v>9.9817660000000004</v>
      </c>
      <c r="E3057" s="11">
        <v>2.9891960000000002</v>
      </c>
    </row>
    <row r="3058" spans="1:5" x14ac:dyDescent="0.25">
      <c r="A3058" s="10">
        <v>42159</v>
      </c>
      <c r="B3058" s="11">
        <v>28</v>
      </c>
      <c r="C3058" s="11">
        <v>9.9763339999999996</v>
      </c>
      <c r="D3058" s="11">
        <v>9.9763339999999996</v>
      </c>
      <c r="E3058" s="11">
        <v>3.0499900000000002</v>
      </c>
    </row>
    <row r="3059" spans="1:5" x14ac:dyDescent="0.25">
      <c r="A3059" s="10">
        <v>42160</v>
      </c>
      <c r="B3059" s="11">
        <v>27</v>
      </c>
      <c r="C3059" s="11">
        <v>9.9771570000000001</v>
      </c>
      <c r="D3059" s="11">
        <v>9.9771570000000001</v>
      </c>
      <c r="E3059" s="11">
        <v>3.0527069999999998</v>
      </c>
    </row>
    <row r="3060" spans="1:5" x14ac:dyDescent="0.25">
      <c r="A3060" s="10">
        <v>42163</v>
      </c>
      <c r="B3060" s="11">
        <v>24</v>
      </c>
      <c r="C3060" s="11">
        <v>9.9796019999999999</v>
      </c>
      <c r="D3060" s="11">
        <v>9.9796019999999999</v>
      </c>
      <c r="E3060" s="11">
        <v>3.0659540000000001</v>
      </c>
    </row>
    <row r="3061" spans="1:5" x14ac:dyDescent="0.25">
      <c r="A3061" s="10">
        <v>42164</v>
      </c>
      <c r="B3061" s="11">
        <v>23</v>
      </c>
      <c r="C3061" s="11">
        <v>9.9811029999999992</v>
      </c>
      <c r="D3061" s="11">
        <v>9.9811029999999992</v>
      </c>
      <c r="E3061" s="11">
        <v>2.9633910000000001</v>
      </c>
    </row>
    <row r="3062" spans="1:5" x14ac:dyDescent="0.25">
      <c r="A3062" s="10">
        <v>42165</v>
      </c>
      <c r="B3062" s="11">
        <v>22</v>
      </c>
      <c r="C3062" s="11">
        <v>9.9817979999999995</v>
      </c>
      <c r="D3062" s="11">
        <v>9.9817979999999995</v>
      </c>
      <c r="E3062" s="11">
        <v>2.98394</v>
      </c>
    </row>
    <row r="3063" spans="1:5" x14ac:dyDescent="0.25">
      <c r="A3063" s="10">
        <v>42166</v>
      </c>
      <c r="B3063" s="11">
        <v>28</v>
      </c>
      <c r="C3063" s="11">
        <v>9.9771079999999994</v>
      </c>
      <c r="D3063" s="11">
        <v>9.9771079999999994</v>
      </c>
      <c r="E3063" s="11">
        <v>2.9500099999999998</v>
      </c>
    </row>
    <row r="3064" spans="1:5" x14ac:dyDescent="0.25">
      <c r="A3064" s="10">
        <v>42167</v>
      </c>
      <c r="B3064" s="11">
        <v>27</v>
      </c>
      <c r="C3064" s="11">
        <v>9.9778690000000001</v>
      </c>
      <c r="D3064" s="11">
        <v>9.9778690000000001</v>
      </c>
      <c r="E3064" s="11">
        <v>2.9573450000000001</v>
      </c>
    </row>
    <row r="3065" spans="1:5" x14ac:dyDescent="0.25">
      <c r="A3065" s="10">
        <v>42170</v>
      </c>
      <c r="B3065" s="11">
        <v>24</v>
      </c>
      <c r="C3065" s="11">
        <v>9.9802160000000004</v>
      </c>
      <c r="D3065" s="11">
        <v>9.9802160000000004</v>
      </c>
      <c r="E3065" s="11">
        <v>2.9734829999999999</v>
      </c>
    </row>
    <row r="3066" spans="1:5" x14ac:dyDescent="0.25">
      <c r="A3066" s="10">
        <v>42171</v>
      </c>
      <c r="B3066" s="11">
        <v>23</v>
      </c>
      <c r="C3066" s="11">
        <v>9.9814109999999996</v>
      </c>
      <c r="D3066" s="11">
        <v>9.9814109999999996</v>
      </c>
      <c r="E3066" s="11">
        <v>2.9150010000000002</v>
      </c>
    </row>
    <row r="3067" spans="1:5" x14ac:dyDescent="0.25">
      <c r="A3067" s="10">
        <v>42172</v>
      </c>
      <c r="B3067" s="11">
        <v>22</v>
      </c>
      <c r="C3067" s="11">
        <v>9.9821770000000001</v>
      </c>
      <c r="D3067" s="11">
        <v>9.9821770000000001</v>
      </c>
      <c r="E3067" s="11">
        <v>2.9216980000000001</v>
      </c>
    </row>
    <row r="3068" spans="1:5" x14ac:dyDescent="0.25">
      <c r="A3068" s="10">
        <v>42173</v>
      </c>
      <c r="B3068" s="11">
        <v>28</v>
      </c>
      <c r="C3068" s="11">
        <v>9.9772020000000001</v>
      </c>
      <c r="D3068" s="11">
        <v>9.9772020000000001</v>
      </c>
      <c r="E3068" s="11">
        <v>2.9378690000000001</v>
      </c>
    </row>
    <row r="3069" spans="1:5" x14ac:dyDescent="0.25">
      <c r="A3069" s="10">
        <v>42174</v>
      </c>
      <c r="B3069" s="11">
        <v>27</v>
      </c>
      <c r="C3069" s="11">
        <v>9.9781180000000003</v>
      </c>
      <c r="D3069" s="11">
        <v>9.9781180000000003</v>
      </c>
      <c r="E3069" s="11">
        <v>2.9239980000000001</v>
      </c>
    </row>
    <row r="3070" spans="1:5" x14ac:dyDescent="0.25">
      <c r="A3070" s="10">
        <v>42177</v>
      </c>
      <c r="B3070" s="11">
        <v>24</v>
      </c>
      <c r="C3070" s="11">
        <v>9.9805670000000006</v>
      </c>
      <c r="D3070" s="11">
        <v>9.9805670000000006</v>
      </c>
      <c r="E3070" s="11">
        <v>2.9206259999999999</v>
      </c>
    </row>
    <row r="3071" spans="1:5" x14ac:dyDescent="0.25">
      <c r="A3071" s="10">
        <v>42178</v>
      </c>
      <c r="B3071" s="11">
        <v>23</v>
      </c>
      <c r="C3071" s="11">
        <v>9.9811619999999994</v>
      </c>
      <c r="D3071" s="11">
        <v>9.9811619999999994</v>
      </c>
      <c r="E3071" s="11">
        <v>2.9541210000000002</v>
      </c>
    </row>
    <row r="3072" spans="1:5" x14ac:dyDescent="0.25">
      <c r="A3072" s="10">
        <v>42179</v>
      </c>
      <c r="B3072" s="11">
        <v>22</v>
      </c>
      <c r="C3072" s="11">
        <v>9.9817820000000008</v>
      </c>
      <c r="D3072" s="11">
        <v>9.9817820000000008</v>
      </c>
      <c r="E3072" s="11">
        <v>2.9865680000000001</v>
      </c>
    </row>
    <row r="3073" spans="1:5" x14ac:dyDescent="0.25">
      <c r="A3073" s="10">
        <v>42180</v>
      </c>
      <c r="B3073" s="11">
        <v>28</v>
      </c>
      <c r="C3073" s="11">
        <v>9.9766790000000007</v>
      </c>
      <c r="D3073" s="11">
        <v>9.9766790000000007</v>
      </c>
      <c r="E3073" s="11">
        <v>3.005423</v>
      </c>
    </row>
    <row r="3074" spans="1:5" x14ac:dyDescent="0.25">
      <c r="A3074" s="10">
        <v>42181</v>
      </c>
      <c r="B3074" s="11">
        <v>27</v>
      </c>
      <c r="C3074" s="11">
        <v>9.9776889999999998</v>
      </c>
      <c r="D3074" s="11">
        <v>9.9776889999999998</v>
      </c>
      <c r="E3074" s="11">
        <v>2.981452</v>
      </c>
    </row>
    <row r="3075" spans="1:5" x14ac:dyDescent="0.25">
      <c r="A3075" s="10">
        <v>42184</v>
      </c>
      <c r="B3075" s="11">
        <v>24</v>
      </c>
      <c r="C3075" s="11">
        <v>9.9802789999999995</v>
      </c>
      <c r="D3075" s="11">
        <v>9.9802789999999995</v>
      </c>
      <c r="E3075" s="11">
        <v>2.9639950000000002</v>
      </c>
    </row>
    <row r="3076" spans="1:5" x14ac:dyDescent="0.25">
      <c r="A3076" s="10">
        <v>42185</v>
      </c>
      <c r="B3076" s="11">
        <v>23</v>
      </c>
      <c r="C3076" s="11">
        <v>9.9810099999999995</v>
      </c>
      <c r="D3076" s="11">
        <v>9.9810099999999995</v>
      </c>
      <c r="E3076" s="11">
        <v>2.9780030000000002</v>
      </c>
    </row>
    <row r="3077" spans="1:5" x14ac:dyDescent="0.25">
      <c r="A3077" s="10">
        <v>42186</v>
      </c>
      <c r="B3077" s="11">
        <v>22</v>
      </c>
      <c r="C3077" s="11">
        <v>9.9814570000000007</v>
      </c>
      <c r="D3077" s="11">
        <v>9.9814570000000007</v>
      </c>
      <c r="E3077" s="11">
        <v>3.039946</v>
      </c>
    </row>
    <row r="3078" spans="1:5" x14ac:dyDescent="0.25">
      <c r="A3078" s="10">
        <v>42187</v>
      </c>
      <c r="B3078" s="11">
        <v>28</v>
      </c>
      <c r="C3078" s="11">
        <v>9.9767209999999995</v>
      </c>
      <c r="D3078" s="11">
        <v>9.9767209999999995</v>
      </c>
      <c r="E3078" s="11">
        <v>2.9999980000000002</v>
      </c>
    </row>
    <row r="3079" spans="1:5" x14ac:dyDescent="0.25">
      <c r="A3079" s="10">
        <v>42188</v>
      </c>
      <c r="B3079" s="11">
        <v>27</v>
      </c>
      <c r="C3079" s="11">
        <v>9.977582</v>
      </c>
      <c r="D3079" s="11">
        <v>9.977582</v>
      </c>
      <c r="E3079" s="11">
        <v>2.9957829999999999</v>
      </c>
    </row>
    <row r="3080" spans="1:5" x14ac:dyDescent="0.25">
      <c r="A3080" s="10">
        <v>42191</v>
      </c>
      <c r="B3080" s="11">
        <v>24</v>
      </c>
      <c r="C3080" s="11">
        <v>9.9800400000000007</v>
      </c>
      <c r="D3080" s="11">
        <v>9.9800400000000007</v>
      </c>
      <c r="E3080" s="11">
        <v>2.9999880000000001</v>
      </c>
    </row>
    <row r="3081" spans="1:5" x14ac:dyDescent="0.25">
      <c r="A3081" s="10">
        <v>42192</v>
      </c>
      <c r="B3081" s="11">
        <v>23</v>
      </c>
      <c r="C3081" s="11">
        <v>9.9812340000000006</v>
      </c>
      <c r="D3081" s="11">
        <v>9.9812340000000006</v>
      </c>
      <c r="E3081" s="11">
        <v>2.942809</v>
      </c>
    </row>
    <row r="3082" spans="1:5" x14ac:dyDescent="0.25">
      <c r="A3082" s="10">
        <v>42193</v>
      </c>
      <c r="B3082" s="11">
        <v>22</v>
      </c>
      <c r="C3082" s="11">
        <v>9.9818280000000001</v>
      </c>
      <c r="D3082" s="11">
        <v>9.9818280000000001</v>
      </c>
      <c r="E3082" s="11">
        <v>2.9790130000000001</v>
      </c>
    </row>
    <row r="3083" spans="1:5" x14ac:dyDescent="0.25">
      <c r="A3083" s="10">
        <v>42194</v>
      </c>
      <c r="B3083" s="11">
        <v>28</v>
      </c>
      <c r="C3083" s="11">
        <v>9.9766980000000007</v>
      </c>
      <c r="D3083" s="11">
        <v>9.9766980000000007</v>
      </c>
      <c r="E3083" s="11">
        <v>3.0029690000000002</v>
      </c>
    </row>
    <row r="3084" spans="1:5" x14ac:dyDescent="0.25">
      <c r="A3084" s="10">
        <v>42195</v>
      </c>
      <c r="B3084" s="11">
        <v>27</v>
      </c>
      <c r="C3084" s="11">
        <v>9.9775019999999994</v>
      </c>
      <c r="D3084" s="11">
        <v>9.9775019999999994</v>
      </c>
      <c r="E3084" s="11">
        <v>3.006497</v>
      </c>
    </row>
    <row r="3085" spans="1:5" x14ac:dyDescent="0.25">
      <c r="A3085" s="10">
        <v>42198</v>
      </c>
      <c r="B3085" s="11">
        <v>24</v>
      </c>
      <c r="C3085" s="11">
        <v>9.9800339999999998</v>
      </c>
      <c r="D3085" s="11">
        <v>9.9800339999999998</v>
      </c>
      <c r="E3085" s="11">
        <v>3.0008919999999999</v>
      </c>
    </row>
    <row r="3086" spans="1:5" x14ac:dyDescent="0.25">
      <c r="A3086" s="10">
        <v>42199</v>
      </c>
      <c r="B3086" s="11">
        <v>23</v>
      </c>
      <c r="C3086" s="11">
        <v>9.9811379999999996</v>
      </c>
      <c r="D3086" s="11">
        <v>9.9811379999999996</v>
      </c>
      <c r="E3086" s="11">
        <v>2.9578920000000002</v>
      </c>
    </row>
    <row r="3087" spans="1:5" x14ac:dyDescent="0.25">
      <c r="A3087" s="10">
        <v>42200</v>
      </c>
      <c r="B3087" s="11">
        <v>22</v>
      </c>
      <c r="C3087" s="11">
        <v>9.9819569999999995</v>
      </c>
      <c r="D3087" s="11">
        <v>9.9819569999999995</v>
      </c>
      <c r="E3087" s="11">
        <v>2.9578280000000001</v>
      </c>
    </row>
    <row r="3088" spans="1:5" x14ac:dyDescent="0.25">
      <c r="A3088" s="10">
        <v>42201</v>
      </c>
      <c r="B3088" s="11">
        <v>28</v>
      </c>
      <c r="C3088" s="11">
        <v>9.9769229999999993</v>
      </c>
      <c r="D3088" s="11">
        <v>9.9769229999999993</v>
      </c>
      <c r="E3088" s="11">
        <v>2.9739059999999999</v>
      </c>
    </row>
    <row r="3089" spans="1:5" x14ac:dyDescent="0.25">
      <c r="A3089" s="10">
        <v>42202</v>
      </c>
      <c r="B3089" s="11">
        <v>27</v>
      </c>
      <c r="C3089" s="11">
        <v>9.9778280000000006</v>
      </c>
      <c r="D3089" s="11">
        <v>9.9778280000000006</v>
      </c>
      <c r="E3089" s="11">
        <v>2.9628359999999998</v>
      </c>
    </row>
    <row r="3090" spans="1:5" x14ac:dyDescent="0.25">
      <c r="A3090" s="10">
        <v>42205</v>
      </c>
      <c r="B3090" s="11">
        <v>24</v>
      </c>
      <c r="C3090" s="11">
        <v>9.9801590000000004</v>
      </c>
      <c r="D3090" s="11">
        <v>9.9801590000000004</v>
      </c>
      <c r="E3090" s="11">
        <v>2.9820669999999998</v>
      </c>
    </row>
    <row r="3091" spans="1:5" x14ac:dyDescent="0.25">
      <c r="A3091" s="10">
        <v>42206</v>
      </c>
      <c r="B3091" s="11">
        <v>23</v>
      </c>
      <c r="C3091" s="11">
        <v>9.9808059999999994</v>
      </c>
      <c r="D3091" s="11">
        <v>9.9808059999999994</v>
      </c>
      <c r="E3091" s="11">
        <v>3.0100560000000001</v>
      </c>
    </row>
    <row r="3092" spans="1:5" x14ac:dyDescent="0.25">
      <c r="A3092" s="10">
        <v>42207</v>
      </c>
      <c r="B3092" s="11">
        <v>22</v>
      </c>
      <c r="C3092" s="11">
        <v>9.9816389999999995</v>
      </c>
      <c r="D3092" s="11">
        <v>9.9816389999999995</v>
      </c>
      <c r="E3092" s="11">
        <v>3.0100539999999998</v>
      </c>
    </row>
    <row r="3093" spans="1:5" x14ac:dyDescent="0.25">
      <c r="A3093" s="10">
        <v>42208</v>
      </c>
      <c r="B3093" s="11">
        <v>28</v>
      </c>
      <c r="C3093" s="11">
        <v>9.9766329999999996</v>
      </c>
      <c r="D3093" s="11">
        <v>9.9766329999999996</v>
      </c>
      <c r="E3093" s="11">
        <v>3.0113650000000001</v>
      </c>
    </row>
    <row r="3094" spans="1:5" x14ac:dyDescent="0.25">
      <c r="A3094" s="10">
        <v>42209</v>
      </c>
      <c r="B3094" s="11">
        <v>27</v>
      </c>
      <c r="C3094" s="11">
        <v>9.9773790000000009</v>
      </c>
      <c r="D3094" s="11">
        <v>9.9773790000000009</v>
      </c>
      <c r="E3094" s="11">
        <v>3.0229720000000002</v>
      </c>
    </row>
    <row r="3095" spans="1:5" x14ac:dyDescent="0.25">
      <c r="A3095" s="10">
        <v>42212</v>
      </c>
      <c r="B3095" s="11">
        <v>24</v>
      </c>
      <c r="C3095" s="11">
        <v>9.9799720000000001</v>
      </c>
      <c r="D3095" s="11">
        <v>9.9799720000000001</v>
      </c>
      <c r="E3095" s="11">
        <v>3.0102289999999998</v>
      </c>
    </row>
    <row r="3096" spans="1:5" x14ac:dyDescent="0.25">
      <c r="A3096" s="10">
        <v>42213</v>
      </c>
      <c r="B3096" s="11">
        <v>23</v>
      </c>
      <c r="C3096" s="11">
        <v>9.980817</v>
      </c>
      <c r="D3096" s="11">
        <v>9.980817</v>
      </c>
      <c r="E3096" s="11">
        <v>3.008327</v>
      </c>
    </row>
    <row r="3097" spans="1:5" x14ac:dyDescent="0.25">
      <c r="A3097" s="10">
        <v>42214</v>
      </c>
      <c r="B3097" s="11">
        <v>22</v>
      </c>
      <c r="C3097" s="11">
        <v>9.9818239999999996</v>
      </c>
      <c r="D3097" s="11">
        <v>9.9818239999999996</v>
      </c>
      <c r="E3097" s="11">
        <v>2.97967</v>
      </c>
    </row>
    <row r="3098" spans="1:5" x14ac:dyDescent="0.25">
      <c r="A3098" s="10">
        <v>42215</v>
      </c>
      <c r="B3098" s="11">
        <v>28</v>
      </c>
      <c r="C3098" s="11">
        <v>9.9767100000000006</v>
      </c>
      <c r="D3098" s="11">
        <v>9.9767100000000006</v>
      </c>
      <c r="E3098" s="11">
        <v>3.0014189999999998</v>
      </c>
    </row>
    <row r="3099" spans="1:5" x14ac:dyDescent="0.25">
      <c r="A3099" s="10">
        <v>42216</v>
      </c>
      <c r="B3099" s="11">
        <v>27</v>
      </c>
      <c r="C3099" s="11">
        <v>9.9774589999999996</v>
      </c>
      <c r="D3099" s="11">
        <v>9.9774589999999996</v>
      </c>
      <c r="E3099" s="11">
        <v>3.012257</v>
      </c>
    </row>
    <row r="3100" spans="1:5" x14ac:dyDescent="0.25">
      <c r="A3100" s="10">
        <v>42219</v>
      </c>
      <c r="B3100" s="11">
        <v>24</v>
      </c>
      <c r="C3100" s="11">
        <v>9.9800020000000007</v>
      </c>
      <c r="D3100" s="11">
        <v>9.9800020000000007</v>
      </c>
      <c r="E3100" s="11">
        <v>3.0057109999999998</v>
      </c>
    </row>
    <row r="3101" spans="1:5" x14ac:dyDescent="0.25">
      <c r="A3101" s="10">
        <v>42220</v>
      </c>
      <c r="B3101" s="11">
        <v>23</v>
      </c>
      <c r="C3101" s="11">
        <v>9.9807760000000005</v>
      </c>
      <c r="D3101" s="11">
        <v>9.9807760000000005</v>
      </c>
      <c r="E3101" s="11">
        <v>3.0147699999999999</v>
      </c>
    </row>
    <row r="3102" spans="1:5" x14ac:dyDescent="0.25">
      <c r="A3102" s="10">
        <v>42221</v>
      </c>
      <c r="B3102" s="11">
        <v>22</v>
      </c>
      <c r="C3102" s="11">
        <v>9.9815290000000001</v>
      </c>
      <c r="D3102" s="11">
        <v>9.9815290000000001</v>
      </c>
      <c r="E3102" s="11">
        <v>3.0281210000000001</v>
      </c>
    </row>
    <row r="3103" spans="1:5" x14ac:dyDescent="0.25">
      <c r="A3103" s="10">
        <v>42222</v>
      </c>
      <c r="B3103" s="11">
        <v>28</v>
      </c>
      <c r="C3103" s="11">
        <v>9.9765680000000003</v>
      </c>
      <c r="D3103" s="11">
        <v>9.9765680000000003</v>
      </c>
      <c r="E3103" s="11">
        <v>3.0197620000000001</v>
      </c>
    </row>
    <row r="3104" spans="1:5" x14ac:dyDescent="0.25">
      <c r="A3104" s="10">
        <v>42223</v>
      </c>
      <c r="B3104" s="11">
        <v>27</v>
      </c>
      <c r="C3104" s="11">
        <v>9.9773759999999996</v>
      </c>
      <c r="D3104" s="11">
        <v>9.9773759999999996</v>
      </c>
      <c r="E3104" s="11">
        <v>3.0233729999999999</v>
      </c>
    </row>
    <row r="3105" spans="1:5" x14ac:dyDescent="0.25">
      <c r="A3105" s="10">
        <v>42226</v>
      </c>
      <c r="B3105" s="11">
        <v>24</v>
      </c>
      <c r="C3105" s="11">
        <v>9.9797750000000001</v>
      </c>
      <c r="D3105" s="11">
        <v>9.9797750000000001</v>
      </c>
      <c r="E3105" s="11">
        <v>3.039898</v>
      </c>
    </row>
    <row r="3106" spans="1:5" x14ac:dyDescent="0.25">
      <c r="A3106" s="10">
        <v>42227</v>
      </c>
      <c r="B3106" s="11">
        <v>23</v>
      </c>
      <c r="C3106" s="11">
        <v>9.9809009999999994</v>
      </c>
      <c r="D3106" s="11">
        <v>9.9809009999999994</v>
      </c>
      <c r="E3106" s="11">
        <v>2.9951289999999999</v>
      </c>
    </row>
    <row r="3107" spans="1:5" x14ac:dyDescent="0.25">
      <c r="A3107" s="10">
        <v>42228</v>
      </c>
      <c r="B3107" s="11">
        <v>22</v>
      </c>
      <c r="C3107" s="11">
        <v>9.9817699999999991</v>
      </c>
      <c r="D3107" s="11">
        <v>9.9817699999999991</v>
      </c>
      <c r="E3107" s="11">
        <v>2.9885389999999998</v>
      </c>
    </row>
    <row r="3108" spans="1:5" x14ac:dyDescent="0.25">
      <c r="A3108" s="10">
        <v>42229</v>
      </c>
      <c r="B3108" s="11">
        <v>28</v>
      </c>
      <c r="C3108" s="11">
        <v>9.9768530000000002</v>
      </c>
      <c r="D3108" s="11">
        <v>9.9768530000000002</v>
      </c>
      <c r="E3108" s="11">
        <v>2.9829469999999998</v>
      </c>
    </row>
    <row r="3109" spans="1:5" x14ac:dyDescent="0.25">
      <c r="A3109" s="10">
        <v>42230</v>
      </c>
      <c r="B3109" s="11">
        <v>27</v>
      </c>
      <c r="C3109" s="11">
        <v>9.9777319999999996</v>
      </c>
      <c r="D3109" s="11">
        <v>9.9777319999999996</v>
      </c>
      <c r="E3109" s="11">
        <v>2.9756930000000001</v>
      </c>
    </row>
    <row r="3110" spans="1:5" x14ac:dyDescent="0.25">
      <c r="A3110" s="10">
        <v>42233</v>
      </c>
      <c r="B3110" s="11">
        <v>24</v>
      </c>
      <c r="C3110" s="11">
        <v>9.9800210000000007</v>
      </c>
      <c r="D3110" s="11">
        <v>9.9800210000000007</v>
      </c>
      <c r="E3110" s="11">
        <v>3.0028489999999999</v>
      </c>
    </row>
    <row r="3111" spans="1:5" x14ac:dyDescent="0.25">
      <c r="A3111" s="10">
        <v>42234</v>
      </c>
      <c r="B3111" s="11">
        <v>23</v>
      </c>
      <c r="C3111" s="11">
        <v>9.9807430000000004</v>
      </c>
      <c r="D3111" s="11">
        <v>9.9807430000000004</v>
      </c>
      <c r="E3111" s="11">
        <v>3.0199549999999999</v>
      </c>
    </row>
    <row r="3112" spans="1:5" x14ac:dyDescent="0.25">
      <c r="A3112" s="10">
        <v>42235</v>
      </c>
      <c r="B3112" s="11">
        <v>22</v>
      </c>
      <c r="C3112" s="11">
        <v>9.981643</v>
      </c>
      <c r="D3112" s="11">
        <v>9.981643</v>
      </c>
      <c r="E3112" s="11">
        <v>3.0093969999999999</v>
      </c>
    </row>
    <row r="3113" spans="1:5" x14ac:dyDescent="0.25">
      <c r="A3113" s="10">
        <v>42236</v>
      </c>
      <c r="B3113" s="11">
        <v>28</v>
      </c>
      <c r="C3113" s="11">
        <v>9.9771570000000001</v>
      </c>
      <c r="D3113" s="11">
        <v>9.9771570000000001</v>
      </c>
      <c r="E3113" s="11">
        <v>2.9436810000000002</v>
      </c>
    </row>
    <row r="3114" spans="1:5" x14ac:dyDescent="0.25">
      <c r="A3114" s="10">
        <v>42237</v>
      </c>
      <c r="B3114" s="11">
        <v>27</v>
      </c>
      <c r="C3114" s="11">
        <v>9.9766539999999999</v>
      </c>
      <c r="D3114" s="11">
        <v>9.9766539999999999</v>
      </c>
      <c r="E3114" s="11">
        <v>3.1200839999999999</v>
      </c>
    </row>
    <row r="3115" spans="1:5" x14ac:dyDescent="0.25">
      <c r="A3115" s="10">
        <v>42240</v>
      </c>
      <c r="B3115" s="11">
        <v>24</v>
      </c>
      <c r="C3115" s="11">
        <v>9.9804379999999995</v>
      </c>
      <c r="D3115" s="11">
        <v>9.9804379999999995</v>
      </c>
      <c r="E3115" s="11">
        <v>2.940051</v>
      </c>
    </row>
    <row r="3116" spans="1:5" x14ac:dyDescent="0.25">
      <c r="A3116" s="10">
        <v>42241</v>
      </c>
      <c r="B3116" s="11">
        <v>23</v>
      </c>
      <c r="C3116" s="11">
        <v>9.980162</v>
      </c>
      <c r="D3116" s="11">
        <v>9.980162</v>
      </c>
      <c r="E3116" s="11">
        <v>3.1112500000000001</v>
      </c>
    </row>
    <row r="3117" spans="1:5" x14ac:dyDescent="0.25">
      <c r="A3117" s="10">
        <v>42242</v>
      </c>
      <c r="B3117" s="11">
        <v>22</v>
      </c>
      <c r="C3117" s="11">
        <v>9.9809920000000005</v>
      </c>
      <c r="D3117" s="11">
        <v>9.9809920000000005</v>
      </c>
      <c r="E3117" s="11">
        <v>3.1163240000000001</v>
      </c>
    </row>
    <row r="3118" spans="1:5" x14ac:dyDescent="0.25">
      <c r="A3118" s="10">
        <v>42243</v>
      </c>
      <c r="B3118" s="11">
        <v>28</v>
      </c>
      <c r="C3118" s="11">
        <v>9.9759469999999997</v>
      </c>
      <c r="D3118" s="11">
        <v>9.9759469999999997</v>
      </c>
      <c r="E3118" s="11">
        <v>3.0999850000000002</v>
      </c>
    </row>
    <row r="3119" spans="1:5" x14ac:dyDescent="0.25">
      <c r="A3119" s="10">
        <v>42244</v>
      </c>
      <c r="B3119" s="11">
        <v>27</v>
      </c>
      <c r="C3119" s="11">
        <v>9.9769679999999994</v>
      </c>
      <c r="D3119" s="11">
        <v>9.9769679999999994</v>
      </c>
      <c r="E3119" s="11">
        <v>3.078023</v>
      </c>
    </row>
    <row r="3120" spans="1:5" x14ac:dyDescent="0.25">
      <c r="A3120" s="10">
        <v>42247</v>
      </c>
      <c r="B3120" s="11">
        <v>24</v>
      </c>
      <c r="C3120" s="11">
        <v>9.9801780000000004</v>
      </c>
      <c r="D3120" s="11">
        <v>9.9801780000000004</v>
      </c>
      <c r="E3120" s="11">
        <v>2.9792049999999999</v>
      </c>
    </row>
    <row r="3121" spans="1:5" x14ac:dyDescent="0.25">
      <c r="A3121" s="10">
        <v>42248</v>
      </c>
      <c r="B3121" s="11">
        <v>23</v>
      </c>
      <c r="C3121" s="11">
        <v>9.9802339999999994</v>
      </c>
      <c r="D3121" s="11">
        <v>9.9802339999999994</v>
      </c>
      <c r="E3121" s="11">
        <v>3.099936</v>
      </c>
    </row>
    <row r="3122" spans="1:5" x14ac:dyDescent="0.25">
      <c r="A3122" s="10">
        <v>42249</v>
      </c>
      <c r="B3122" s="11">
        <v>22</v>
      </c>
      <c r="C3122" s="11">
        <v>9.9809420000000006</v>
      </c>
      <c r="D3122" s="11">
        <v>9.9809420000000006</v>
      </c>
      <c r="E3122" s="11">
        <v>3.1245370000000001</v>
      </c>
    </row>
    <row r="3123" spans="1:5" x14ac:dyDescent="0.25">
      <c r="A3123" s="10">
        <v>42250</v>
      </c>
      <c r="B3123" s="11">
        <v>28</v>
      </c>
      <c r="C3123" s="11">
        <v>9.9757429999999996</v>
      </c>
      <c r="D3123" s="11">
        <v>9.9757429999999996</v>
      </c>
      <c r="E3123" s="11">
        <v>3.126341</v>
      </c>
    </row>
    <row r="3124" spans="1:5" x14ac:dyDescent="0.25">
      <c r="A3124" s="10">
        <v>42251</v>
      </c>
      <c r="B3124" s="11">
        <v>27</v>
      </c>
      <c r="C3124" s="11">
        <v>9.976699</v>
      </c>
      <c r="D3124" s="11">
        <v>9.976699</v>
      </c>
      <c r="E3124" s="11">
        <v>3.1140560000000002</v>
      </c>
    </row>
    <row r="3125" spans="1:5" x14ac:dyDescent="0.25">
      <c r="A3125" s="10">
        <v>42254</v>
      </c>
      <c r="B3125" s="11">
        <v>24</v>
      </c>
      <c r="C3125" s="11">
        <v>9.9793009999999995</v>
      </c>
      <c r="D3125" s="11">
        <v>9.9793009999999995</v>
      </c>
      <c r="E3125" s="11">
        <v>3.1112899999999999</v>
      </c>
    </row>
    <row r="3126" spans="1:5" x14ac:dyDescent="0.25">
      <c r="A3126" s="10">
        <v>42255</v>
      </c>
      <c r="B3126" s="11">
        <v>23</v>
      </c>
      <c r="C3126" s="11">
        <v>9.9801219999999997</v>
      </c>
      <c r="D3126" s="11">
        <v>9.9801219999999997</v>
      </c>
      <c r="E3126" s="11">
        <v>3.1175359999999999</v>
      </c>
    </row>
    <row r="3127" spans="1:5" x14ac:dyDescent="0.25">
      <c r="A3127" s="10">
        <v>42256</v>
      </c>
      <c r="B3127" s="11">
        <v>22</v>
      </c>
      <c r="C3127" s="11">
        <v>9.9810879999999997</v>
      </c>
      <c r="D3127" s="11">
        <v>9.9810879999999997</v>
      </c>
      <c r="E3127" s="11">
        <v>3.1005549999999999</v>
      </c>
    </row>
    <row r="3128" spans="1:5" x14ac:dyDescent="0.25">
      <c r="A3128" s="10">
        <v>42257</v>
      </c>
      <c r="B3128" s="11">
        <v>28</v>
      </c>
      <c r="C3128" s="11">
        <v>9.9758569999999995</v>
      </c>
      <c r="D3128" s="11">
        <v>9.9758569999999995</v>
      </c>
      <c r="E3128" s="11">
        <v>3.111612</v>
      </c>
    </row>
    <row r="3129" spans="1:5" x14ac:dyDescent="0.25">
      <c r="A3129" s="10">
        <v>42258</v>
      </c>
      <c r="B3129" s="11">
        <v>27</v>
      </c>
      <c r="C3129" s="11">
        <v>9.9765800000000002</v>
      </c>
      <c r="D3129" s="11">
        <v>9.9765800000000002</v>
      </c>
      <c r="E3129" s="11">
        <v>3.1299969999999999</v>
      </c>
    </row>
    <row r="3130" spans="1:5" x14ac:dyDescent="0.25">
      <c r="A3130" s="10">
        <v>42261</v>
      </c>
      <c r="B3130" s="11">
        <v>24</v>
      </c>
      <c r="C3130" s="11">
        <v>9.9788599999999992</v>
      </c>
      <c r="D3130" s="11">
        <v>9.9788599999999992</v>
      </c>
      <c r="E3130" s="11">
        <v>3.177718</v>
      </c>
    </row>
    <row r="3131" spans="1:5" x14ac:dyDescent="0.25">
      <c r="A3131" s="10">
        <v>42262</v>
      </c>
      <c r="B3131" s="11">
        <v>23</v>
      </c>
      <c r="C3131" s="11">
        <v>9.9798740000000006</v>
      </c>
      <c r="D3131" s="11">
        <v>9.9798740000000006</v>
      </c>
      <c r="E3131" s="11">
        <v>3.1565089999999998</v>
      </c>
    </row>
    <row r="3132" spans="1:5" x14ac:dyDescent="0.25">
      <c r="A3132" s="10">
        <v>42264</v>
      </c>
      <c r="B3132" s="11">
        <v>28</v>
      </c>
      <c r="C3132" s="11">
        <v>9.9757840000000009</v>
      </c>
      <c r="D3132" s="11">
        <v>9.9757840000000009</v>
      </c>
      <c r="E3132" s="11">
        <v>3.1210439999999999</v>
      </c>
    </row>
    <row r="3133" spans="1:5" x14ac:dyDescent="0.25">
      <c r="A3133" s="10">
        <v>42265</v>
      </c>
      <c r="B3133" s="11">
        <v>27</v>
      </c>
      <c r="C3133" s="11">
        <v>9.9764429999999997</v>
      </c>
      <c r="D3133" s="11">
        <v>9.9764429999999997</v>
      </c>
      <c r="E3133" s="11">
        <v>3.1483500000000002</v>
      </c>
    </row>
    <row r="3134" spans="1:5" x14ac:dyDescent="0.25">
      <c r="A3134" s="10">
        <v>42268</v>
      </c>
      <c r="B3134" s="11">
        <v>24</v>
      </c>
      <c r="C3134" s="11">
        <v>9.9793859999999999</v>
      </c>
      <c r="D3134" s="11">
        <v>9.9793859999999999</v>
      </c>
      <c r="E3134" s="11">
        <v>3.098487</v>
      </c>
    </row>
    <row r="3135" spans="1:5" x14ac:dyDescent="0.25">
      <c r="A3135" s="10">
        <v>42269</v>
      </c>
      <c r="B3135" s="11">
        <v>23</v>
      </c>
      <c r="C3135" s="11">
        <v>9.9811259999999997</v>
      </c>
      <c r="D3135" s="11">
        <v>9.9811259999999997</v>
      </c>
      <c r="E3135" s="11">
        <v>2.959778</v>
      </c>
    </row>
    <row r="3136" spans="1:5" x14ac:dyDescent="0.25">
      <c r="A3136" s="10">
        <v>42270</v>
      </c>
      <c r="B3136" s="11">
        <v>22</v>
      </c>
      <c r="C3136" s="11">
        <v>9.9817169999999997</v>
      </c>
      <c r="D3136" s="11">
        <v>9.9817169999999997</v>
      </c>
      <c r="E3136" s="11">
        <v>2.9972430000000001</v>
      </c>
    </row>
    <row r="3137" spans="1:5" x14ac:dyDescent="0.25">
      <c r="A3137" s="10">
        <v>42271</v>
      </c>
      <c r="B3137" s="11">
        <v>28</v>
      </c>
      <c r="C3137" s="11">
        <v>9.9764970000000002</v>
      </c>
      <c r="D3137" s="11">
        <v>9.9764970000000002</v>
      </c>
      <c r="E3137" s="11">
        <v>3.0289329999999999</v>
      </c>
    </row>
    <row r="3138" spans="1:5" x14ac:dyDescent="0.25">
      <c r="A3138" s="10">
        <v>42272</v>
      </c>
      <c r="B3138" s="11">
        <v>27</v>
      </c>
      <c r="C3138" s="11">
        <v>9.9774010000000004</v>
      </c>
      <c r="D3138" s="11">
        <v>9.9774010000000004</v>
      </c>
      <c r="E3138" s="11">
        <v>3.020025</v>
      </c>
    </row>
    <row r="3139" spans="1:5" x14ac:dyDescent="0.25">
      <c r="A3139" s="10">
        <v>42275</v>
      </c>
      <c r="B3139" s="11">
        <v>24</v>
      </c>
      <c r="C3139" s="11">
        <v>9.9799710000000008</v>
      </c>
      <c r="D3139" s="11">
        <v>9.9799710000000008</v>
      </c>
      <c r="E3139" s="11">
        <v>3.0103789999999999</v>
      </c>
    </row>
    <row r="3140" spans="1:5" x14ac:dyDescent="0.25">
      <c r="A3140" s="10">
        <v>42276</v>
      </c>
      <c r="B3140" s="11">
        <v>23</v>
      </c>
      <c r="C3140" s="11">
        <v>9.980817</v>
      </c>
      <c r="D3140" s="11">
        <v>9.980817</v>
      </c>
      <c r="E3140" s="11">
        <v>3.008327</v>
      </c>
    </row>
    <row r="3141" spans="1:5" x14ac:dyDescent="0.25">
      <c r="A3141" s="10">
        <v>42277</v>
      </c>
      <c r="B3141" s="11">
        <v>22</v>
      </c>
      <c r="C3141" s="11">
        <v>9.9821259999999992</v>
      </c>
      <c r="D3141" s="11">
        <v>9.9821259999999992</v>
      </c>
      <c r="E3141" s="11">
        <v>2.9300739999999998</v>
      </c>
    </row>
    <row r="3142" spans="1:5" x14ac:dyDescent="0.25">
      <c r="A3142" s="10">
        <v>42278</v>
      </c>
      <c r="B3142" s="11">
        <v>28</v>
      </c>
      <c r="C3142" s="11">
        <v>9.976585</v>
      </c>
      <c r="D3142" s="11">
        <v>9.976585</v>
      </c>
      <c r="E3142" s="11">
        <v>3.017566</v>
      </c>
    </row>
    <row r="3143" spans="1:5" x14ac:dyDescent="0.25">
      <c r="A3143" s="10">
        <v>42279</v>
      </c>
      <c r="B3143" s="11">
        <v>27</v>
      </c>
      <c r="C3143" s="11">
        <v>9.9776249999999997</v>
      </c>
      <c r="D3143" s="11">
        <v>9.9776249999999997</v>
      </c>
      <c r="E3143" s="11">
        <v>2.990024</v>
      </c>
    </row>
    <row r="3144" spans="1:5" x14ac:dyDescent="0.25">
      <c r="A3144" s="10">
        <v>42282</v>
      </c>
      <c r="B3144" s="11">
        <v>24</v>
      </c>
      <c r="C3144" s="11">
        <v>9.9800850000000008</v>
      </c>
      <c r="D3144" s="11">
        <v>9.9800850000000008</v>
      </c>
      <c r="E3144" s="11">
        <v>2.9932110000000001</v>
      </c>
    </row>
    <row r="3145" spans="1:5" x14ac:dyDescent="0.25">
      <c r="A3145" s="10">
        <v>42283</v>
      </c>
      <c r="B3145" s="11">
        <v>23</v>
      </c>
      <c r="C3145" s="11">
        <v>9.9809970000000003</v>
      </c>
      <c r="D3145" s="11">
        <v>9.9809970000000003</v>
      </c>
      <c r="E3145" s="11">
        <v>2.9800460000000002</v>
      </c>
    </row>
    <row r="3146" spans="1:5" x14ac:dyDescent="0.25">
      <c r="A3146" s="10">
        <v>42284</v>
      </c>
      <c r="B3146" s="11">
        <v>22</v>
      </c>
      <c r="C3146" s="11">
        <v>9.9817999999999998</v>
      </c>
      <c r="D3146" s="11">
        <v>9.9817999999999998</v>
      </c>
      <c r="E3146" s="11">
        <v>2.9836119999999999</v>
      </c>
    </row>
    <row r="3147" spans="1:5" x14ac:dyDescent="0.25">
      <c r="A3147" s="10">
        <v>42285</v>
      </c>
      <c r="B3147" s="11">
        <v>28</v>
      </c>
      <c r="C3147" s="11">
        <v>9.9768570000000008</v>
      </c>
      <c r="D3147" s="11">
        <v>9.9768570000000008</v>
      </c>
      <c r="E3147" s="11">
        <v>2.9824310000000001</v>
      </c>
    </row>
    <row r="3148" spans="1:5" x14ac:dyDescent="0.25">
      <c r="A3148" s="10">
        <v>42286</v>
      </c>
      <c r="B3148" s="11">
        <v>27</v>
      </c>
      <c r="C3148" s="11">
        <v>9.9777159999999991</v>
      </c>
      <c r="D3148" s="11">
        <v>9.9777159999999991</v>
      </c>
      <c r="E3148" s="11">
        <v>2.9778359999999999</v>
      </c>
    </row>
    <row r="3149" spans="1:5" x14ac:dyDescent="0.25">
      <c r="A3149" s="10">
        <v>42289</v>
      </c>
      <c r="B3149" s="11">
        <v>24</v>
      </c>
      <c r="C3149" s="11">
        <v>9.9802730000000004</v>
      </c>
      <c r="D3149" s="11">
        <v>9.9802730000000004</v>
      </c>
      <c r="E3149" s="11">
        <v>2.964899</v>
      </c>
    </row>
    <row r="3150" spans="1:5" x14ac:dyDescent="0.25">
      <c r="A3150" s="10">
        <v>42290</v>
      </c>
      <c r="B3150" s="11">
        <v>23</v>
      </c>
      <c r="C3150" s="11">
        <v>9.9809970000000003</v>
      </c>
      <c r="D3150" s="11">
        <v>9.9809970000000003</v>
      </c>
      <c r="E3150" s="11">
        <v>2.9800460000000002</v>
      </c>
    </row>
    <row r="3151" spans="1:5" x14ac:dyDescent="0.25">
      <c r="A3151" s="10">
        <v>42291</v>
      </c>
      <c r="B3151" s="11">
        <v>22</v>
      </c>
      <c r="C3151" s="11">
        <v>9.9818219999999993</v>
      </c>
      <c r="D3151" s="11">
        <v>9.9818219999999993</v>
      </c>
      <c r="E3151" s="11">
        <v>2.9799989999999998</v>
      </c>
    </row>
    <row r="3152" spans="1:5" x14ac:dyDescent="0.25">
      <c r="A3152" s="10">
        <v>42292</v>
      </c>
      <c r="B3152" s="11">
        <v>28</v>
      </c>
      <c r="C3152" s="11">
        <v>9.9767209999999995</v>
      </c>
      <c r="D3152" s="11">
        <v>9.9767209999999995</v>
      </c>
      <c r="E3152" s="11">
        <v>2.9999980000000002</v>
      </c>
    </row>
    <row r="3153" spans="1:5" x14ac:dyDescent="0.25">
      <c r="A3153" s="10">
        <v>42293</v>
      </c>
      <c r="B3153" s="11">
        <v>27</v>
      </c>
      <c r="C3153" s="11">
        <v>9.9774410000000007</v>
      </c>
      <c r="D3153" s="11">
        <v>9.9774410000000007</v>
      </c>
      <c r="E3153" s="11">
        <v>3.0146670000000002</v>
      </c>
    </row>
    <row r="3154" spans="1:5" x14ac:dyDescent="0.25">
      <c r="A3154" s="10">
        <v>42296</v>
      </c>
      <c r="B3154" s="11">
        <v>24</v>
      </c>
      <c r="C3154" s="11">
        <v>9.9799950000000006</v>
      </c>
      <c r="D3154" s="11">
        <v>9.9799950000000006</v>
      </c>
      <c r="E3154" s="11">
        <v>3.0067650000000001</v>
      </c>
    </row>
    <row r="3155" spans="1:5" x14ac:dyDescent="0.25">
      <c r="A3155" s="10">
        <v>42297</v>
      </c>
      <c r="B3155" s="11">
        <v>23</v>
      </c>
      <c r="C3155" s="11">
        <v>9.9807430000000004</v>
      </c>
      <c r="D3155" s="11">
        <v>9.9807430000000004</v>
      </c>
      <c r="E3155" s="11">
        <v>3.0199549999999999</v>
      </c>
    </row>
    <row r="3156" spans="1:5" x14ac:dyDescent="0.25">
      <c r="A3156" s="10">
        <v>42298</v>
      </c>
      <c r="B3156" s="11">
        <v>22</v>
      </c>
      <c r="C3156" s="11">
        <v>9.9815330000000007</v>
      </c>
      <c r="D3156" s="11">
        <v>9.9815330000000007</v>
      </c>
      <c r="E3156" s="11">
        <v>3.0274640000000002</v>
      </c>
    </row>
    <row r="3157" spans="1:5" x14ac:dyDescent="0.25">
      <c r="A3157" s="10">
        <v>42299</v>
      </c>
      <c r="B3157" s="11">
        <v>28</v>
      </c>
      <c r="C3157" s="11">
        <v>9.9765099999999993</v>
      </c>
      <c r="D3157" s="11">
        <v>9.9765099999999993</v>
      </c>
      <c r="E3157" s="11">
        <v>3.0272540000000001</v>
      </c>
    </row>
    <row r="3158" spans="1:5" x14ac:dyDescent="0.25">
      <c r="A3158" s="10">
        <v>42300</v>
      </c>
      <c r="B3158" s="11">
        <v>27</v>
      </c>
      <c r="C3158" s="11">
        <v>9.9773700000000005</v>
      </c>
      <c r="D3158" s="11">
        <v>9.9773700000000005</v>
      </c>
      <c r="E3158" s="11">
        <v>3.0241769999999999</v>
      </c>
    </row>
    <row r="3159" spans="1:5" x14ac:dyDescent="0.25">
      <c r="A3159" s="10">
        <v>42303</v>
      </c>
      <c r="B3159" s="11">
        <v>24</v>
      </c>
      <c r="C3159" s="11">
        <v>9.9799070000000007</v>
      </c>
      <c r="D3159" s="11">
        <v>9.9799070000000007</v>
      </c>
      <c r="E3159" s="11">
        <v>3.0200179999999999</v>
      </c>
    </row>
    <row r="3160" spans="1:5" x14ac:dyDescent="0.25">
      <c r="A3160" s="10">
        <v>42304</v>
      </c>
      <c r="B3160" s="11">
        <v>23</v>
      </c>
      <c r="C3160" s="11">
        <v>9.9804379999999995</v>
      </c>
      <c r="D3160" s="11">
        <v>9.9804379999999995</v>
      </c>
      <c r="E3160" s="11">
        <v>3.0678800000000002</v>
      </c>
    </row>
    <row r="3161" spans="1:5" x14ac:dyDescent="0.25">
      <c r="A3161" s="10">
        <v>42305</v>
      </c>
      <c r="B3161" s="11">
        <v>22</v>
      </c>
      <c r="C3161" s="11">
        <v>9.9815860000000001</v>
      </c>
      <c r="D3161" s="11">
        <v>9.9815860000000001</v>
      </c>
      <c r="E3161" s="11">
        <v>3.0187590000000002</v>
      </c>
    </row>
    <row r="3162" spans="1:5" x14ac:dyDescent="0.25">
      <c r="A3162" s="10">
        <v>42306</v>
      </c>
      <c r="B3162" s="11">
        <v>28</v>
      </c>
      <c r="C3162" s="11">
        <v>9.9766759999999994</v>
      </c>
      <c r="D3162" s="11">
        <v>9.9766759999999994</v>
      </c>
      <c r="E3162" s="11">
        <v>3.005811</v>
      </c>
    </row>
    <row r="3163" spans="1:5" x14ac:dyDescent="0.25">
      <c r="A3163" s="10">
        <v>42307</v>
      </c>
      <c r="B3163" s="11">
        <v>27</v>
      </c>
      <c r="C3163" s="11">
        <v>9.9775399999999994</v>
      </c>
      <c r="D3163" s="11">
        <v>9.9775399999999994</v>
      </c>
      <c r="E3163" s="11">
        <v>3.0014080000000001</v>
      </c>
    </row>
    <row r="3164" spans="1:5" x14ac:dyDescent="0.25">
      <c r="A3164" s="10">
        <v>42311</v>
      </c>
      <c r="B3164" s="11">
        <v>23</v>
      </c>
      <c r="C3164" s="11">
        <v>9.9810140000000001</v>
      </c>
      <c r="D3164" s="11">
        <v>9.9810140000000001</v>
      </c>
      <c r="E3164" s="11">
        <v>2.9773749999999999</v>
      </c>
    </row>
    <row r="3165" spans="1:5" x14ac:dyDescent="0.25">
      <c r="A3165" s="10">
        <v>42312</v>
      </c>
      <c r="B3165" s="11">
        <v>22</v>
      </c>
      <c r="C3165" s="11">
        <v>9.9820860000000007</v>
      </c>
      <c r="D3165" s="11">
        <v>9.9820860000000007</v>
      </c>
      <c r="E3165" s="11">
        <v>2.9366430000000001</v>
      </c>
    </row>
    <row r="3166" spans="1:5" x14ac:dyDescent="0.25">
      <c r="A3166" s="10">
        <v>42313</v>
      </c>
      <c r="B3166" s="11">
        <v>28</v>
      </c>
      <c r="C3166" s="11">
        <v>9.9767259999999993</v>
      </c>
      <c r="D3166" s="11">
        <v>9.9767259999999993</v>
      </c>
      <c r="E3166" s="11">
        <v>2.999352</v>
      </c>
    </row>
    <row r="3167" spans="1:5" x14ac:dyDescent="0.25">
      <c r="A3167" s="10">
        <v>42314</v>
      </c>
      <c r="B3167" s="11">
        <v>27</v>
      </c>
      <c r="C3167" s="11">
        <v>9.9777120000000004</v>
      </c>
      <c r="D3167" s="11">
        <v>9.9777120000000004</v>
      </c>
      <c r="E3167" s="11">
        <v>2.9783719999999998</v>
      </c>
    </row>
    <row r="3168" spans="1:5" x14ac:dyDescent="0.25">
      <c r="A3168" s="10">
        <v>42317</v>
      </c>
      <c r="B3168" s="11">
        <v>24</v>
      </c>
      <c r="C3168" s="11">
        <v>9.9801629999999992</v>
      </c>
      <c r="D3168" s="11">
        <v>9.9801629999999992</v>
      </c>
      <c r="E3168" s="11">
        <v>2.9814639999999999</v>
      </c>
    </row>
    <row r="3169" spans="1:5" x14ac:dyDescent="0.25">
      <c r="A3169" s="10">
        <v>42318</v>
      </c>
      <c r="B3169" s="11">
        <v>23</v>
      </c>
      <c r="C3169" s="11">
        <v>9.9809020000000004</v>
      </c>
      <c r="D3169" s="11">
        <v>9.9809020000000004</v>
      </c>
      <c r="E3169" s="11">
        <v>2.9949720000000002</v>
      </c>
    </row>
    <row r="3170" spans="1:5" x14ac:dyDescent="0.25">
      <c r="A3170" s="10">
        <v>42319</v>
      </c>
      <c r="B3170" s="11">
        <v>22</v>
      </c>
      <c r="C3170" s="11">
        <v>9.9817820000000008</v>
      </c>
      <c r="D3170" s="11">
        <v>9.9817820000000008</v>
      </c>
      <c r="E3170" s="11">
        <v>2.9865680000000001</v>
      </c>
    </row>
    <row r="3171" spans="1:5" x14ac:dyDescent="0.25">
      <c r="A3171" s="10">
        <v>42320</v>
      </c>
      <c r="B3171" s="11">
        <v>28</v>
      </c>
      <c r="C3171" s="11">
        <v>9.9763819999999992</v>
      </c>
      <c r="D3171" s="11">
        <v>9.9763819999999992</v>
      </c>
      <c r="E3171" s="11">
        <v>3.0437889999999999</v>
      </c>
    </row>
    <row r="3172" spans="1:5" x14ac:dyDescent="0.25">
      <c r="A3172" s="10">
        <v>42321</v>
      </c>
      <c r="B3172" s="11">
        <v>27</v>
      </c>
      <c r="C3172" s="11">
        <v>9.9776129999999998</v>
      </c>
      <c r="D3172" s="11">
        <v>9.9776129999999998</v>
      </c>
      <c r="E3172" s="11">
        <v>2.9916309999999999</v>
      </c>
    </row>
    <row r="3173" spans="1:5" x14ac:dyDescent="0.25">
      <c r="A3173" s="10">
        <v>42325</v>
      </c>
      <c r="B3173" s="11">
        <v>23</v>
      </c>
      <c r="C3173" s="11">
        <v>9.9808699999999995</v>
      </c>
      <c r="D3173" s="11">
        <v>9.9808699999999995</v>
      </c>
      <c r="E3173" s="11">
        <v>3</v>
      </c>
    </row>
    <row r="3174" spans="1:5" x14ac:dyDescent="0.25">
      <c r="A3174" s="10">
        <v>42326</v>
      </c>
      <c r="B3174" s="11">
        <v>22</v>
      </c>
      <c r="C3174" s="11">
        <v>9.9817049999999998</v>
      </c>
      <c r="D3174" s="11">
        <v>9.9817049999999998</v>
      </c>
      <c r="E3174" s="11">
        <v>2.9992139999999998</v>
      </c>
    </row>
    <row r="3175" spans="1:5" x14ac:dyDescent="0.25">
      <c r="A3175" s="10">
        <v>42327</v>
      </c>
      <c r="B3175" s="11">
        <v>28</v>
      </c>
      <c r="C3175" s="11">
        <v>9.9767759999999992</v>
      </c>
      <c r="D3175" s="11">
        <v>9.9767759999999992</v>
      </c>
      <c r="E3175" s="11">
        <v>2.9928940000000002</v>
      </c>
    </row>
    <row r="3176" spans="1:5" x14ac:dyDescent="0.25">
      <c r="A3176" s="10">
        <v>42328</v>
      </c>
      <c r="B3176" s="11">
        <v>27</v>
      </c>
      <c r="C3176" s="11">
        <v>9.9776150000000001</v>
      </c>
      <c r="D3176" s="11">
        <v>9.9776150000000001</v>
      </c>
      <c r="E3176" s="11">
        <v>2.9913630000000002</v>
      </c>
    </row>
    <row r="3177" spans="1:5" x14ac:dyDescent="0.25">
      <c r="A3177" s="10">
        <v>42331</v>
      </c>
      <c r="B3177" s="11">
        <v>24</v>
      </c>
      <c r="C3177" s="11">
        <v>9.9801300000000008</v>
      </c>
      <c r="D3177" s="11">
        <v>9.9801300000000008</v>
      </c>
      <c r="E3177" s="11">
        <v>2.986434</v>
      </c>
    </row>
    <row r="3178" spans="1:5" x14ac:dyDescent="0.25">
      <c r="A3178" s="10">
        <v>42332</v>
      </c>
      <c r="B3178" s="11">
        <v>23</v>
      </c>
      <c r="C3178" s="11">
        <v>9.9807679999999994</v>
      </c>
      <c r="D3178" s="11">
        <v>9.9807679999999994</v>
      </c>
      <c r="E3178" s="11">
        <v>3.0160269999999998</v>
      </c>
    </row>
    <row r="3179" spans="1:5" x14ac:dyDescent="0.25">
      <c r="A3179" s="10">
        <v>42333</v>
      </c>
      <c r="B3179" s="11">
        <v>22</v>
      </c>
      <c r="C3179" s="11">
        <v>9.9816219999999998</v>
      </c>
      <c r="D3179" s="11">
        <v>9.9816219999999998</v>
      </c>
      <c r="E3179" s="11">
        <v>3.0128460000000001</v>
      </c>
    </row>
    <row r="3180" spans="1:5" x14ac:dyDescent="0.25">
      <c r="A3180" s="10">
        <v>42334</v>
      </c>
      <c r="B3180" s="11">
        <v>28</v>
      </c>
      <c r="C3180" s="11">
        <v>9.9764859999999995</v>
      </c>
      <c r="D3180" s="11">
        <v>9.9764859999999995</v>
      </c>
      <c r="E3180" s="11">
        <v>3.030354</v>
      </c>
    </row>
    <row r="3181" spans="1:5" x14ac:dyDescent="0.25">
      <c r="A3181" s="10">
        <v>42335</v>
      </c>
      <c r="B3181" s="11">
        <v>27</v>
      </c>
      <c r="C3181" s="11">
        <v>9.9781300000000002</v>
      </c>
      <c r="D3181" s="11">
        <v>9.9781300000000002</v>
      </c>
      <c r="E3181" s="11">
        <v>2.9223910000000002</v>
      </c>
    </row>
    <row r="3182" spans="1:5" x14ac:dyDescent="0.25">
      <c r="A3182" s="10">
        <v>42338</v>
      </c>
      <c r="B3182" s="11">
        <v>24</v>
      </c>
      <c r="C3182" s="11">
        <v>9.9807140000000008</v>
      </c>
      <c r="D3182" s="11">
        <v>9.9807140000000008</v>
      </c>
      <c r="E3182" s="11">
        <v>2.8984899999999998</v>
      </c>
    </row>
    <row r="3183" spans="1:5" x14ac:dyDescent="0.25">
      <c r="A3183" s="10">
        <v>42339</v>
      </c>
      <c r="B3183" s="11">
        <v>23</v>
      </c>
      <c r="C3183" s="11">
        <v>9.9803540000000002</v>
      </c>
      <c r="D3183" s="11">
        <v>9.9803540000000002</v>
      </c>
      <c r="E3183" s="11">
        <v>3.0810789999999999</v>
      </c>
    </row>
    <row r="3184" spans="1:5" x14ac:dyDescent="0.25">
      <c r="A3184" s="10">
        <v>42340</v>
      </c>
      <c r="B3184" s="11">
        <v>22</v>
      </c>
      <c r="C3184" s="11">
        <v>9.9814330000000009</v>
      </c>
      <c r="D3184" s="11">
        <v>9.9814330000000009</v>
      </c>
      <c r="E3184" s="11">
        <v>3.0438879999999999</v>
      </c>
    </row>
    <row r="3185" spans="1:5" x14ac:dyDescent="0.25">
      <c r="A3185" s="10">
        <v>42341</v>
      </c>
      <c r="B3185" s="11">
        <v>28</v>
      </c>
      <c r="C3185" s="11">
        <v>9.9755450000000003</v>
      </c>
      <c r="D3185" s="11">
        <v>9.9755450000000003</v>
      </c>
      <c r="E3185" s="11">
        <v>3.1519219999999999</v>
      </c>
    </row>
    <row r="3186" spans="1:5" x14ac:dyDescent="0.25">
      <c r="A3186" s="10">
        <v>42342</v>
      </c>
      <c r="B3186" s="11">
        <v>27</v>
      </c>
      <c r="C3186" s="11">
        <v>9.9763549999999999</v>
      </c>
      <c r="D3186" s="11">
        <v>9.9763549999999999</v>
      </c>
      <c r="E3186" s="11">
        <v>3.160139</v>
      </c>
    </row>
    <row r="3187" spans="1:5" x14ac:dyDescent="0.25">
      <c r="A3187" s="10">
        <v>42345</v>
      </c>
      <c r="B3187" s="11">
        <v>24</v>
      </c>
      <c r="C3187" s="11">
        <v>9.9787079999999992</v>
      </c>
      <c r="D3187" s="11">
        <v>9.9787079999999992</v>
      </c>
      <c r="E3187" s="11">
        <v>3.200615</v>
      </c>
    </row>
    <row r="3188" spans="1:5" x14ac:dyDescent="0.25">
      <c r="A3188" s="10">
        <v>42346</v>
      </c>
      <c r="B3188" s="11">
        <v>23</v>
      </c>
      <c r="C3188" s="11">
        <v>9.9795979999999993</v>
      </c>
      <c r="D3188" s="11">
        <v>9.9795979999999993</v>
      </c>
      <c r="E3188" s="11">
        <v>3.1998850000000001</v>
      </c>
    </row>
    <row r="3189" spans="1:5" x14ac:dyDescent="0.25">
      <c r="A3189" s="10">
        <v>42347</v>
      </c>
      <c r="B3189" s="11">
        <v>22</v>
      </c>
      <c r="C3189" s="11">
        <v>9.9805240000000008</v>
      </c>
      <c r="D3189" s="11">
        <v>9.9805240000000008</v>
      </c>
      <c r="E3189" s="11">
        <v>3.1932010000000002</v>
      </c>
    </row>
    <row r="3190" spans="1:5" x14ac:dyDescent="0.25">
      <c r="A3190" s="10">
        <v>42348</v>
      </c>
      <c r="B3190" s="11">
        <v>28</v>
      </c>
      <c r="C3190" s="11">
        <v>9.9751729999999998</v>
      </c>
      <c r="D3190" s="11">
        <v>9.9751729999999998</v>
      </c>
      <c r="E3190" s="11">
        <v>3.1999870000000001</v>
      </c>
    </row>
    <row r="3191" spans="1:5" x14ac:dyDescent="0.25">
      <c r="A3191" s="10">
        <v>42349</v>
      </c>
      <c r="B3191" s="11">
        <v>27</v>
      </c>
      <c r="C3191" s="11">
        <v>9.9760109999999997</v>
      </c>
      <c r="D3191" s="11">
        <v>9.9760109999999997</v>
      </c>
      <c r="E3191" s="11">
        <v>3.2062249999999999</v>
      </c>
    </row>
    <row r="3192" spans="1:5" x14ac:dyDescent="0.25">
      <c r="A3192" s="10">
        <v>42352</v>
      </c>
      <c r="B3192" s="11">
        <v>24</v>
      </c>
      <c r="C3192" s="11">
        <v>9.978688</v>
      </c>
      <c r="D3192" s="11">
        <v>9.978688</v>
      </c>
      <c r="E3192" s="11">
        <v>3.2036280000000001</v>
      </c>
    </row>
    <row r="3193" spans="1:5" x14ac:dyDescent="0.25">
      <c r="A3193" s="10">
        <v>42353</v>
      </c>
      <c r="B3193" s="11">
        <v>23</v>
      </c>
      <c r="C3193" s="11">
        <v>9.9798620000000007</v>
      </c>
      <c r="D3193" s="11">
        <v>9.9798620000000007</v>
      </c>
      <c r="E3193" s="11">
        <v>3.1583950000000001</v>
      </c>
    </row>
    <row r="3194" spans="1:5" x14ac:dyDescent="0.25">
      <c r="A3194" s="10">
        <v>42354</v>
      </c>
      <c r="B3194" s="11">
        <v>22</v>
      </c>
      <c r="C3194" s="11">
        <v>9.9802389999999992</v>
      </c>
      <c r="D3194" s="11">
        <v>9.9802389999999992</v>
      </c>
      <c r="E3194" s="11">
        <v>3.240021</v>
      </c>
    </row>
    <row r="3195" spans="1:5" x14ac:dyDescent="0.25">
      <c r="A3195" s="10">
        <v>42355</v>
      </c>
      <c r="B3195" s="11">
        <v>28</v>
      </c>
      <c r="C3195" s="11">
        <v>9.9750080000000008</v>
      </c>
      <c r="D3195" s="11">
        <v>9.9750080000000008</v>
      </c>
      <c r="E3195" s="11">
        <v>3.2213080000000001</v>
      </c>
    </row>
    <row r="3196" spans="1:5" x14ac:dyDescent="0.25">
      <c r="A3196" s="10">
        <v>42356</v>
      </c>
      <c r="B3196" s="11">
        <v>27</v>
      </c>
      <c r="C3196" s="11">
        <v>9.975759</v>
      </c>
      <c r="D3196" s="11">
        <v>9.975759</v>
      </c>
      <c r="E3196" s="11">
        <v>3.2399870000000002</v>
      </c>
    </row>
    <row r="3197" spans="1:5" x14ac:dyDescent="0.25">
      <c r="A3197" s="10">
        <v>42359</v>
      </c>
      <c r="B3197" s="11">
        <v>24</v>
      </c>
      <c r="C3197" s="11">
        <v>9.9784469999999992</v>
      </c>
      <c r="D3197" s="11">
        <v>9.9784469999999992</v>
      </c>
      <c r="E3197" s="11">
        <v>3.2399330000000002</v>
      </c>
    </row>
    <row r="3198" spans="1:5" x14ac:dyDescent="0.25">
      <c r="A3198" s="10">
        <v>42360</v>
      </c>
      <c r="B3198" s="11">
        <v>23</v>
      </c>
      <c r="C3198" s="11">
        <v>9.9799240000000005</v>
      </c>
      <c r="D3198" s="11">
        <v>9.9799240000000005</v>
      </c>
      <c r="E3198" s="11">
        <v>3.1486519999999998</v>
      </c>
    </row>
    <row r="3199" spans="1:5" x14ac:dyDescent="0.25">
      <c r="A3199" s="10">
        <v>42361</v>
      </c>
      <c r="B3199" s="11">
        <v>22</v>
      </c>
      <c r="C3199" s="11">
        <v>9.9808459999999997</v>
      </c>
      <c r="D3199" s="11">
        <v>9.9808459999999997</v>
      </c>
      <c r="E3199" s="11">
        <v>3.1403059999999998</v>
      </c>
    </row>
    <row r="3200" spans="1:5" x14ac:dyDescent="0.25">
      <c r="A3200" s="10">
        <v>42362</v>
      </c>
      <c r="B3200" s="11">
        <v>28</v>
      </c>
      <c r="C3200" s="11">
        <v>9.9759770000000003</v>
      </c>
      <c r="D3200" s="11">
        <v>9.9759770000000003</v>
      </c>
      <c r="E3200" s="11">
        <v>3.0961090000000002</v>
      </c>
    </row>
    <row r="3201" spans="1:5" x14ac:dyDescent="0.25">
      <c r="A3201" s="10">
        <v>42366</v>
      </c>
      <c r="B3201" s="11">
        <v>24</v>
      </c>
      <c r="C3201" s="11">
        <v>9.9793710000000004</v>
      </c>
      <c r="D3201" s="11">
        <v>9.9793710000000004</v>
      </c>
      <c r="E3201" s="11">
        <v>3.1007470000000001</v>
      </c>
    </row>
    <row r="3202" spans="1:5" x14ac:dyDescent="0.25">
      <c r="A3202" s="10">
        <v>42367</v>
      </c>
      <c r="B3202" s="11">
        <v>23</v>
      </c>
      <c r="C3202" s="11">
        <v>9.9808699999999995</v>
      </c>
      <c r="D3202" s="11">
        <v>9.9808699999999995</v>
      </c>
      <c r="E3202" s="11">
        <v>3</v>
      </c>
    </row>
    <row r="3203" spans="1:5" x14ac:dyDescent="0.25">
      <c r="A3203" s="10">
        <v>42368</v>
      </c>
      <c r="B3203" s="11">
        <v>22</v>
      </c>
      <c r="C3203" s="11">
        <v>9.9817389999999993</v>
      </c>
      <c r="D3203" s="11">
        <v>9.9817389999999993</v>
      </c>
      <c r="E3203" s="11">
        <v>2.99363</v>
      </c>
    </row>
    <row r="3204" spans="1:5" x14ac:dyDescent="0.25">
      <c r="A3204" s="10">
        <v>42369</v>
      </c>
      <c r="B3204" s="11">
        <v>28</v>
      </c>
      <c r="C3204" s="11">
        <v>9.9769909999999999</v>
      </c>
      <c r="D3204" s="11">
        <v>9.9769909999999999</v>
      </c>
      <c r="E3204" s="11">
        <v>2.965122</v>
      </c>
    </row>
    <row r="3205" spans="1:5" x14ac:dyDescent="0.25">
      <c r="A3205" s="10">
        <v>42373</v>
      </c>
      <c r="B3205" s="11">
        <v>24</v>
      </c>
      <c r="C3205" s="11">
        <v>9.9804600000000008</v>
      </c>
      <c r="D3205" s="11">
        <v>9.9804600000000008</v>
      </c>
      <c r="E3205" s="11">
        <v>2.9367380000000001</v>
      </c>
    </row>
    <row r="3206" spans="1:5" x14ac:dyDescent="0.25">
      <c r="A3206" s="10">
        <v>42374</v>
      </c>
      <c r="B3206" s="11">
        <v>23</v>
      </c>
      <c r="C3206" s="11">
        <v>9.9814290000000003</v>
      </c>
      <c r="D3206" s="11">
        <v>9.9814290000000003</v>
      </c>
      <c r="E3206" s="11">
        <v>2.9121730000000001</v>
      </c>
    </row>
    <row r="3207" spans="1:5" x14ac:dyDescent="0.25">
      <c r="A3207" s="10">
        <v>42375</v>
      </c>
      <c r="B3207" s="11">
        <v>22</v>
      </c>
      <c r="C3207" s="11">
        <v>9.9817970000000003</v>
      </c>
      <c r="D3207" s="11">
        <v>9.9817970000000003</v>
      </c>
      <c r="E3207" s="11">
        <v>2.984105</v>
      </c>
    </row>
    <row r="3208" spans="1:5" x14ac:dyDescent="0.25">
      <c r="A3208" s="10">
        <v>42376</v>
      </c>
      <c r="B3208" s="11">
        <v>28</v>
      </c>
      <c r="C3208" s="11">
        <v>9.9772470000000002</v>
      </c>
      <c r="D3208" s="11">
        <v>9.9772470000000002</v>
      </c>
      <c r="E3208" s="11">
        <v>2.9320569999999999</v>
      </c>
    </row>
    <row r="3209" spans="1:5" x14ac:dyDescent="0.25">
      <c r="A3209" s="10">
        <v>42377</v>
      </c>
      <c r="B3209" s="11">
        <v>27</v>
      </c>
      <c r="C3209" s="11">
        <v>9.9773359999999993</v>
      </c>
      <c r="D3209" s="11">
        <v>9.9773359999999993</v>
      </c>
      <c r="E3209" s="11">
        <v>3.0287310000000001</v>
      </c>
    </row>
    <row r="3210" spans="1:5" x14ac:dyDescent="0.25">
      <c r="A3210" s="10">
        <v>42380</v>
      </c>
      <c r="B3210" s="11">
        <v>24</v>
      </c>
      <c r="C3210" s="11">
        <v>9.9794739999999997</v>
      </c>
      <c r="D3210" s="11">
        <v>9.9794739999999997</v>
      </c>
      <c r="E3210" s="11">
        <v>3.0852330000000001</v>
      </c>
    </row>
    <row r="3211" spans="1:5" x14ac:dyDescent="0.25">
      <c r="A3211" s="10">
        <v>42381</v>
      </c>
      <c r="B3211" s="11">
        <v>23</v>
      </c>
      <c r="C3211" s="11">
        <v>9.9806790000000003</v>
      </c>
      <c r="D3211" s="11">
        <v>9.9806790000000003</v>
      </c>
      <c r="E3211" s="11">
        <v>3.030011</v>
      </c>
    </row>
    <row r="3212" spans="1:5" x14ac:dyDescent="0.25">
      <c r="A3212" s="10">
        <v>42382</v>
      </c>
      <c r="B3212" s="11">
        <v>22</v>
      </c>
      <c r="C3212" s="11">
        <v>9.9815850000000008</v>
      </c>
      <c r="D3212" s="11">
        <v>9.9815850000000008</v>
      </c>
      <c r="E3212" s="11">
        <v>3.018923</v>
      </c>
    </row>
    <row r="3213" spans="1:5" x14ac:dyDescent="0.25">
      <c r="A3213" s="10">
        <v>42383</v>
      </c>
      <c r="B3213" s="11">
        <v>28</v>
      </c>
      <c r="C3213" s="11">
        <v>9.9763839999999995</v>
      </c>
      <c r="D3213" s="11">
        <v>9.9763839999999995</v>
      </c>
      <c r="E3213" s="11">
        <v>3.0435300000000001</v>
      </c>
    </row>
    <row r="3214" spans="1:5" x14ac:dyDescent="0.25">
      <c r="A3214" s="10">
        <v>42384</v>
      </c>
      <c r="B3214" s="11">
        <v>27</v>
      </c>
      <c r="C3214" s="11">
        <v>9.9767150000000004</v>
      </c>
      <c r="D3214" s="11">
        <v>9.9767150000000004</v>
      </c>
      <c r="E3214" s="11">
        <v>3.1119129999999999</v>
      </c>
    </row>
    <row r="3215" spans="1:5" x14ac:dyDescent="0.25">
      <c r="A3215" s="10">
        <v>42387</v>
      </c>
      <c r="B3215" s="11">
        <v>24</v>
      </c>
      <c r="C3215" s="11">
        <v>9.9793210000000006</v>
      </c>
      <c r="D3215" s="11">
        <v>9.9793210000000006</v>
      </c>
      <c r="E3215" s="11">
        <v>3.1082779999999999</v>
      </c>
    </row>
    <row r="3216" spans="1:5" x14ac:dyDescent="0.25">
      <c r="A3216" s="10">
        <v>42388</v>
      </c>
      <c r="B3216" s="11">
        <v>23</v>
      </c>
      <c r="C3216" s="11">
        <v>9.9801699999999993</v>
      </c>
      <c r="D3216" s="11">
        <v>9.9801699999999993</v>
      </c>
      <c r="E3216" s="11">
        <v>3.1099929999999998</v>
      </c>
    </row>
    <row r="3217" spans="1:5" x14ac:dyDescent="0.25">
      <c r="A3217" s="10">
        <v>42389</v>
      </c>
      <c r="B3217" s="11">
        <v>22</v>
      </c>
      <c r="C3217" s="11">
        <v>9.9805829999999993</v>
      </c>
      <c r="D3217" s="11">
        <v>9.9805829999999993</v>
      </c>
      <c r="E3217" s="11">
        <v>3.1835089999999999</v>
      </c>
    </row>
    <row r="3218" spans="1:5" x14ac:dyDescent="0.25">
      <c r="A3218" s="10">
        <v>42390</v>
      </c>
      <c r="B3218" s="11">
        <v>28</v>
      </c>
      <c r="C3218" s="11">
        <v>9.9759969999999996</v>
      </c>
      <c r="D3218" s="11">
        <v>9.9759969999999996</v>
      </c>
      <c r="E3218" s="11">
        <v>3.0935250000000001</v>
      </c>
    </row>
    <row r="3219" spans="1:5" x14ac:dyDescent="0.25">
      <c r="A3219" s="10">
        <v>42391</v>
      </c>
      <c r="B3219" s="11">
        <v>27</v>
      </c>
      <c r="C3219" s="11">
        <v>9.9767910000000004</v>
      </c>
      <c r="D3219" s="11">
        <v>9.9767910000000004</v>
      </c>
      <c r="E3219" s="11">
        <v>3.1017320000000002</v>
      </c>
    </row>
    <row r="3220" spans="1:5" x14ac:dyDescent="0.25">
      <c r="A3220" s="10">
        <v>42394</v>
      </c>
      <c r="B3220" s="11">
        <v>24</v>
      </c>
      <c r="C3220" s="11">
        <v>9.9793950000000002</v>
      </c>
      <c r="D3220" s="11">
        <v>9.9793950000000002</v>
      </c>
      <c r="E3220" s="11">
        <v>3.0971320000000002</v>
      </c>
    </row>
    <row r="3221" spans="1:5" x14ac:dyDescent="0.25">
      <c r="A3221" s="10">
        <v>42395</v>
      </c>
      <c r="B3221" s="11">
        <v>23</v>
      </c>
      <c r="C3221" s="11">
        <v>9.9795940000000005</v>
      </c>
      <c r="D3221" s="11">
        <v>9.9795940000000005</v>
      </c>
      <c r="E3221" s="11">
        <v>3.2005140000000001</v>
      </c>
    </row>
    <row r="3222" spans="1:5" x14ac:dyDescent="0.25">
      <c r="A3222" s="10">
        <v>42396</v>
      </c>
      <c r="B3222" s="11">
        <v>22</v>
      </c>
      <c r="C3222" s="11">
        <v>9.9804379999999995</v>
      </c>
      <c r="D3222" s="11">
        <v>9.9804379999999995</v>
      </c>
      <c r="E3222" s="11">
        <v>3.2073290000000001</v>
      </c>
    </row>
    <row r="3223" spans="1:5" x14ac:dyDescent="0.25">
      <c r="A3223" s="10">
        <v>42397</v>
      </c>
      <c r="B3223" s="11">
        <v>28</v>
      </c>
      <c r="C3223" s="11">
        <v>9.9754529999999999</v>
      </c>
      <c r="D3223" s="11">
        <v>9.9754529999999999</v>
      </c>
      <c r="E3223" s="11">
        <v>3.1638090000000001</v>
      </c>
    </row>
    <row r="3224" spans="1:5" x14ac:dyDescent="0.25">
      <c r="A3224" s="10">
        <v>42398</v>
      </c>
      <c r="B3224" s="11">
        <v>27</v>
      </c>
      <c r="C3224" s="11">
        <v>9.9763859999999998</v>
      </c>
      <c r="D3224" s="11">
        <v>9.9763859999999998</v>
      </c>
      <c r="E3224" s="11">
        <v>3.155986</v>
      </c>
    </row>
    <row r="3225" spans="1:5" x14ac:dyDescent="0.25">
      <c r="A3225" s="10">
        <v>42402</v>
      </c>
      <c r="B3225" s="11">
        <v>23</v>
      </c>
      <c r="C3225" s="11">
        <v>9.9799070000000007</v>
      </c>
      <c r="D3225" s="11">
        <v>9.9799070000000007</v>
      </c>
      <c r="E3225" s="11">
        <v>3.1513230000000001</v>
      </c>
    </row>
    <row r="3226" spans="1:5" x14ac:dyDescent="0.25">
      <c r="A3226" s="10">
        <v>42403</v>
      </c>
      <c r="B3226" s="11">
        <v>22</v>
      </c>
      <c r="C3226" s="11">
        <v>9.9807830000000006</v>
      </c>
      <c r="D3226" s="11">
        <v>9.9807830000000006</v>
      </c>
      <c r="E3226" s="11">
        <v>3.150655</v>
      </c>
    </row>
    <row r="3227" spans="1:5" x14ac:dyDescent="0.25">
      <c r="A3227" s="10">
        <v>42404</v>
      </c>
      <c r="B3227" s="11">
        <v>28</v>
      </c>
      <c r="C3227" s="11">
        <v>9.9751010000000004</v>
      </c>
      <c r="D3227" s="11">
        <v>9.9751010000000004</v>
      </c>
      <c r="E3227" s="11">
        <v>3.2092909999999999</v>
      </c>
    </row>
    <row r="3228" spans="1:5" x14ac:dyDescent="0.25">
      <c r="A3228" s="10">
        <v>42405</v>
      </c>
      <c r="B3228" s="11">
        <v>27</v>
      </c>
      <c r="C3228" s="11">
        <v>9.9760299999999997</v>
      </c>
      <c r="D3228" s="11">
        <v>9.9760299999999997</v>
      </c>
      <c r="E3228" s="11">
        <v>3.2036790000000002</v>
      </c>
    </row>
    <row r="3229" spans="1:5" x14ac:dyDescent="0.25">
      <c r="A3229" s="10">
        <v>42408</v>
      </c>
      <c r="B3229" s="11">
        <v>24</v>
      </c>
      <c r="C3229" s="11">
        <v>9.9787020000000002</v>
      </c>
      <c r="D3229" s="11">
        <v>9.9787020000000002</v>
      </c>
      <c r="E3229" s="11">
        <v>3.2015189999999998</v>
      </c>
    </row>
    <row r="3230" spans="1:5" x14ac:dyDescent="0.25">
      <c r="A3230" s="10">
        <v>42409</v>
      </c>
      <c r="B3230" s="11">
        <v>23</v>
      </c>
      <c r="C3230" s="11">
        <v>9.9796379999999996</v>
      </c>
      <c r="D3230" s="11">
        <v>9.9796379999999996</v>
      </c>
      <c r="E3230" s="11">
        <v>3.1935980000000002</v>
      </c>
    </row>
    <row r="3231" spans="1:5" x14ac:dyDescent="0.25">
      <c r="A3231" s="10">
        <v>42410</v>
      </c>
      <c r="B3231" s="11">
        <v>22</v>
      </c>
      <c r="C3231" s="11">
        <v>9.9803259999999998</v>
      </c>
      <c r="D3231" s="11">
        <v>9.9803259999999998</v>
      </c>
      <c r="E3231" s="11">
        <v>3.2257280000000002</v>
      </c>
    </row>
    <row r="3232" spans="1:5" x14ac:dyDescent="0.25">
      <c r="A3232" s="10">
        <v>42411</v>
      </c>
      <c r="B3232" s="11">
        <v>28</v>
      </c>
      <c r="C3232" s="11">
        <v>9.9753279999999993</v>
      </c>
      <c r="D3232" s="11">
        <v>9.9753279999999993</v>
      </c>
      <c r="E3232" s="11">
        <v>3.1799599999999999</v>
      </c>
    </row>
    <row r="3233" spans="1:5" x14ac:dyDescent="0.25">
      <c r="A3233" s="10">
        <v>42412</v>
      </c>
      <c r="B3233" s="11">
        <v>27</v>
      </c>
      <c r="C3233" s="11">
        <v>9.9762070000000005</v>
      </c>
      <c r="D3233" s="11">
        <v>9.9762070000000005</v>
      </c>
      <c r="E3233" s="11">
        <v>3.1799659999999998</v>
      </c>
    </row>
    <row r="3234" spans="1:5" x14ac:dyDescent="0.25">
      <c r="A3234" s="10">
        <v>42415</v>
      </c>
      <c r="B3234" s="11">
        <v>24</v>
      </c>
      <c r="C3234" s="11">
        <v>9.9788460000000008</v>
      </c>
      <c r="D3234" s="11">
        <v>9.9788460000000008</v>
      </c>
      <c r="E3234" s="11">
        <v>3.179827</v>
      </c>
    </row>
    <row r="3235" spans="1:5" x14ac:dyDescent="0.25">
      <c r="A3235" s="10">
        <v>42416</v>
      </c>
      <c r="B3235" s="11">
        <v>23</v>
      </c>
      <c r="C3235" s="11">
        <v>9.9792819999999995</v>
      </c>
      <c r="D3235" s="11">
        <v>9.9792819999999995</v>
      </c>
      <c r="E3235" s="11">
        <v>3.2495500000000002</v>
      </c>
    </row>
    <row r="3236" spans="1:5" x14ac:dyDescent="0.25">
      <c r="A3236" s="10">
        <v>42417</v>
      </c>
      <c r="B3236" s="11">
        <v>22</v>
      </c>
      <c r="C3236" s="11">
        <v>9.9772599999999994</v>
      </c>
      <c r="D3236" s="11">
        <v>9.9772599999999994</v>
      </c>
      <c r="E3236" s="11">
        <v>3.7295720000000001</v>
      </c>
    </row>
    <row r="3237" spans="1:5" x14ac:dyDescent="0.25">
      <c r="A3237" s="10">
        <v>42418</v>
      </c>
      <c r="B3237" s="11">
        <v>28</v>
      </c>
      <c r="C3237" s="11">
        <v>9.9707760000000007</v>
      </c>
      <c r="D3237" s="11">
        <v>9.9707760000000007</v>
      </c>
      <c r="E3237" s="11">
        <v>3.7683840000000002</v>
      </c>
    </row>
    <row r="3238" spans="1:5" x14ac:dyDescent="0.25">
      <c r="A3238" s="10">
        <v>42419</v>
      </c>
      <c r="B3238" s="11">
        <v>27</v>
      </c>
      <c r="C3238" s="11">
        <v>9.9730729999999994</v>
      </c>
      <c r="D3238" s="11">
        <v>9.9730729999999994</v>
      </c>
      <c r="E3238" s="11">
        <v>3.5999599999999998</v>
      </c>
    </row>
    <row r="3239" spans="1:5" x14ac:dyDescent="0.25">
      <c r="A3239" s="10">
        <v>42422</v>
      </c>
      <c r="B3239" s="11">
        <v>24</v>
      </c>
      <c r="C3239" s="11">
        <v>9.9748800000000006</v>
      </c>
      <c r="D3239" s="11">
        <v>9.9748800000000006</v>
      </c>
      <c r="E3239" s="11">
        <v>3.7774890000000001</v>
      </c>
    </row>
    <row r="3240" spans="1:5" x14ac:dyDescent="0.25">
      <c r="A3240" s="10">
        <v>42423</v>
      </c>
      <c r="B3240" s="11">
        <v>23</v>
      </c>
      <c r="C3240" s="11">
        <v>9.9757259999999999</v>
      </c>
      <c r="D3240" s="11">
        <v>9.9757259999999999</v>
      </c>
      <c r="E3240" s="11">
        <v>3.8086540000000002</v>
      </c>
    </row>
    <row r="3241" spans="1:5" x14ac:dyDescent="0.25">
      <c r="A3241" s="10">
        <v>42424</v>
      </c>
      <c r="B3241" s="11">
        <v>22</v>
      </c>
      <c r="C3241" s="11">
        <v>9.9768209999999993</v>
      </c>
      <c r="D3241" s="11">
        <v>9.9768209999999993</v>
      </c>
      <c r="E3241" s="11">
        <v>3.801739</v>
      </c>
    </row>
    <row r="3242" spans="1:5" x14ac:dyDescent="0.25">
      <c r="A3242" s="10">
        <v>42425</v>
      </c>
      <c r="B3242" s="11">
        <v>27</v>
      </c>
      <c r="C3242" s="11">
        <v>9.9713550000000009</v>
      </c>
      <c r="D3242" s="11">
        <v>9.9713550000000009</v>
      </c>
      <c r="E3242" s="11">
        <v>3.8303050000000001</v>
      </c>
    </row>
    <row r="3243" spans="1:5" x14ac:dyDescent="0.25">
      <c r="A3243" s="10">
        <v>42426</v>
      </c>
      <c r="B3243" s="11">
        <v>26</v>
      </c>
      <c r="C3243" s="11">
        <v>9.9713550000000009</v>
      </c>
      <c r="D3243" s="11">
        <v>9.9713550000000009</v>
      </c>
      <c r="E3243" s="11">
        <v>3.9776250000000002</v>
      </c>
    </row>
    <row r="3244" spans="1:5" x14ac:dyDescent="0.25">
      <c r="A3244" s="10">
        <v>42429</v>
      </c>
      <c r="B3244" s="11">
        <v>23</v>
      </c>
      <c r="C3244" s="11">
        <v>9.9753609999999995</v>
      </c>
      <c r="D3244" s="11">
        <v>9.9753609999999995</v>
      </c>
      <c r="E3244" s="11">
        <v>3.8660649999999999</v>
      </c>
    </row>
    <row r="3245" spans="1:5" x14ac:dyDescent="0.25">
      <c r="A3245" s="10">
        <v>42430</v>
      </c>
      <c r="B3245" s="11">
        <v>22</v>
      </c>
      <c r="C3245" s="11">
        <v>9.9763859999999998</v>
      </c>
      <c r="D3245" s="11">
        <v>9.9763859999999998</v>
      </c>
      <c r="E3245" s="11">
        <v>3.8732549999999999</v>
      </c>
    </row>
    <row r="3246" spans="1:5" x14ac:dyDescent="0.25">
      <c r="A3246" s="10">
        <v>42431</v>
      </c>
      <c r="B3246" s="11">
        <v>21</v>
      </c>
      <c r="C3246" s="11">
        <v>9.9776969999999992</v>
      </c>
      <c r="D3246" s="11">
        <v>9.9776969999999992</v>
      </c>
      <c r="E3246" s="11">
        <v>3.8319179999999999</v>
      </c>
    </row>
    <row r="3247" spans="1:5" x14ac:dyDescent="0.25">
      <c r="A3247" s="10">
        <v>42432</v>
      </c>
      <c r="B3247" s="11">
        <v>28</v>
      </c>
      <c r="C3247" s="11">
        <v>9.9704540000000001</v>
      </c>
      <c r="D3247" s="11">
        <v>9.9704540000000001</v>
      </c>
      <c r="E3247" s="11">
        <v>3.8100290000000001</v>
      </c>
    </row>
    <row r="3248" spans="1:5" x14ac:dyDescent="0.25">
      <c r="A3248" s="10">
        <v>42433</v>
      </c>
      <c r="B3248" s="11">
        <v>27</v>
      </c>
      <c r="C3248" s="11">
        <v>9.9714410000000004</v>
      </c>
      <c r="D3248" s="11">
        <v>9.9714410000000004</v>
      </c>
      <c r="E3248" s="11">
        <v>3.8187730000000002</v>
      </c>
    </row>
    <row r="3249" spans="1:5" x14ac:dyDescent="0.25">
      <c r="A3249" s="10">
        <v>42436</v>
      </c>
      <c r="B3249" s="11">
        <v>24</v>
      </c>
      <c r="C3249" s="11">
        <v>9.9745620000000006</v>
      </c>
      <c r="D3249" s="11">
        <v>9.9745620000000006</v>
      </c>
      <c r="E3249" s="11">
        <v>3.825431</v>
      </c>
    </row>
    <row r="3250" spans="1:5" x14ac:dyDescent="0.25">
      <c r="A3250" s="10">
        <v>42437</v>
      </c>
      <c r="B3250" s="11">
        <v>23</v>
      </c>
      <c r="C3250" s="11">
        <v>9.9757540000000002</v>
      </c>
      <c r="D3250" s="11">
        <v>9.9757540000000002</v>
      </c>
      <c r="E3250" s="11">
        <v>3.8042500000000001</v>
      </c>
    </row>
    <row r="3251" spans="1:5" x14ac:dyDescent="0.25">
      <c r="A3251" s="10">
        <v>42438</v>
      </c>
      <c r="B3251" s="11">
        <v>22</v>
      </c>
      <c r="C3251" s="11">
        <v>9.9767790000000005</v>
      </c>
      <c r="D3251" s="11">
        <v>9.9767790000000005</v>
      </c>
      <c r="E3251" s="11">
        <v>3.8086440000000001</v>
      </c>
    </row>
    <row r="3252" spans="1:5" x14ac:dyDescent="0.25">
      <c r="A3252" s="10">
        <v>42439</v>
      </c>
      <c r="B3252" s="11">
        <v>28</v>
      </c>
      <c r="C3252" s="11">
        <v>9.97058</v>
      </c>
      <c r="D3252" s="11">
        <v>9.97058</v>
      </c>
      <c r="E3252" s="11">
        <v>3.793733</v>
      </c>
    </row>
    <row r="3253" spans="1:5" x14ac:dyDescent="0.25">
      <c r="A3253" s="10">
        <v>42440</v>
      </c>
      <c r="B3253" s="11">
        <v>27</v>
      </c>
      <c r="C3253" s="11">
        <v>9.9715810000000005</v>
      </c>
      <c r="D3253" s="11">
        <v>9.9715810000000005</v>
      </c>
      <c r="E3253" s="11">
        <v>3.7999990000000001</v>
      </c>
    </row>
    <row r="3254" spans="1:5" x14ac:dyDescent="0.25">
      <c r="A3254" s="10">
        <v>42443</v>
      </c>
      <c r="B3254" s="11">
        <v>24</v>
      </c>
      <c r="C3254" s="11">
        <v>9.9748490000000007</v>
      </c>
      <c r="D3254" s="11">
        <v>9.9748490000000007</v>
      </c>
      <c r="E3254" s="11">
        <v>3.7821630000000002</v>
      </c>
    </row>
    <row r="3255" spans="1:5" x14ac:dyDescent="0.25">
      <c r="A3255" s="10">
        <v>42444</v>
      </c>
      <c r="B3255" s="11">
        <v>23</v>
      </c>
      <c r="C3255" s="11">
        <v>9.9758230000000001</v>
      </c>
      <c r="D3255" s="11">
        <v>9.9758230000000001</v>
      </c>
      <c r="E3255" s="11">
        <v>3.7933970000000001</v>
      </c>
    </row>
    <row r="3256" spans="1:5" x14ac:dyDescent="0.25">
      <c r="A3256" s="10">
        <v>42445</v>
      </c>
      <c r="B3256" s="11">
        <v>22</v>
      </c>
      <c r="C3256" s="11">
        <v>9.9769089999999991</v>
      </c>
      <c r="D3256" s="11">
        <v>9.9769089999999991</v>
      </c>
      <c r="E3256" s="11">
        <v>3.7872720000000002</v>
      </c>
    </row>
    <row r="3257" spans="1:5" x14ac:dyDescent="0.25">
      <c r="A3257" s="10">
        <v>42446</v>
      </c>
      <c r="B3257" s="11">
        <v>28</v>
      </c>
      <c r="C3257" s="11">
        <v>9.9707059999999998</v>
      </c>
      <c r="D3257" s="11">
        <v>9.9707059999999998</v>
      </c>
      <c r="E3257" s="11">
        <v>3.7774369999999999</v>
      </c>
    </row>
    <row r="3258" spans="1:5" x14ac:dyDescent="0.25">
      <c r="A3258" s="10">
        <v>42447</v>
      </c>
      <c r="B3258" s="11">
        <v>27</v>
      </c>
      <c r="C3258" s="11">
        <v>9.9718370000000007</v>
      </c>
      <c r="D3258" s="11">
        <v>9.9718370000000007</v>
      </c>
      <c r="E3258" s="11">
        <v>3.7656719999999999</v>
      </c>
    </row>
    <row r="3259" spans="1:5" x14ac:dyDescent="0.25">
      <c r="A3259" s="10">
        <v>42451</v>
      </c>
      <c r="B3259" s="11">
        <v>23</v>
      </c>
      <c r="C3259" s="11">
        <v>9.9760089999999995</v>
      </c>
      <c r="D3259" s="11">
        <v>9.9760089999999995</v>
      </c>
      <c r="E3259" s="11">
        <v>3.7641439999999999</v>
      </c>
    </row>
    <row r="3260" spans="1:5" x14ac:dyDescent="0.25">
      <c r="A3260" s="10">
        <v>42452</v>
      </c>
      <c r="B3260" s="11">
        <v>29</v>
      </c>
      <c r="C3260" s="11">
        <v>9.9697960000000005</v>
      </c>
      <c r="D3260" s="11">
        <v>9.9697960000000005</v>
      </c>
      <c r="E3260" s="11">
        <v>3.760821</v>
      </c>
    </row>
    <row r="3261" spans="1:5" x14ac:dyDescent="0.25">
      <c r="A3261" s="10">
        <v>42457</v>
      </c>
      <c r="B3261" s="11">
        <v>24</v>
      </c>
      <c r="C3261" s="11">
        <v>9.975123</v>
      </c>
      <c r="D3261" s="11">
        <v>9.975123</v>
      </c>
      <c r="E3261" s="11">
        <v>3.740856</v>
      </c>
    </row>
    <row r="3262" spans="1:5" x14ac:dyDescent="0.25">
      <c r="A3262" s="10">
        <v>42458</v>
      </c>
      <c r="B3262" s="11">
        <v>23</v>
      </c>
      <c r="C3262" s="11">
        <v>9.9762260000000005</v>
      </c>
      <c r="D3262" s="11">
        <v>9.9762260000000005</v>
      </c>
      <c r="E3262" s="11">
        <v>3.730016</v>
      </c>
    </row>
    <row r="3263" spans="1:5" x14ac:dyDescent="0.25">
      <c r="A3263" s="10">
        <v>42459</v>
      </c>
      <c r="B3263" s="11">
        <v>22</v>
      </c>
      <c r="C3263" s="11">
        <v>9.9772700000000007</v>
      </c>
      <c r="D3263" s="11">
        <v>9.9772700000000007</v>
      </c>
      <c r="E3263" s="11">
        <v>3.7279279999999999</v>
      </c>
    </row>
    <row r="3264" spans="1:5" x14ac:dyDescent="0.25">
      <c r="A3264" s="10">
        <v>42460</v>
      </c>
      <c r="B3264" s="11">
        <v>28</v>
      </c>
      <c r="C3264" s="11">
        <v>9.9709079999999997</v>
      </c>
      <c r="D3264" s="11">
        <v>9.9709079999999997</v>
      </c>
      <c r="E3264" s="11">
        <v>3.7513130000000001</v>
      </c>
    </row>
    <row r="3265" spans="1:5" x14ac:dyDescent="0.25">
      <c r="A3265" s="10">
        <v>42461</v>
      </c>
      <c r="B3265" s="11">
        <v>27</v>
      </c>
      <c r="C3265" s="11">
        <v>9.9720089999999999</v>
      </c>
      <c r="D3265" s="11">
        <v>9.9720089999999999</v>
      </c>
      <c r="E3265" s="11">
        <v>3.7426089999999999</v>
      </c>
    </row>
    <row r="3266" spans="1:5" x14ac:dyDescent="0.25">
      <c r="A3266" s="10">
        <v>42464</v>
      </c>
      <c r="B3266" s="11">
        <v>24</v>
      </c>
      <c r="C3266" s="11">
        <v>9.9751250000000002</v>
      </c>
      <c r="D3266" s="11">
        <v>9.9751250000000002</v>
      </c>
      <c r="E3266" s="11">
        <v>3.7405550000000001</v>
      </c>
    </row>
    <row r="3267" spans="1:5" x14ac:dyDescent="0.25">
      <c r="A3267" s="10">
        <v>42465</v>
      </c>
      <c r="B3267" s="11">
        <v>23</v>
      </c>
      <c r="C3267" s="11">
        <v>9.9761629999999997</v>
      </c>
      <c r="D3267" s="11">
        <v>9.9761629999999997</v>
      </c>
      <c r="E3267" s="11">
        <v>3.7399239999999998</v>
      </c>
    </row>
    <row r="3268" spans="1:5" x14ac:dyDescent="0.25">
      <c r="A3268" s="10">
        <v>42466</v>
      </c>
      <c r="B3268" s="11">
        <v>22</v>
      </c>
      <c r="C3268" s="11">
        <v>9.9773119999999995</v>
      </c>
      <c r="D3268" s="11">
        <v>9.9773119999999995</v>
      </c>
      <c r="E3268" s="11">
        <v>3.7210239999999999</v>
      </c>
    </row>
    <row r="3269" spans="1:5" x14ac:dyDescent="0.25">
      <c r="A3269" s="10">
        <v>42467</v>
      </c>
      <c r="B3269" s="11">
        <v>28</v>
      </c>
      <c r="C3269" s="11">
        <v>9.9712200000000006</v>
      </c>
      <c r="D3269" s="11">
        <v>9.9712200000000006</v>
      </c>
      <c r="E3269" s="11">
        <v>3.710966</v>
      </c>
    </row>
    <row r="3270" spans="1:5" x14ac:dyDescent="0.25">
      <c r="A3270" s="10">
        <v>42468</v>
      </c>
      <c r="B3270" s="11">
        <v>27</v>
      </c>
      <c r="C3270" s="11">
        <v>9.9723450000000007</v>
      </c>
      <c r="D3270" s="11">
        <v>9.9723450000000007</v>
      </c>
      <c r="E3270" s="11">
        <v>3.697559</v>
      </c>
    </row>
    <row r="3271" spans="1:5" x14ac:dyDescent="0.25">
      <c r="A3271" s="10">
        <v>42471</v>
      </c>
      <c r="B3271" s="11">
        <v>24</v>
      </c>
      <c r="C3271" s="11">
        <v>9.9753279999999993</v>
      </c>
      <c r="D3271" s="11">
        <v>9.9753279999999993</v>
      </c>
      <c r="E3271" s="11">
        <v>3.7099530000000001</v>
      </c>
    </row>
    <row r="3272" spans="1:5" x14ac:dyDescent="0.25">
      <c r="A3272" s="10">
        <v>42472</v>
      </c>
      <c r="B3272" s="11">
        <v>23</v>
      </c>
      <c r="C3272" s="11">
        <v>9.9762590000000007</v>
      </c>
      <c r="D3272" s="11">
        <v>9.9762590000000007</v>
      </c>
      <c r="E3272" s="11">
        <v>3.7248260000000002</v>
      </c>
    </row>
    <row r="3273" spans="1:5" x14ac:dyDescent="0.25">
      <c r="A3273" s="10">
        <v>42473</v>
      </c>
      <c r="B3273" s="11">
        <v>22</v>
      </c>
      <c r="C3273" s="11">
        <v>9.9772719999999993</v>
      </c>
      <c r="D3273" s="11">
        <v>9.9772719999999993</v>
      </c>
      <c r="E3273" s="11">
        <v>3.7275990000000001</v>
      </c>
    </row>
    <row r="3274" spans="1:5" x14ac:dyDescent="0.25">
      <c r="A3274" s="10">
        <v>42474</v>
      </c>
      <c r="B3274" s="11">
        <v>28</v>
      </c>
      <c r="C3274" s="11">
        <v>9.971311</v>
      </c>
      <c r="D3274" s="11">
        <v>9.971311</v>
      </c>
      <c r="E3274" s="11">
        <v>3.699198</v>
      </c>
    </row>
    <row r="3275" spans="1:5" x14ac:dyDescent="0.25">
      <c r="A3275" s="10">
        <v>42475</v>
      </c>
      <c r="B3275" s="11">
        <v>27</v>
      </c>
      <c r="C3275" s="11">
        <v>9.9723030000000001</v>
      </c>
      <c r="D3275" s="11">
        <v>9.9723030000000001</v>
      </c>
      <c r="E3275" s="11">
        <v>3.7031900000000002</v>
      </c>
    </row>
    <row r="3276" spans="1:5" x14ac:dyDescent="0.25">
      <c r="A3276" s="10">
        <v>42478</v>
      </c>
      <c r="B3276" s="11">
        <v>24</v>
      </c>
      <c r="C3276" s="11">
        <v>9.9752369999999999</v>
      </c>
      <c r="D3276" s="11">
        <v>9.9752369999999999</v>
      </c>
      <c r="E3276" s="11">
        <v>3.723671</v>
      </c>
    </row>
    <row r="3277" spans="1:5" x14ac:dyDescent="0.25">
      <c r="A3277" s="10">
        <v>42479</v>
      </c>
      <c r="B3277" s="11">
        <v>23</v>
      </c>
      <c r="C3277" s="11">
        <v>9.9764149999999994</v>
      </c>
      <c r="D3277" s="11">
        <v>9.9764149999999994</v>
      </c>
      <c r="E3277" s="11">
        <v>3.7002920000000001</v>
      </c>
    </row>
    <row r="3278" spans="1:5" x14ac:dyDescent="0.25">
      <c r="A3278" s="10">
        <v>42480</v>
      </c>
      <c r="B3278" s="11">
        <v>22</v>
      </c>
      <c r="C3278" s="11">
        <v>9.97743</v>
      </c>
      <c r="D3278" s="11">
        <v>9.97743</v>
      </c>
      <c r="E3278" s="11">
        <v>3.7016269999999998</v>
      </c>
    </row>
    <row r="3279" spans="1:5" x14ac:dyDescent="0.25">
      <c r="A3279" s="10">
        <v>42481</v>
      </c>
      <c r="B3279" s="11">
        <v>28</v>
      </c>
      <c r="C3279" s="11">
        <v>9.9713049999999992</v>
      </c>
      <c r="D3279" s="11">
        <v>9.9713049999999992</v>
      </c>
      <c r="E3279" s="11">
        <v>3.6999740000000001</v>
      </c>
    </row>
    <row r="3280" spans="1:5" x14ac:dyDescent="0.25">
      <c r="A3280" s="10">
        <v>42482</v>
      </c>
      <c r="B3280" s="11">
        <v>27</v>
      </c>
      <c r="C3280" s="11">
        <v>9.9722840000000001</v>
      </c>
      <c r="D3280" s="11">
        <v>9.9722840000000001</v>
      </c>
      <c r="E3280" s="11">
        <v>3.7057370000000001</v>
      </c>
    </row>
    <row r="3281" spans="1:5" x14ac:dyDescent="0.25">
      <c r="A3281" s="10">
        <v>42485</v>
      </c>
      <c r="B3281" s="11">
        <v>24</v>
      </c>
      <c r="C3281" s="11">
        <v>9.9751619999999992</v>
      </c>
      <c r="D3281" s="11">
        <v>9.9751619999999992</v>
      </c>
      <c r="E3281" s="11">
        <v>3.7349770000000002</v>
      </c>
    </row>
    <row r="3282" spans="1:5" x14ac:dyDescent="0.25">
      <c r="A3282" s="10">
        <v>42486</v>
      </c>
      <c r="B3282" s="11">
        <v>23</v>
      </c>
      <c r="C3282" s="11">
        <v>9.9760659999999994</v>
      </c>
      <c r="D3282" s="11">
        <v>9.9760659999999994</v>
      </c>
      <c r="E3282" s="11">
        <v>3.755179</v>
      </c>
    </row>
    <row r="3283" spans="1:5" x14ac:dyDescent="0.25">
      <c r="A3283" s="10">
        <v>42487</v>
      </c>
      <c r="B3283" s="11">
        <v>22</v>
      </c>
      <c r="C3283" s="11">
        <v>9.9770280000000007</v>
      </c>
      <c r="D3283" s="11">
        <v>9.9770280000000007</v>
      </c>
      <c r="E3283" s="11">
        <v>3.7677100000000001</v>
      </c>
    </row>
    <row r="3284" spans="1:5" x14ac:dyDescent="0.25">
      <c r="A3284" s="10">
        <v>42488</v>
      </c>
      <c r="B3284" s="11">
        <v>28</v>
      </c>
      <c r="C3284" s="11">
        <v>9.9707279999999994</v>
      </c>
      <c r="D3284" s="11">
        <v>9.9707279999999994</v>
      </c>
      <c r="E3284" s="11">
        <v>3.7745920000000002</v>
      </c>
    </row>
    <row r="3285" spans="1:5" x14ac:dyDescent="0.25">
      <c r="A3285" s="10">
        <v>42489</v>
      </c>
      <c r="B3285" s="11">
        <v>27</v>
      </c>
      <c r="C3285" s="11">
        <v>9.9718789999999995</v>
      </c>
      <c r="D3285" s="11">
        <v>9.9718789999999995</v>
      </c>
      <c r="E3285" s="11">
        <v>3.76004</v>
      </c>
    </row>
    <row r="3286" spans="1:5" x14ac:dyDescent="0.25">
      <c r="A3286" s="10">
        <v>42492</v>
      </c>
      <c r="B3286" s="11">
        <v>24</v>
      </c>
      <c r="C3286" s="11">
        <v>9.9749940000000006</v>
      </c>
      <c r="D3286" s="11">
        <v>9.9749940000000006</v>
      </c>
      <c r="E3286" s="11">
        <v>3.760303</v>
      </c>
    </row>
    <row r="3287" spans="1:5" x14ac:dyDescent="0.25">
      <c r="A3287" s="10">
        <v>42493</v>
      </c>
      <c r="B3287" s="11">
        <v>23</v>
      </c>
      <c r="C3287" s="11">
        <v>9.9760679999999997</v>
      </c>
      <c r="D3287" s="11">
        <v>9.9760679999999997</v>
      </c>
      <c r="E3287" s="11">
        <v>3.754864</v>
      </c>
    </row>
    <row r="3288" spans="1:5" x14ac:dyDescent="0.25">
      <c r="A3288" s="10">
        <v>42494</v>
      </c>
      <c r="B3288" s="11">
        <v>22</v>
      </c>
      <c r="C3288" s="11">
        <v>9.9771610000000006</v>
      </c>
      <c r="D3288" s="11">
        <v>9.9771610000000006</v>
      </c>
      <c r="E3288" s="11">
        <v>3.7458459999999998</v>
      </c>
    </row>
    <row r="3289" spans="1:5" x14ac:dyDescent="0.25">
      <c r="A3289" s="10">
        <v>42495</v>
      </c>
      <c r="B3289" s="11">
        <v>28</v>
      </c>
      <c r="C3289" s="11">
        <v>9.9708410000000001</v>
      </c>
      <c r="D3289" s="11">
        <v>9.9708410000000001</v>
      </c>
      <c r="E3289" s="11">
        <v>3.7599779999999998</v>
      </c>
    </row>
    <row r="3290" spans="1:5" x14ac:dyDescent="0.25">
      <c r="A3290" s="10">
        <v>42496</v>
      </c>
      <c r="B3290" s="11">
        <v>27</v>
      </c>
      <c r="C3290" s="11">
        <v>9.9717760000000002</v>
      </c>
      <c r="D3290" s="11">
        <v>9.9717760000000002</v>
      </c>
      <c r="E3290" s="11">
        <v>3.7738510000000001</v>
      </c>
    </row>
    <row r="3291" spans="1:5" x14ac:dyDescent="0.25">
      <c r="A3291" s="10">
        <v>42499</v>
      </c>
      <c r="B3291" s="11">
        <v>24</v>
      </c>
      <c r="C3291" s="11">
        <v>9.9748439999999992</v>
      </c>
      <c r="D3291" s="11">
        <v>9.9748439999999992</v>
      </c>
      <c r="E3291" s="11">
        <v>3.7829160000000002</v>
      </c>
    </row>
    <row r="3292" spans="1:5" x14ac:dyDescent="0.25">
      <c r="A3292" s="10">
        <v>42500</v>
      </c>
      <c r="B3292" s="11">
        <v>23</v>
      </c>
      <c r="C3292" s="11">
        <v>9.9759639999999994</v>
      </c>
      <c r="D3292" s="11">
        <v>9.9759639999999994</v>
      </c>
      <c r="E3292" s="11">
        <v>3.7712210000000002</v>
      </c>
    </row>
    <row r="3293" spans="1:5" x14ac:dyDescent="0.25">
      <c r="A3293" s="10">
        <v>42501</v>
      </c>
      <c r="B3293" s="11">
        <v>22</v>
      </c>
      <c r="C3293" s="11">
        <v>9.9769860000000001</v>
      </c>
      <c r="D3293" s="11">
        <v>9.9769860000000001</v>
      </c>
      <c r="E3293" s="11">
        <v>3.7746140000000001</v>
      </c>
    </row>
    <row r="3294" spans="1:5" x14ac:dyDescent="0.25">
      <c r="A3294" s="10">
        <v>42502</v>
      </c>
      <c r="B3294" s="11">
        <v>28</v>
      </c>
      <c r="C3294" s="11">
        <v>9.9707399999999993</v>
      </c>
      <c r="D3294" s="11">
        <v>9.9707399999999993</v>
      </c>
      <c r="E3294" s="11">
        <v>3.7730399999999999</v>
      </c>
    </row>
    <row r="3295" spans="1:5" x14ac:dyDescent="0.25">
      <c r="A3295" s="10">
        <v>42503</v>
      </c>
      <c r="B3295" s="11">
        <v>27</v>
      </c>
      <c r="C3295" s="11">
        <v>9.9717020000000005</v>
      </c>
      <c r="D3295" s="11">
        <v>9.9717020000000005</v>
      </c>
      <c r="E3295" s="11">
        <v>3.7837740000000002</v>
      </c>
    </row>
    <row r="3296" spans="1:5" x14ac:dyDescent="0.25">
      <c r="A3296" s="10">
        <v>42506</v>
      </c>
      <c r="B3296" s="11">
        <v>24</v>
      </c>
      <c r="C3296" s="11">
        <v>9.9747909999999997</v>
      </c>
      <c r="D3296" s="11">
        <v>9.9747909999999997</v>
      </c>
      <c r="E3296" s="11">
        <v>3.7909060000000001</v>
      </c>
    </row>
    <row r="3297" spans="1:5" x14ac:dyDescent="0.25">
      <c r="A3297" s="10">
        <v>42507</v>
      </c>
      <c r="B3297" s="11">
        <v>23</v>
      </c>
      <c r="C3297" s="11">
        <v>9.9759720000000005</v>
      </c>
      <c r="D3297" s="11">
        <v>9.9759720000000005</v>
      </c>
      <c r="E3297" s="11">
        <v>3.7699630000000002</v>
      </c>
    </row>
    <row r="3298" spans="1:5" x14ac:dyDescent="0.25">
      <c r="A3298" s="10">
        <v>42508</v>
      </c>
      <c r="B3298" s="11">
        <v>22</v>
      </c>
      <c r="C3298" s="11">
        <v>9.9769889999999997</v>
      </c>
      <c r="D3298" s="11">
        <v>9.9769889999999997</v>
      </c>
      <c r="E3298" s="11">
        <v>3.7741210000000001</v>
      </c>
    </row>
    <row r="3299" spans="1:5" x14ac:dyDescent="0.25">
      <c r="A3299" s="10">
        <v>42509</v>
      </c>
      <c r="B3299" s="11">
        <v>28</v>
      </c>
      <c r="C3299" s="11">
        <v>9.9704060000000005</v>
      </c>
      <c r="D3299" s="11">
        <v>9.9704060000000005</v>
      </c>
      <c r="E3299" s="11">
        <v>3.8162370000000001</v>
      </c>
    </row>
    <row r="3300" spans="1:5" x14ac:dyDescent="0.25">
      <c r="A3300" s="10">
        <v>42510</v>
      </c>
      <c r="B3300" s="11">
        <v>27</v>
      </c>
      <c r="C3300" s="11">
        <v>9.9714919999999996</v>
      </c>
      <c r="D3300" s="11">
        <v>9.9714919999999996</v>
      </c>
      <c r="E3300" s="11">
        <v>3.8119339999999999</v>
      </c>
    </row>
    <row r="3301" spans="1:5" x14ac:dyDescent="0.25">
      <c r="A3301" s="10">
        <v>42513</v>
      </c>
      <c r="B3301" s="11">
        <v>24</v>
      </c>
      <c r="C3301" s="11">
        <v>9.9743739999999992</v>
      </c>
      <c r="D3301" s="11">
        <v>9.9743739999999992</v>
      </c>
      <c r="E3301" s="11">
        <v>3.8537759999999999</v>
      </c>
    </row>
    <row r="3302" spans="1:5" x14ac:dyDescent="0.25">
      <c r="A3302" s="10">
        <v>42514</v>
      </c>
      <c r="B3302" s="11">
        <v>23</v>
      </c>
      <c r="C3302" s="11">
        <v>9.9754140000000007</v>
      </c>
      <c r="D3302" s="11">
        <v>9.9754140000000007</v>
      </c>
      <c r="E3302" s="11">
        <v>3.8577279999999998</v>
      </c>
    </row>
    <row r="3303" spans="1:5" x14ac:dyDescent="0.25">
      <c r="A3303" s="10">
        <v>42515</v>
      </c>
      <c r="B3303" s="11">
        <v>22</v>
      </c>
      <c r="C3303" s="11">
        <v>9.9765099999999993</v>
      </c>
      <c r="D3303" s="11">
        <v>9.9765099999999993</v>
      </c>
      <c r="E3303" s="11">
        <v>3.8528690000000001</v>
      </c>
    </row>
    <row r="3304" spans="1:5" x14ac:dyDescent="0.25">
      <c r="A3304" s="10">
        <v>42516</v>
      </c>
      <c r="B3304" s="11">
        <v>28</v>
      </c>
      <c r="C3304" s="11">
        <v>9.9709669999999999</v>
      </c>
      <c r="D3304" s="11">
        <v>9.9709669999999999</v>
      </c>
      <c r="E3304" s="11">
        <v>3.7436829999999999</v>
      </c>
    </row>
    <row r="3305" spans="1:5" x14ac:dyDescent="0.25">
      <c r="A3305" s="10">
        <v>42517</v>
      </c>
      <c r="B3305" s="11">
        <v>27</v>
      </c>
      <c r="C3305" s="11">
        <v>9.9722690000000007</v>
      </c>
      <c r="D3305" s="11">
        <v>9.9722690000000007</v>
      </c>
      <c r="E3305" s="11">
        <v>3.7077490000000002</v>
      </c>
    </row>
    <row r="3306" spans="1:5" x14ac:dyDescent="0.25">
      <c r="A3306" s="10">
        <v>42520</v>
      </c>
      <c r="B3306" s="11">
        <v>24</v>
      </c>
      <c r="C3306" s="11">
        <v>9.9747319999999995</v>
      </c>
      <c r="D3306" s="11">
        <v>9.9747319999999995</v>
      </c>
      <c r="E3306" s="11">
        <v>3.799801</v>
      </c>
    </row>
    <row r="3307" spans="1:5" x14ac:dyDescent="0.25">
      <c r="A3307" s="10">
        <v>42521</v>
      </c>
      <c r="B3307" s="11">
        <v>23</v>
      </c>
      <c r="C3307" s="11">
        <v>9.9757230000000003</v>
      </c>
      <c r="D3307" s="11">
        <v>9.9757230000000003</v>
      </c>
      <c r="E3307" s="11">
        <v>3.809126</v>
      </c>
    </row>
    <row r="3308" spans="1:5" x14ac:dyDescent="0.25">
      <c r="A3308" s="10">
        <v>42522</v>
      </c>
      <c r="B3308" s="11">
        <v>22</v>
      </c>
      <c r="C3308" s="11">
        <v>9.9767659999999996</v>
      </c>
      <c r="D3308" s="11">
        <v>9.9767659999999996</v>
      </c>
      <c r="E3308" s="11">
        <v>3.810781</v>
      </c>
    </row>
    <row r="3309" spans="1:5" x14ac:dyDescent="0.25">
      <c r="A3309" s="10">
        <v>42523</v>
      </c>
      <c r="B3309" s="11">
        <v>28</v>
      </c>
      <c r="C3309" s="11">
        <v>9.9705320000000004</v>
      </c>
      <c r="D3309" s="11">
        <v>9.9705320000000004</v>
      </c>
      <c r="E3309" s="11">
        <v>3.799941</v>
      </c>
    </row>
    <row r="3310" spans="1:5" x14ac:dyDescent="0.25">
      <c r="A3310" s="10">
        <v>42524</v>
      </c>
      <c r="B3310" s="11">
        <v>27</v>
      </c>
      <c r="C3310" s="11">
        <v>9.971565</v>
      </c>
      <c r="D3310" s="11">
        <v>9.971565</v>
      </c>
      <c r="E3310" s="11">
        <v>3.8021449999999999</v>
      </c>
    </row>
    <row r="3311" spans="1:5" x14ac:dyDescent="0.25">
      <c r="A3311" s="10">
        <v>42527</v>
      </c>
      <c r="B3311" s="11">
        <v>24</v>
      </c>
      <c r="C3311" s="11">
        <v>9.9747310000000002</v>
      </c>
      <c r="D3311" s="11">
        <v>9.9747310000000002</v>
      </c>
      <c r="E3311" s="11">
        <v>3.7999520000000002</v>
      </c>
    </row>
    <row r="3312" spans="1:5" x14ac:dyDescent="0.25">
      <c r="A3312" s="10">
        <v>42528</v>
      </c>
      <c r="B3312" s="11">
        <v>23</v>
      </c>
      <c r="C3312" s="11">
        <v>9.9758600000000008</v>
      </c>
      <c r="D3312" s="11">
        <v>9.9758600000000008</v>
      </c>
      <c r="E3312" s="11">
        <v>3.7875779999999999</v>
      </c>
    </row>
    <row r="3313" spans="1:5" x14ac:dyDescent="0.25">
      <c r="A3313" s="10">
        <v>42529</v>
      </c>
      <c r="B3313" s="11">
        <v>22</v>
      </c>
      <c r="C3313" s="11">
        <v>9.9768150000000002</v>
      </c>
      <c r="D3313" s="11">
        <v>9.9768150000000002</v>
      </c>
      <c r="E3313" s="11">
        <v>3.8027259999999998</v>
      </c>
    </row>
    <row r="3314" spans="1:5" x14ac:dyDescent="0.25">
      <c r="A3314" s="10">
        <v>42530</v>
      </c>
      <c r="B3314" s="11">
        <v>28</v>
      </c>
      <c r="C3314" s="11">
        <v>9.9711409999999994</v>
      </c>
      <c r="D3314" s="11">
        <v>9.9711409999999994</v>
      </c>
      <c r="E3314" s="11">
        <v>3.7211820000000002</v>
      </c>
    </row>
    <row r="3315" spans="1:5" x14ac:dyDescent="0.25">
      <c r="A3315" s="10">
        <v>42531</v>
      </c>
      <c r="B3315" s="11">
        <v>27</v>
      </c>
      <c r="C3315" s="11">
        <v>9.971781</v>
      </c>
      <c r="D3315" s="11">
        <v>9.971781</v>
      </c>
      <c r="E3315" s="11">
        <v>3.7731810000000001</v>
      </c>
    </row>
    <row r="3316" spans="1:5" x14ac:dyDescent="0.25">
      <c r="A3316" s="10">
        <v>42534</v>
      </c>
      <c r="B3316" s="11">
        <v>24</v>
      </c>
      <c r="C3316" s="11">
        <v>9.9743739999999992</v>
      </c>
      <c r="D3316" s="11">
        <v>9.9743739999999992</v>
      </c>
      <c r="E3316" s="11">
        <v>3.8537759999999999</v>
      </c>
    </row>
    <row r="3317" spans="1:5" x14ac:dyDescent="0.25">
      <c r="A3317" s="10">
        <v>42535</v>
      </c>
      <c r="B3317" s="11">
        <v>23</v>
      </c>
      <c r="C3317" s="11">
        <v>9.9754120000000004</v>
      </c>
      <c r="D3317" s="11">
        <v>9.9754120000000004</v>
      </c>
      <c r="E3317" s="11">
        <v>3.8580429999999999</v>
      </c>
    </row>
    <row r="3318" spans="1:5" x14ac:dyDescent="0.25">
      <c r="A3318" s="10">
        <v>42536</v>
      </c>
      <c r="B3318" s="11">
        <v>22</v>
      </c>
      <c r="C3318" s="11">
        <v>9.9766429999999993</v>
      </c>
      <c r="D3318" s="11">
        <v>9.9766429999999993</v>
      </c>
      <c r="E3318" s="11">
        <v>3.8310029999999999</v>
      </c>
    </row>
    <row r="3319" spans="1:5" x14ac:dyDescent="0.25">
      <c r="A3319" s="10">
        <v>42537</v>
      </c>
      <c r="B3319" s="11">
        <v>28</v>
      </c>
      <c r="C3319" s="11">
        <v>9.9706089999999996</v>
      </c>
      <c r="D3319" s="11">
        <v>9.9706089999999996</v>
      </c>
      <c r="E3319" s="11">
        <v>3.7899820000000002</v>
      </c>
    </row>
    <row r="3320" spans="1:5" x14ac:dyDescent="0.25">
      <c r="A3320" s="10">
        <v>42538</v>
      </c>
      <c r="B3320" s="11">
        <v>27</v>
      </c>
      <c r="C3320" s="11">
        <v>9.9715910000000001</v>
      </c>
      <c r="D3320" s="11">
        <v>9.9715910000000001</v>
      </c>
      <c r="E3320" s="11">
        <v>3.7986580000000001</v>
      </c>
    </row>
    <row r="3321" spans="1:5" x14ac:dyDescent="0.25">
      <c r="A3321" s="10">
        <v>42541</v>
      </c>
      <c r="B3321" s="11">
        <v>24</v>
      </c>
      <c r="C3321" s="11">
        <v>9.974399</v>
      </c>
      <c r="D3321" s="11">
        <v>9.974399</v>
      </c>
      <c r="E3321" s="11">
        <v>3.850006</v>
      </c>
    </row>
    <row r="3322" spans="1:5" x14ac:dyDescent="0.25">
      <c r="A3322" s="10">
        <v>42542</v>
      </c>
      <c r="B3322" s="11">
        <v>23</v>
      </c>
      <c r="C3322" s="11">
        <v>9.9760150000000003</v>
      </c>
      <c r="D3322" s="11">
        <v>9.9760150000000003</v>
      </c>
      <c r="E3322" s="11">
        <v>3.7631999999999999</v>
      </c>
    </row>
    <row r="3323" spans="1:5" x14ac:dyDescent="0.25">
      <c r="A3323" s="10">
        <v>42543</v>
      </c>
      <c r="B3323" s="11">
        <v>22</v>
      </c>
      <c r="C3323" s="11">
        <v>9.9771359999999998</v>
      </c>
      <c r="D3323" s="11">
        <v>9.9771359999999998</v>
      </c>
      <c r="E3323" s="11">
        <v>3.7499560000000001</v>
      </c>
    </row>
    <row r="3324" spans="1:5" x14ac:dyDescent="0.25">
      <c r="A3324" s="10">
        <v>42544</v>
      </c>
      <c r="B3324" s="11">
        <v>28</v>
      </c>
      <c r="C3324" s="11">
        <v>9.9710409999999996</v>
      </c>
      <c r="D3324" s="11">
        <v>9.9710409999999996</v>
      </c>
      <c r="E3324" s="11">
        <v>3.7341139999999999</v>
      </c>
    </row>
    <row r="3325" spans="1:5" x14ac:dyDescent="0.25">
      <c r="A3325" s="10">
        <v>42545</v>
      </c>
      <c r="B3325" s="11">
        <v>27</v>
      </c>
      <c r="C3325" s="11">
        <v>9.9717690000000001</v>
      </c>
      <c r="D3325" s="11">
        <v>9.9717690000000001</v>
      </c>
      <c r="E3325" s="11">
        <v>3.7747899999999999</v>
      </c>
    </row>
    <row r="3326" spans="1:5" x14ac:dyDescent="0.25">
      <c r="A3326" s="10">
        <v>42548</v>
      </c>
      <c r="B3326" s="11">
        <v>24</v>
      </c>
      <c r="C3326" s="11">
        <v>9.9749719999999993</v>
      </c>
      <c r="D3326" s="11">
        <v>9.9749719999999993</v>
      </c>
      <c r="E3326" s="11">
        <v>3.76362</v>
      </c>
    </row>
    <row r="3327" spans="1:5" x14ac:dyDescent="0.25">
      <c r="A3327" s="10">
        <v>42549</v>
      </c>
      <c r="B3327" s="11">
        <v>23</v>
      </c>
      <c r="C3327" s="11">
        <v>9.9752720000000004</v>
      </c>
      <c r="D3327" s="11">
        <v>9.9752720000000004</v>
      </c>
      <c r="E3327" s="11">
        <v>3.880064</v>
      </c>
    </row>
    <row r="3328" spans="1:5" x14ac:dyDescent="0.25">
      <c r="A3328" s="10">
        <v>42550</v>
      </c>
      <c r="B3328" s="11">
        <v>22</v>
      </c>
      <c r="C3328" s="11">
        <v>9.9765429999999995</v>
      </c>
      <c r="D3328" s="11">
        <v>9.9765429999999995</v>
      </c>
      <c r="E3328" s="11">
        <v>3.8474430000000002</v>
      </c>
    </row>
    <row r="3329" spans="1:5" x14ac:dyDescent="0.25">
      <c r="A3329" s="10">
        <v>42551</v>
      </c>
      <c r="B3329" s="11">
        <v>28</v>
      </c>
      <c r="C3329" s="11">
        <v>9.9680780000000002</v>
      </c>
      <c r="D3329" s="11">
        <v>9.9680780000000002</v>
      </c>
      <c r="E3329" s="11">
        <v>4.1174010000000001</v>
      </c>
    </row>
    <row r="3330" spans="1:5" x14ac:dyDescent="0.25">
      <c r="A3330" s="10">
        <v>42552</v>
      </c>
      <c r="B3330" s="11">
        <v>27</v>
      </c>
      <c r="C3330" s="11">
        <v>9.9681960000000007</v>
      </c>
      <c r="D3330" s="11">
        <v>9.9681960000000007</v>
      </c>
      <c r="E3330" s="11">
        <v>4.2540630000000004</v>
      </c>
    </row>
    <row r="3331" spans="1:5" x14ac:dyDescent="0.25">
      <c r="A3331" s="10">
        <v>42555</v>
      </c>
      <c r="B3331" s="11">
        <v>24</v>
      </c>
      <c r="C3331" s="11">
        <v>9.9717000000000002</v>
      </c>
      <c r="D3331" s="11">
        <v>9.9717000000000002</v>
      </c>
      <c r="E3331" s="11">
        <v>4.257047</v>
      </c>
    </row>
    <row r="3332" spans="1:5" x14ac:dyDescent="0.25">
      <c r="A3332" s="10">
        <v>42556</v>
      </c>
      <c r="B3332" s="11">
        <v>23</v>
      </c>
      <c r="C3332" s="11">
        <v>9.9726130000000008</v>
      </c>
      <c r="D3332" s="11">
        <v>9.9726130000000008</v>
      </c>
      <c r="E3332" s="11">
        <v>4.2984330000000002</v>
      </c>
    </row>
    <row r="3333" spans="1:5" x14ac:dyDescent="0.25">
      <c r="A3333" s="10">
        <v>42557</v>
      </c>
      <c r="B3333" s="11">
        <v>22</v>
      </c>
      <c r="C3333" s="11">
        <v>9.9744519999999994</v>
      </c>
      <c r="D3333" s="11">
        <v>9.9744519999999994</v>
      </c>
      <c r="E3333" s="11">
        <v>4.1912900000000004</v>
      </c>
    </row>
    <row r="3334" spans="1:5" x14ac:dyDescent="0.25">
      <c r="A3334" s="10">
        <v>42558</v>
      </c>
      <c r="B3334" s="11">
        <v>28</v>
      </c>
      <c r="C3334" s="11">
        <v>9.9678210000000007</v>
      </c>
      <c r="D3334" s="11">
        <v>9.9678210000000007</v>
      </c>
      <c r="E3334" s="11">
        <v>4.1506559999999997</v>
      </c>
    </row>
    <row r="3335" spans="1:5" x14ac:dyDescent="0.25">
      <c r="A3335" s="10">
        <v>42559</v>
      </c>
      <c r="B3335" s="11">
        <v>27</v>
      </c>
      <c r="C3335" s="11">
        <v>9.9687479999999997</v>
      </c>
      <c r="D3335" s="11">
        <v>9.9687479999999997</v>
      </c>
      <c r="E3335" s="11">
        <v>4.1799970000000002</v>
      </c>
    </row>
    <row r="3336" spans="1:5" x14ac:dyDescent="0.25">
      <c r="A3336" s="10">
        <v>42562</v>
      </c>
      <c r="B3336" s="11">
        <v>24</v>
      </c>
      <c r="C3336" s="11">
        <v>9.9721980000000006</v>
      </c>
      <c r="D3336" s="11">
        <v>9.9721980000000006</v>
      </c>
      <c r="E3336" s="11">
        <v>4.1819269999999999</v>
      </c>
    </row>
    <row r="3337" spans="1:5" x14ac:dyDescent="0.25">
      <c r="A3337" s="10">
        <v>42563</v>
      </c>
      <c r="B3337" s="11">
        <v>23</v>
      </c>
      <c r="C3337" s="11">
        <v>9.9733660000000004</v>
      </c>
      <c r="D3337" s="11">
        <v>9.9733660000000004</v>
      </c>
      <c r="E3337" s="11">
        <v>4.1799330000000001</v>
      </c>
    </row>
    <row r="3338" spans="1:5" x14ac:dyDescent="0.25">
      <c r="A3338" s="10">
        <v>42564</v>
      </c>
      <c r="B3338" s="11">
        <v>22</v>
      </c>
      <c r="C3338" s="11">
        <v>9.9746769999999998</v>
      </c>
      <c r="D3338" s="11">
        <v>9.9746769999999998</v>
      </c>
      <c r="E3338" s="11">
        <v>4.1542839999999996</v>
      </c>
    </row>
    <row r="3339" spans="1:5" x14ac:dyDescent="0.25">
      <c r="A3339" s="10">
        <v>42565</v>
      </c>
      <c r="B3339" s="11">
        <v>28</v>
      </c>
      <c r="C3339" s="11">
        <v>9.9679339999999996</v>
      </c>
      <c r="D3339" s="11">
        <v>9.9679339999999996</v>
      </c>
      <c r="E3339" s="11">
        <v>4.1360340000000004</v>
      </c>
    </row>
    <row r="3340" spans="1:5" x14ac:dyDescent="0.25">
      <c r="A3340" s="10">
        <v>42566</v>
      </c>
      <c r="B3340" s="11">
        <v>27</v>
      </c>
      <c r="C3340" s="11">
        <v>9.9690779999999997</v>
      </c>
      <c r="D3340" s="11">
        <v>9.9690779999999997</v>
      </c>
      <c r="E3340" s="11">
        <v>4.1357220000000003</v>
      </c>
    </row>
    <row r="3341" spans="1:5" x14ac:dyDescent="0.25">
      <c r="A3341" s="10">
        <v>42569</v>
      </c>
      <c r="B3341" s="11">
        <v>24</v>
      </c>
      <c r="C3341" s="11">
        <v>9.9722109999999997</v>
      </c>
      <c r="D3341" s="11">
        <v>9.9722109999999997</v>
      </c>
      <c r="E3341" s="11">
        <v>4.1799660000000003</v>
      </c>
    </row>
    <row r="3342" spans="1:5" x14ac:dyDescent="0.25">
      <c r="A3342" s="10">
        <v>42570</v>
      </c>
      <c r="B3342" s="11">
        <v>23</v>
      </c>
      <c r="C3342" s="11">
        <v>9.9735309999999995</v>
      </c>
      <c r="D3342" s="11">
        <v>9.9735309999999995</v>
      </c>
      <c r="E3342" s="11">
        <v>4.153969</v>
      </c>
    </row>
    <row r="3343" spans="1:5" x14ac:dyDescent="0.25">
      <c r="A3343" s="10">
        <v>42571</v>
      </c>
      <c r="B3343" s="11">
        <v>22</v>
      </c>
      <c r="C3343" s="11">
        <v>9.9745799999999996</v>
      </c>
      <c r="D3343" s="11">
        <v>9.9745799999999996</v>
      </c>
      <c r="E3343" s="11">
        <v>4.1702370000000002</v>
      </c>
    </row>
    <row r="3344" spans="1:5" x14ac:dyDescent="0.25">
      <c r="A3344" s="10">
        <v>42572</v>
      </c>
      <c r="B3344" s="11">
        <v>28</v>
      </c>
      <c r="C3344" s="11">
        <v>9.9675360000000008</v>
      </c>
      <c r="D3344" s="11">
        <v>9.9675360000000008</v>
      </c>
      <c r="E3344" s="11">
        <v>4.1875369999999998</v>
      </c>
    </row>
    <row r="3345" spans="1:5" x14ac:dyDescent="0.25">
      <c r="A3345" s="10">
        <v>42573</v>
      </c>
      <c r="B3345" s="11">
        <v>27</v>
      </c>
      <c r="C3345" s="11">
        <v>9.9686769999999996</v>
      </c>
      <c r="D3345" s="11">
        <v>9.9686769999999996</v>
      </c>
      <c r="E3345" s="11">
        <v>4.1895230000000003</v>
      </c>
    </row>
    <row r="3346" spans="1:5" x14ac:dyDescent="0.25">
      <c r="A3346" s="10">
        <v>42576</v>
      </c>
      <c r="B3346" s="11">
        <v>24</v>
      </c>
      <c r="C3346" s="11">
        <v>9.9721290000000007</v>
      </c>
      <c r="D3346" s="11">
        <v>9.9721290000000007</v>
      </c>
      <c r="E3346" s="11">
        <v>4.1923339999999998</v>
      </c>
    </row>
    <row r="3347" spans="1:5" x14ac:dyDescent="0.25">
      <c r="A3347" s="10">
        <v>42577</v>
      </c>
      <c r="B3347" s="11">
        <v>23</v>
      </c>
      <c r="C3347" s="11">
        <v>9.9732380000000003</v>
      </c>
      <c r="D3347" s="11">
        <v>9.9732380000000003</v>
      </c>
      <c r="E3347" s="11">
        <v>4.200075</v>
      </c>
    </row>
    <row r="3348" spans="1:5" x14ac:dyDescent="0.25">
      <c r="A3348" s="10">
        <v>42578</v>
      </c>
      <c r="B3348" s="11">
        <v>22</v>
      </c>
      <c r="C3348" s="11">
        <v>9.9740929999999999</v>
      </c>
      <c r="D3348" s="11">
        <v>9.9740929999999999</v>
      </c>
      <c r="E3348" s="11">
        <v>4.2503390000000003</v>
      </c>
    </row>
    <row r="3349" spans="1:5" x14ac:dyDescent="0.25">
      <c r="A3349" s="10">
        <v>42579</v>
      </c>
      <c r="B3349" s="11">
        <v>28</v>
      </c>
      <c r="C3349" s="11">
        <v>9.966825</v>
      </c>
      <c r="D3349" s="11">
        <v>9.966825</v>
      </c>
      <c r="E3349" s="11">
        <v>4.2795550000000002</v>
      </c>
    </row>
    <row r="3350" spans="1:5" x14ac:dyDescent="0.25">
      <c r="A3350" s="10">
        <v>42580</v>
      </c>
      <c r="B3350" s="11">
        <v>27</v>
      </c>
      <c r="C3350" s="11">
        <v>9.9684469999999994</v>
      </c>
      <c r="D3350" s="11">
        <v>9.9684469999999994</v>
      </c>
      <c r="E3350" s="11">
        <v>4.220383</v>
      </c>
    </row>
    <row r="3351" spans="1:5" x14ac:dyDescent="0.25">
      <c r="A3351" s="10">
        <v>42583</v>
      </c>
      <c r="B3351" s="11">
        <v>24</v>
      </c>
      <c r="C3351" s="11">
        <v>9.9716609999999992</v>
      </c>
      <c r="D3351" s="11">
        <v>9.9716609999999992</v>
      </c>
      <c r="E3351" s="11">
        <v>4.262931</v>
      </c>
    </row>
    <row r="3352" spans="1:5" x14ac:dyDescent="0.25">
      <c r="A3352" s="10">
        <v>42584</v>
      </c>
      <c r="B3352" s="11">
        <v>23</v>
      </c>
      <c r="C3352" s="11">
        <v>9.9728960000000004</v>
      </c>
      <c r="D3352" s="11">
        <v>9.9728960000000004</v>
      </c>
      <c r="E3352" s="11">
        <v>4.253895</v>
      </c>
    </row>
    <row r="3353" spans="1:5" x14ac:dyDescent="0.25">
      <c r="A3353" s="10">
        <v>42585</v>
      </c>
      <c r="B3353" s="11">
        <v>22</v>
      </c>
      <c r="C3353" s="11">
        <v>9.9738989999999994</v>
      </c>
      <c r="D3353" s="11">
        <v>9.9738989999999994</v>
      </c>
      <c r="E3353" s="11">
        <v>4.2822500000000003</v>
      </c>
    </row>
    <row r="3354" spans="1:5" x14ac:dyDescent="0.25">
      <c r="A3354" s="10">
        <v>42586</v>
      </c>
      <c r="B3354" s="11">
        <v>28</v>
      </c>
      <c r="C3354" s="11">
        <v>9.9655609999999992</v>
      </c>
      <c r="D3354" s="11">
        <v>9.9655609999999992</v>
      </c>
      <c r="E3354" s="11">
        <v>4.4431729999999998</v>
      </c>
    </row>
    <row r="3355" spans="1:5" x14ac:dyDescent="0.25">
      <c r="A3355" s="10">
        <v>42587</v>
      </c>
      <c r="B3355" s="11">
        <v>27</v>
      </c>
      <c r="C3355" s="11">
        <v>9.9684139999999992</v>
      </c>
      <c r="D3355" s="11">
        <v>9.9684139999999992</v>
      </c>
      <c r="E3355" s="11">
        <v>4.2248109999999999</v>
      </c>
    </row>
    <row r="3356" spans="1:5" x14ac:dyDescent="0.25">
      <c r="A3356" s="10">
        <v>42590</v>
      </c>
      <c r="B3356" s="11">
        <v>24</v>
      </c>
      <c r="C3356" s="11">
        <v>9.9715469999999993</v>
      </c>
      <c r="D3356" s="11">
        <v>9.9715469999999993</v>
      </c>
      <c r="E3356" s="11">
        <v>4.2801280000000004</v>
      </c>
    </row>
    <row r="3357" spans="1:5" x14ac:dyDescent="0.25">
      <c r="A3357" s="10">
        <v>42591</v>
      </c>
      <c r="B3357" s="11">
        <v>23</v>
      </c>
      <c r="C3357" s="11">
        <v>9.9729620000000008</v>
      </c>
      <c r="D3357" s="11">
        <v>9.9729620000000008</v>
      </c>
      <c r="E3357" s="11">
        <v>4.2435080000000003</v>
      </c>
    </row>
    <row r="3358" spans="1:5" x14ac:dyDescent="0.25">
      <c r="A3358" s="10">
        <v>42592</v>
      </c>
      <c r="B3358" s="11">
        <v>22</v>
      </c>
      <c r="C3358" s="11">
        <v>9.9740730000000006</v>
      </c>
      <c r="D3358" s="11">
        <v>9.9740730000000006</v>
      </c>
      <c r="E3358" s="11">
        <v>4.253628</v>
      </c>
    </row>
    <row r="3359" spans="1:5" x14ac:dyDescent="0.25">
      <c r="A3359" s="10">
        <v>42593</v>
      </c>
      <c r="B3359" s="11">
        <v>28</v>
      </c>
      <c r="C3359" s="11">
        <v>9.9670850000000009</v>
      </c>
      <c r="D3359" s="11">
        <v>9.9670850000000009</v>
      </c>
      <c r="E3359" s="11">
        <v>4.2459040000000003</v>
      </c>
    </row>
    <row r="3360" spans="1:5" x14ac:dyDescent="0.25">
      <c r="A3360" s="10">
        <v>42594</v>
      </c>
      <c r="B3360" s="11">
        <v>27</v>
      </c>
      <c r="C3360" s="11">
        <v>9.9680490000000006</v>
      </c>
      <c r="D3360" s="11">
        <v>9.9680490000000006</v>
      </c>
      <c r="E3360" s="11">
        <v>4.2737889999999998</v>
      </c>
    </row>
    <row r="3361" spans="1:5" x14ac:dyDescent="0.25">
      <c r="A3361" s="10">
        <v>42597</v>
      </c>
      <c r="B3361" s="11">
        <v>24</v>
      </c>
      <c r="C3361" s="11">
        <v>9.9716799999999992</v>
      </c>
      <c r="D3361" s="11">
        <v>9.9716799999999992</v>
      </c>
      <c r="E3361" s="11">
        <v>4.260065</v>
      </c>
    </row>
    <row r="3362" spans="1:5" x14ac:dyDescent="0.25">
      <c r="A3362" s="10">
        <v>42598</v>
      </c>
      <c r="B3362" s="11">
        <v>23</v>
      </c>
      <c r="C3362" s="11">
        <v>9.9730480000000004</v>
      </c>
      <c r="D3362" s="11">
        <v>9.9730480000000004</v>
      </c>
      <c r="E3362" s="11">
        <v>4.2299749999999996</v>
      </c>
    </row>
    <row r="3363" spans="1:5" x14ac:dyDescent="0.25">
      <c r="A3363" s="10">
        <v>42599</v>
      </c>
      <c r="B3363" s="11">
        <v>22</v>
      </c>
      <c r="C3363" s="11">
        <v>9.9739869999999993</v>
      </c>
      <c r="D3363" s="11">
        <v>9.9739869999999993</v>
      </c>
      <c r="E3363" s="11">
        <v>4.2677740000000002</v>
      </c>
    </row>
    <row r="3364" spans="1:5" x14ac:dyDescent="0.25">
      <c r="A3364" s="10">
        <v>42600</v>
      </c>
      <c r="B3364" s="11">
        <v>28</v>
      </c>
      <c r="C3364" s="11">
        <v>9.9670529999999999</v>
      </c>
      <c r="D3364" s="11">
        <v>9.9670529999999999</v>
      </c>
      <c r="E3364" s="11">
        <v>4.2500450000000001</v>
      </c>
    </row>
    <row r="3365" spans="1:5" x14ac:dyDescent="0.25">
      <c r="A3365" s="10">
        <v>42601</v>
      </c>
      <c r="B3365" s="11">
        <v>27</v>
      </c>
      <c r="C3365" s="11">
        <v>9.9681390000000007</v>
      </c>
      <c r="D3365" s="11">
        <v>9.9681390000000007</v>
      </c>
      <c r="E3365" s="11">
        <v>4.2617120000000002</v>
      </c>
    </row>
    <row r="3366" spans="1:5" x14ac:dyDescent="0.25">
      <c r="A3366" s="10">
        <v>42604</v>
      </c>
      <c r="B3366" s="11">
        <v>24</v>
      </c>
      <c r="C3366" s="11">
        <v>9.9715430000000005</v>
      </c>
      <c r="D3366" s="11">
        <v>9.9715430000000005</v>
      </c>
      <c r="E3366" s="11">
        <v>4.2807320000000004</v>
      </c>
    </row>
    <row r="3367" spans="1:5" x14ac:dyDescent="0.25">
      <c r="A3367" s="10">
        <v>42605</v>
      </c>
      <c r="B3367" s="11">
        <v>23</v>
      </c>
      <c r="C3367" s="11">
        <v>9.9727969999999999</v>
      </c>
      <c r="D3367" s="11">
        <v>9.9727969999999999</v>
      </c>
      <c r="E3367" s="11">
        <v>4.2694749999999999</v>
      </c>
    </row>
    <row r="3368" spans="1:5" x14ac:dyDescent="0.25">
      <c r="A3368" s="10">
        <v>42606</v>
      </c>
      <c r="B3368" s="11">
        <v>22</v>
      </c>
      <c r="C3368" s="11">
        <v>9.9741859999999996</v>
      </c>
      <c r="D3368" s="11">
        <v>9.9741859999999996</v>
      </c>
      <c r="E3368" s="11">
        <v>4.2350409999999998</v>
      </c>
    </row>
    <row r="3369" spans="1:5" x14ac:dyDescent="0.25">
      <c r="A3369" s="10">
        <v>42607</v>
      </c>
      <c r="B3369" s="11">
        <v>28</v>
      </c>
      <c r="C3369" s="11">
        <v>9.9671620000000001</v>
      </c>
      <c r="D3369" s="11">
        <v>9.9671620000000001</v>
      </c>
      <c r="E3369" s="11">
        <v>4.2359390000000001</v>
      </c>
    </row>
    <row r="3370" spans="1:5" x14ac:dyDescent="0.25">
      <c r="A3370" s="10">
        <v>42608</v>
      </c>
      <c r="B3370" s="11">
        <v>27</v>
      </c>
      <c r="C3370" s="11">
        <v>9.9680610000000005</v>
      </c>
      <c r="D3370" s="11">
        <v>9.9680610000000005</v>
      </c>
      <c r="E3370" s="11">
        <v>4.2721780000000003</v>
      </c>
    </row>
    <row r="3371" spans="1:5" x14ac:dyDescent="0.25">
      <c r="A3371" s="10">
        <v>42611</v>
      </c>
      <c r="B3371" s="11">
        <v>24</v>
      </c>
      <c r="C3371" s="11">
        <v>9.9716620000000002</v>
      </c>
      <c r="D3371" s="11">
        <v>9.9716620000000002</v>
      </c>
      <c r="E3371" s="11">
        <v>4.2627800000000002</v>
      </c>
    </row>
    <row r="3372" spans="1:5" x14ac:dyDescent="0.25">
      <c r="A3372" s="10">
        <v>42612</v>
      </c>
      <c r="B3372" s="11">
        <v>23</v>
      </c>
      <c r="C3372" s="11">
        <v>9.9726479999999995</v>
      </c>
      <c r="D3372" s="11">
        <v>9.9726479999999995</v>
      </c>
      <c r="E3372" s="11">
        <v>4.2929250000000003</v>
      </c>
    </row>
    <row r="3373" spans="1:5" x14ac:dyDescent="0.25">
      <c r="A3373" s="10">
        <v>42613</v>
      </c>
      <c r="B3373" s="11">
        <v>22</v>
      </c>
      <c r="C3373" s="11">
        <v>9.9737910000000003</v>
      </c>
      <c r="D3373" s="11">
        <v>9.9737910000000003</v>
      </c>
      <c r="E3373" s="11">
        <v>4.3000150000000001</v>
      </c>
    </row>
    <row r="3374" spans="1:5" x14ac:dyDescent="0.25">
      <c r="A3374" s="10">
        <v>42614</v>
      </c>
      <c r="B3374" s="11">
        <v>28</v>
      </c>
      <c r="C3374" s="11">
        <v>9.9669869999999996</v>
      </c>
      <c r="D3374" s="11">
        <v>9.9669869999999996</v>
      </c>
      <c r="E3374" s="11">
        <v>4.2585870000000003</v>
      </c>
    </row>
    <row r="3375" spans="1:5" x14ac:dyDescent="0.25">
      <c r="A3375" s="10">
        <v>42615</v>
      </c>
      <c r="B3375" s="11">
        <v>27</v>
      </c>
      <c r="C3375" s="11">
        <v>9.9679479999999998</v>
      </c>
      <c r="D3375" s="11">
        <v>9.9679479999999998</v>
      </c>
      <c r="E3375" s="11">
        <v>4.2873419999999998</v>
      </c>
    </row>
    <row r="3376" spans="1:5" x14ac:dyDescent="0.25">
      <c r="A3376" s="10">
        <v>42618</v>
      </c>
      <c r="B3376" s="11">
        <v>24</v>
      </c>
      <c r="C3376" s="11">
        <v>9.9714919999999996</v>
      </c>
      <c r="D3376" s="11">
        <v>9.9714919999999996</v>
      </c>
      <c r="E3376" s="11">
        <v>4.2884250000000002</v>
      </c>
    </row>
    <row r="3377" spans="1:5" x14ac:dyDescent="0.25">
      <c r="A3377" s="10">
        <v>42619</v>
      </c>
      <c r="B3377" s="11">
        <v>23</v>
      </c>
      <c r="C3377" s="11">
        <v>9.9726579999999991</v>
      </c>
      <c r="D3377" s="11">
        <v>9.9726579999999991</v>
      </c>
      <c r="E3377" s="11">
        <v>4.2913509999999997</v>
      </c>
    </row>
    <row r="3378" spans="1:5" x14ac:dyDescent="0.25">
      <c r="A3378" s="10">
        <v>42620</v>
      </c>
      <c r="B3378" s="11">
        <v>22</v>
      </c>
      <c r="C3378" s="11">
        <v>9.9741060000000008</v>
      </c>
      <c r="D3378" s="11">
        <v>9.9741060000000008</v>
      </c>
      <c r="E3378" s="11">
        <v>4.2481999999999998</v>
      </c>
    </row>
    <row r="3379" spans="1:5" x14ac:dyDescent="0.25">
      <c r="A3379" s="10">
        <v>42621</v>
      </c>
      <c r="B3379" s="11">
        <v>28</v>
      </c>
      <c r="C3379" s="11">
        <v>9.966761</v>
      </c>
      <c r="D3379" s="11">
        <v>9.966761</v>
      </c>
      <c r="E3379" s="11">
        <v>4.2878379999999998</v>
      </c>
    </row>
    <row r="3380" spans="1:5" x14ac:dyDescent="0.25">
      <c r="A3380" s="10">
        <v>42622</v>
      </c>
      <c r="B3380" s="11">
        <v>27</v>
      </c>
      <c r="C3380" s="11">
        <v>9.9682619999999993</v>
      </c>
      <c r="D3380" s="11">
        <v>9.9682619999999993</v>
      </c>
      <c r="E3380" s="11">
        <v>4.2452069999999997</v>
      </c>
    </row>
    <row r="3381" spans="1:5" x14ac:dyDescent="0.25">
      <c r="A3381" s="10">
        <v>42625</v>
      </c>
      <c r="B3381" s="11">
        <v>24</v>
      </c>
      <c r="C3381" s="11">
        <v>9.9715030000000002</v>
      </c>
      <c r="D3381" s="11">
        <v>9.9715030000000002</v>
      </c>
      <c r="E3381" s="11">
        <v>4.2867660000000001</v>
      </c>
    </row>
    <row r="3382" spans="1:5" x14ac:dyDescent="0.25">
      <c r="A3382" s="10">
        <v>42626</v>
      </c>
      <c r="B3382" s="11">
        <v>23</v>
      </c>
      <c r="C3382" s="11">
        <v>9.9732210000000006</v>
      </c>
      <c r="D3382" s="11">
        <v>9.9732210000000006</v>
      </c>
      <c r="E3382" s="11">
        <v>4.20275</v>
      </c>
    </row>
    <row r="3383" spans="1:5" x14ac:dyDescent="0.25">
      <c r="A3383" s="10">
        <v>42627</v>
      </c>
      <c r="B3383" s="11">
        <v>22</v>
      </c>
      <c r="C3383" s="11">
        <v>9.9737559999999998</v>
      </c>
      <c r="D3383" s="11">
        <v>9.9737559999999998</v>
      </c>
      <c r="E3383" s="11">
        <v>4.3057730000000003</v>
      </c>
    </row>
    <row r="3384" spans="1:5" x14ac:dyDescent="0.25">
      <c r="A3384" s="10">
        <v>42628</v>
      </c>
      <c r="B3384" s="11">
        <v>28</v>
      </c>
      <c r="C3384" s="11">
        <v>9.9666720000000009</v>
      </c>
      <c r="D3384" s="11">
        <v>9.9666720000000009</v>
      </c>
      <c r="E3384" s="11">
        <v>4.2993569999999997</v>
      </c>
    </row>
    <row r="3385" spans="1:5" x14ac:dyDescent="0.25">
      <c r="A3385" s="10">
        <v>42632</v>
      </c>
      <c r="B3385" s="11">
        <v>24</v>
      </c>
      <c r="C3385" s="11">
        <v>9.9712779999999999</v>
      </c>
      <c r="D3385" s="11">
        <v>9.9712779999999999</v>
      </c>
      <c r="E3385" s="11">
        <v>4.3207100000000001</v>
      </c>
    </row>
    <row r="3386" spans="1:5" x14ac:dyDescent="0.25">
      <c r="A3386" s="10">
        <v>42633</v>
      </c>
      <c r="B3386" s="11">
        <v>23</v>
      </c>
      <c r="C3386" s="11">
        <v>9.9727940000000004</v>
      </c>
      <c r="D3386" s="11">
        <v>9.9727940000000004</v>
      </c>
      <c r="E3386" s="11">
        <v>4.2699470000000002</v>
      </c>
    </row>
    <row r="3387" spans="1:5" x14ac:dyDescent="0.25">
      <c r="A3387" s="10">
        <v>42634</v>
      </c>
      <c r="B3387" s="11">
        <v>22</v>
      </c>
      <c r="C3387" s="11">
        <v>9.9739730000000009</v>
      </c>
      <c r="D3387" s="11">
        <v>9.9739730000000009</v>
      </c>
      <c r="E3387" s="11">
        <v>4.2700769999999997</v>
      </c>
    </row>
    <row r="3388" spans="1:5" x14ac:dyDescent="0.25">
      <c r="A3388" s="10">
        <v>42635</v>
      </c>
      <c r="B3388" s="11">
        <v>28</v>
      </c>
      <c r="C3388" s="11">
        <v>9.9668519999999994</v>
      </c>
      <c r="D3388" s="11">
        <v>9.9668519999999994</v>
      </c>
      <c r="E3388" s="11">
        <v>4.2760600000000002</v>
      </c>
    </row>
    <row r="3389" spans="1:5" x14ac:dyDescent="0.25">
      <c r="A3389" s="10">
        <v>42636</v>
      </c>
      <c r="B3389" s="11">
        <v>27</v>
      </c>
      <c r="C3389" s="11">
        <v>9.9676130000000001</v>
      </c>
      <c r="D3389" s="11">
        <v>9.9676130000000001</v>
      </c>
      <c r="E3389" s="11">
        <v>4.3322979999999998</v>
      </c>
    </row>
    <row r="3390" spans="1:5" x14ac:dyDescent="0.25">
      <c r="A3390" s="10">
        <v>42639</v>
      </c>
      <c r="B3390" s="11">
        <v>24</v>
      </c>
      <c r="C3390" s="11">
        <v>9.9701310000000003</v>
      </c>
      <c r="D3390" s="11">
        <v>9.9701310000000003</v>
      </c>
      <c r="E3390" s="11">
        <v>4.4937719999999999</v>
      </c>
    </row>
    <row r="3391" spans="1:5" x14ac:dyDescent="0.25">
      <c r="A3391" s="10">
        <v>42640</v>
      </c>
      <c r="B3391" s="11">
        <v>23</v>
      </c>
      <c r="C3391" s="11">
        <v>9.9725070000000002</v>
      </c>
      <c r="D3391" s="11">
        <v>9.9725070000000002</v>
      </c>
      <c r="E3391" s="11">
        <v>4.3151159999999997</v>
      </c>
    </row>
    <row r="3392" spans="1:5" x14ac:dyDescent="0.25">
      <c r="A3392" s="10">
        <v>42641</v>
      </c>
      <c r="B3392" s="11">
        <v>22</v>
      </c>
      <c r="C3392" s="11">
        <v>9.9739100000000001</v>
      </c>
      <c r="D3392" s="11">
        <v>9.9739100000000001</v>
      </c>
      <c r="E3392" s="11">
        <v>4.2804399999999996</v>
      </c>
    </row>
    <row r="3393" spans="1:5" x14ac:dyDescent="0.25">
      <c r="A3393" s="10">
        <v>42642</v>
      </c>
      <c r="B3393" s="11">
        <v>28</v>
      </c>
      <c r="C3393" s="11">
        <v>9.9635829999999999</v>
      </c>
      <c r="D3393" s="11">
        <v>9.9635829999999999</v>
      </c>
      <c r="E3393" s="11">
        <v>4.6992989999999999</v>
      </c>
    </row>
    <row r="3394" spans="1:5" x14ac:dyDescent="0.25">
      <c r="A3394" s="10">
        <v>42643</v>
      </c>
      <c r="B3394" s="11">
        <v>27</v>
      </c>
      <c r="C3394" s="11">
        <v>9.9649809999999999</v>
      </c>
      <c r="D3394" s="11">
        <v>9.9649809999999999</v>
      </c>
      <c r="E3394" s="11">
        <v>4.6856090000000004</v>
      </c>
    </row>
    <row r="3395" spans="1:5" x14ac:dyDescent="0.25">
      <c r="A3395" s="10">
        <v>42646</v>
      </c>
      <c r="B3395" s="11">
        <v>24</v>
      </c>
      <c r="C3395" s="11">
        <v>9.9688239999999997</v>
      </c>
      <c r="D3395" s="11">
        <v>9.9688239999999997</v>
      </c>
      <c r="E3395" s="11">
        <v>4.6910249999999998</v>
      </c>
    </row>
    <row r="3396" spans="1:5" x14ac:dyDescent="0.25">
      <c r="A3396" s="10">
        <v>42647</v>
      </c>
      <c r="B3396" s="11">
        <v>23</v>
      </c>
      <c r="C3396" s="11">
        <v>9.9704859999999993</v>
      </c>
      <c r="D3396" s="11">
        <v>9.9704859999999993</v>
      </c>
      <c r="E3396" s="11">
        <v>4.6332570000000004</v>
      </c>
    </row>
    <row r="3397" spans="1:5" x14ac:dyDescent="0.25">
      <c r="A3397" s="10">
        <v>42648</v>
      </c>
      <c r="B3397" s="11">
        <v>22</v>
      </c>
      <c r="C3397" s="11">
        <v>9.9717730000000007</v>
      </c>
      <c r="D3397" s="11">
        <v>9.9717730000000007</v>
      </c>
      <c r="E3397" s="11">
        <v>4.6320379999999997</v>
      </c>
    </row>
    <row r="3398" spans="1:5" x14ac:dyDescent="0.25">
      <c r="A3398" s="10">
        <v>42649</v>
      </c>
      <c r="B3398" s="11">
        <v>28</v>
      </c>
      <c r="C3398" s="11">
        <v>9.9636440000000004</v>
      </c>
      <c r="D3398" s="11">
        <v>9.9636440000000004</v>
      </c>
      <c r="E3398" s="11">
        <v>4.6913989999999997</v>
      </c>
    </row>
    <row r="3399" spans="1:5" x14ac:dyDescent="0.25">
      <c r="A3399" s="10">
        <v>42650</v>
      </c>
      <c r="B3399" s="11">
        <v>27</v>
      </c>
      <c r="C3399" s="11">
        <v>9.9648749999999993</v>
      </c>
      <c r="D3399" s="11">
        <v>9.9648749999999993</v>
      </c>
      <c r="E3399" s="11">
        <v>4.6998420000000003</v>
      </c>
    </row>
    <row r="3400" spans="1:5" x14ac:dyDescent="0.25">
      <c r="A3400" s="10">
        <v>42653</v>
      </c>
      <c r="B3400" s="11">
        <v>24</v>
      </c>
      <c r="C3400" s="11">
        <v>9.9688090000000003</v>
      </c>
      <c r="D3400" s="11">
        <v>9.9688090000000003</v>
      </c>
      <c r="E3400" s="11">
        <v>4.693289</v>
      </c>
    </row>
    <row r="3401" spans="1:5" x14ac:dyDescent="0.25">
      <c r="A3401" s="10">
        <v>42654</v>
      </c>
      <c r="B3401" s="11">
        <v>23</v>
      </c>
      <c r="C3401" s="11">
        <v>9.9700699999999998</v>
      </c>
      <c r="D3401" s="11">
        <v>9.9700699999999998</v>
      </c>
      <c r="E3401" s="11">
        <v>4.6987589999999999</v>
      </c>
    </row>
    <row r="3402" spans="1:5" x14ac:dyDescent="0.25">
      <c r="A3402" s="10">
        <v>42655</v>
      </c>
      <c r="B3402" s="11">
        <v>22</v>
      </c>
      <c r="C3402" s="11">
        <v>9.9714589999999994</v>
      </c>
      <c r="D3402" s="11">
        <v>9.9714589999999994</v>
      </c>
      <c r="E3402" s="11">
        <v>4.683713</v>
      </c>
    </row>
    <row r="3403" spans="1:5" x14ac:dyDescent="0.25">
      <c r="A3403" s="10">
        <v>42656</v>
      </c>
      <c r="B3403" s="11">
        <v>28</v>
      </c>
      <c r="C3403" s="11">
        <v>9.9634970000000003</v>
      </c>
      <c r="D3403" s="11">
        <v>9.9634970000000003</v>
      </c>
      <c r="E3403" s="11">
        <v>4.7104369999999998</v>
      </c>
    </row>
    <row r="3404" spans="1:5" x14ac:dyDescent="0.25">
      <c r="A3404" s="10">
        <v>42657</v>
      </c>
      <c r="B3404" s="11">
        <v>27</v>
      </c>
      <c r="C3404" s="11">
        <v>9.9646500000000007</v>
      </c>
      <c r="D3404" s="11">
        <v>9.9646500000000007</v>
      </c>
      <c r="E3404" s="11">
        <v>4.730054</v>
      </c>
    </row>
    <row r="3405" spans="1:5" x14ac:dyDescent="0.25">
      <c r="A3405" s="10">
        <v>42660</v>
      </c>
      <c r="B3405" s="11">
        <v>24</v>
      </c>
      <c r="C3405" s="11">
        <v>9.9686369999999993</v>
      </c>
      <c r="D3405" s="11">
        <v>9.9686369999999993</v>
      </c>
      <c r="E3405" s="11">
        <v>4.7192509999999999</v>
      </c>
    </row>
    <row r="3406" spans="1:5" x14ac:dyDescent="0.25">
      <c r="A3406" s="10">
        <v>42661</v>
      </c>
      <c r="B3406" s="11">
        <v>23</v>
      </c>
      <c r="C3406" s="11">
        <v>9.9702439999999992</v>
      </c>
      <c r="D3406" s="11">
        <v>9.9702439999999992</v>
      </c>
      <c r="E3406" s="11">
        <v>4.6713610000000001</v>
      </c>
    </row>
    <row r="3407" spans="1:5" x14ac:dyDescent="0.25">
      <c r="A3407" s="10">
        <v>42662</v>
      </c>
      <c r="B3407" s="11">
        <v>22</v>
      </c>
      <c r="C3407" s="11">
        <v>9.9715419999999995</v>
      </c>
      <c r="D3407" s="11">
        <v>9.9715419999999995</v>
      </c>
      <c r="E3407" s="11">
        <v>4.6700540000000004</v>
      </c>
    </row>
    <row r="3408" spans="1:5" x14ac:dyDescent="0.25">
      <c r="A3408" s="10">
        <v>42663</v>
      </c>
      <c r="B3408" s="11">
        <v>28</v>
      </c>
      <c r="C3408" s="11">
        <v>9.9638860000000005</v>
      </c>
      <c r="D3408" s="11">
        <v>9.9638860000000005</v>
      </c>
      <c r="E3408" s="11">
        <v>4.6600580000000003</v>
      </c>
    </row>
    <row r="3409" spans="1:5" x14ac:dyDescent="0.25">
      <c r="A3409" s="10">
        <v>42664</v>
      </c>
      <c r="B3409" s="11">
        <v>27</v>
      </c>
      <c r="C3409" s="11">
        <v>9.9653039999999997</v>
      </c>
      <c r="D3409" s="11">
        <v>9.9653039999999997</v>
      </c>
      <c r="E3409" s="11">
        <v>4.6422400000000001</v>
      </c>
    </row>
    <row r="3410" spans="1:5" x14ac:dyDescent="0.25">
      <c r="A3410" s="10">
        <v>42667</v>
      </c>
      <c r="B3410" s="11">
        <v>24</v>
      </c>
      <c r="C3410" s="11">
        <v>9.9690960000000004</v>
      </c>
      <c r="D3410" s="11">
        <v>9.9690960000000004</v>
      </c>
      <c r="E3410" s="11">
        <v>4.6499699999999997</v>
      </c>
    </row>
    <row r="3411" spans="1:5" x14ac:dyDescent="0.25">
      <c r="A3411" s="10">
        <v>42668</v>
      </c>
      <c r="B3411" s="11">
        <v>23</v>
      </c>
      <c r="C3411" s="11">
        <v>9.9703800000000005</v>
      </c>
      <c r="D3411" s="11">
        <v>9.9703800000000005</v>
      </c>
      <c r="E3411" s="11">
        <v>4.6499470000000001</v>
      </c>
    </row>
    <row r="3412" spans="1:5" x14ac:dyDescent="0.25">
      <c r="A3412" s="10">
        <v>42669</v>
      </c>
      <c r="B3412" s="11">
        <v>22</v>
      </c>
      <c r="C3412" s="11">
        <v>9.9715880000000006</v>
      </c>
      <c r="D3412" s="11">
        <v>9.9715880000000006</v>
      </c>
      <c r="E3412" s="11">
        <v>4.6624829999999999</v>
      </c>
    </row>
    <row r="3413" spans="1:5" x14ac:dyDescent="0.25">
      <c r="A3413" s="10">
        <v>42670</v>
      </c>
      <c r="B3413" s="11">
        <v>28</v>
      </c>
      <c r="C3413" s="11">
        <v>9.9640489999999993</v>
      </c>
      <c r="D3413" s="11">
        <v>9.9640489999999993</v>
      </c>
      <c r="E3413" s="11">
        <v>4.6389490000000002</v>
      </c>
    </row>
    <row r="3414" spans="1:5" x14ac:dyDescent="0.25">
      <c r="A3414" s="10">
        <v>42671</v>
      </c>
      <c r="B3414" s="11">
        <v>27</v>
      </c>
      <c r="C3414" s="11">
        <v>9.9649769999999993</v>
      </c>
      <c r="D3414" s="11">
        <v>9.9649769999999993</v>
      </c>
      <c r="E3414" s="11">
        <v>4.6861459999999999</v>
      </c>
    </row>
    <row r="3415" spans="1:5" x14ac:dyDescent="0.25">
      <c r="A3415" s="10">
        <v>42674</v>
      </c>
      <c r="B3415" s="11">
        <v>24</v>
      </c>
      <c r="C3415" s="11">
        <v>9.9686059999999994</v>
      </c>
      <c r="D3415" s="11">
        <v>9.9686059999999994</v>
      </c>
      <c r="E3415" s="11">
        <v>4.7239300000000002</v>
      </c>
    </row>
    <row r="3416" spans="1:5" x14ac:dyDescent="0.25">
      <c r="A3416" s="10">
        <v>42675</v>
      </c>
      <c r="B3416" s="11">
        <v>23</v>
      </c>
      <c r="C3416" s="11">
        <v>9.9694420000000008</v>
      </c>
      <c r="D3416" s="11">
        <v>9.9694420000000008</v>
      </c>
      <c r="E3416" s="11">
        <v>4.7976520000000002</v>
      </c>
    </row>
    <row r="3417" spans="1:5" x14ac:dyDescent="0.25">
      <c r="A3417" s="10">
        <v>42677</v>
      </c>
      <c r="B3417" s="11">
        <v>28</v>
      </c>
      <c r="C3417" s="11">
        <v>9.9625990000000009</v>
      </c>
      <c r="D3417" s="11">
        <v>9.9625990000000009</v>
      </c>
      <c r="E3417" s="11">
        <v>4.8267530000000001</v>
      </c>
    </row>
    <row r="3418" spans="1:5" x14ac:dyDescent="0.25">
      <c r="A3418" s="10">
        <v>42678</v>
      </c>
      <c r="B3418" s="11">
        <v>27</v>
      </c>
      <c r="C3418" s="11">
        <v>9.9642859999999995</v>
      </c>
      <c r="D3418" s="11">
        <v>9.9642859999999995</v>
      </c>
      <c r="E3418" s="11">
        <v>4.7789339999999996</v>
      </c>
    </row>
    <row r="3419" spans="1:5" x14ac:dyDescent="0.25">
      <c r="A3419" s="10">
        <v>42681</v>
      </c>
      <c r="B3419" s="11">
        <v>24</v>
      </c>
      <c r="C3419" s="11">
        <v>9.9683779999999995</v>
      </c>
      <c r="D3419" s="11">
        <v>9.9683779999999995</v>
      </c>
      <c r="E3419" s="11">
        <v>4.7583469999999997</v>
      </c>
    </row>
    <row r="3420" spans="1:5" x14ac:dyDescent="0.25">
      <c r="A3420" s="10">
        <v>42682</v>
      </c>
      <c r="B3420" s="11">
        <v>23</v>
      </c>
      <c r="C3420" s="11">
        <v>9.9695800000000006</v>
      </c>
      <c r="D3420" s="11">
        <v>9.9695800000000006</v>
      </c>
      <c r="E3420" s="11">
        <v>4.7759200000000002</v>
      </c>
    </row>
    <row r="3421" spans="1:5" x14ac:dyDescent="0.25">
      <c r="A3421" s="10">
        <v>42683</v>
      </c>
      <c r="B3421" s="11">
        <v>22</v>
      </c>
      <c r="C3421" s="11">
        <v>9.9700589999999991</v>
      </c>
      <c r="D3421" s="11">
        <v>9.9700589999999991</v>
      </c>
      <c r="E3421" s="11">
        <v>4.9141500000000002</v>
      </c>
    </row>
    <row r="3422" spans="1:5" x14ac:dyDescent="0.25">
      <c r="A3422" s="10">
        <v>42684</v>
      </c>
      <c r="B3422" s="11">
        <v>28</v>
      </c>
      <c r="C3422" s="11">
        <v>9.9592840000000002</v>
      </c>
      <c r="D3422" s="11">
        <v>9.9592840000000002</v>
      </c>
      <c r="E3422" s="11">
        <v>5.256316</v>
      </c>
    </row>
    <row r="3423" spans="1:5" x14ac:dyDescent="0.25">
      <c r="A3423" s="10">
        <v>42685</v>
      </c>
      <c r="B3423" s="11">
        <v>27</v>
      </c>
      <c r="C3423" s="11">
        <v>9.9600310000000007</v>
      </c>
      <c r="D3423" s="11">
        <v>9.9600310000000007</v>
      </c>
      <c r="E3423" s="11">
        <v>5.3505859999999998</v>
      </c>
    </row>
    <row r="3424" spans="1:5" x14ac:dyDescent="0.25">
      <c r="A3424" s="10">
        <v>42688</v>
      </c>
      <c r="B3424" s="11">
        <v>24</v>
      </c>
      <c r="C3424" s="11">
        <v>9.9681449999999998</v>
      </c>
      <c r="D3424" s="11">
        <v>9.9681449999999998</v>
      </c>
      <c r="E3424" s="11">
        <v>4.79352</v>
      </c>
    </row>
    <row r="3425" spans="1:5" x14ac:dyDescent="0.25">
      <c r="A3425" s="10">
        <v>42689</v>
      </c>
      <c r="B3425" s="11">
        <v>23</v>
      </c>
      <c r="C3425" s="11">
        <v>9.9648760000000003</v>
      </c>
      <c r="D3425" s="11">
        <v>9.9648760000000003</v>
      </c>
      <c r="E3425" s="11">
        <v>5.517048</v>
      </c>
    </row>
    <row r="3426" spans="1:5" x14ac:dyDescent="0.25">
      <c r="A3426" s="10">
        <v>42690</v>
      </c>
      <c r="B3426" s="11">
        <v>22</v>
      </c>
      <c r="C3426" s="11">
        <v>9.9661439999999999</v>
      </c>
      <c r="D3426" s="11">
        <v>9.9661439999999999</v>
      </c>
      <c r="E3426" s="11">
        <v>5.5588930000000003</v>
      </c>
    </row>
    <row r="3427" spans="1:5" x14ac:dyDescent="0.25">
      <c r="A3427" s="10">
        <v>42691</v>
      </c>
      <c r="B3427" s="11">
        <v>28</v>
      </c>
      <c r="C3427" s="11">
        <v>9.9592980000000004</v>
      </c>
      <c r="D3427" s="11">
        <v>9.9592980000000004</v>
      </c>
      <c r="E3427" s="11">
        <v>5.2545010000000003</v>
      </c>
    </row>
    <row r="3428" spans="1:5" x14ac:dyDescent="0.25">
      <c r="A3428" s="10">
        <v>42692</v>
      </c>
      <c r="B3428" s="11">
        <v>27</v>
      </c>
      <c r="C3428" s="11">
        <v>9.9605399999999999</v>
      </c>
      <c r="D3428" s="11">
        <v>9.9605399999999999</v>
      </c>
      <c r="E3428" s="11">
        <v>5.2821769999999999</v>
      </c>
    </row>
    <row r="3429" spans="1:5" x14ac:dyDescent="0.25">
      <c r="A3429" s="10">
        <v>42696</v>
      </c>
      <c r="B3429" s="11">
        <v>23</v>
      </c>
      <c r="C3429" s="11">
        <v>9.9650219999999994</v>
      </c>
      <c r="D3429" s="11">
        <v>9.9650219999999994</v>
      </c>
      <c r="E3429" s="11">
        <v>5.4940340000000001</v>
      </c>
    </row>
    <row r="3430" spans="1:5" x14ac:dyDescent="0.25">
      <c r="A3430" s="10">
        <v>42697</v>
      </c>
      <c r="B3430" s="11">
        <v>22</v>
      </c>
      <c r="C3430" s="11">
        <v>9.966564</v>
      </c>
      <c r="D3430" s="11">
        <v>9.966564</v>
      </c>
      <c r="E3430" s="11">
        <v>5.4897010000000002</v>
      </c>
    </row>
    <row r="3431" spans="1:5" x14ac:dyDescent="0.25">
      <c r="A3431" s="10">
        <v>42698</v>
      </c>
      <c r="B3431" s="11">
        <v>28</v>
      </c>
      <c r="C3431" s="11">
        <v>9.9575589999999998</v>
      </c>
      <c r="D3431" s="11">
        <v>9.9575589999999998</v>
      </c>
      <c r="E3431" s="11">
        <v>5.4799569999999997</v>
      </c>
    </row>
    <row r="3432" spans="1:5" x14ac:dyDescent="0.25">
      <c r="A3432" s="10">
        <v>42699</v>
      </c>
      <c r="B3432" s="11">
        <v>27</v>
      </c>
      <c r="C3432" s="11">
        <v>9.9590899999999998</v>
      </c>
      <c r="D3432" s="11">
        <v>9.9590899999999998</v>
      </c>
      <c r="E3432" s="11">
        <v>5.4770729999999999</v>
      </c>
    </row>
    <row r="3433" spans="1:5" x14ac:dyDescent="0.25">
      <c r="A3433" s="10">
        <v>42702</v>
      </c>
      <c r="B3433" s="11">
        <v>24</v>
      </c>
      <c r="C3433" s="11">
        <v>9.9635409999999993</v>
      </c>
      <c r="D3433" s="11">
        <v>9.9635409999999993</v>
      </c>
      <c r="E3433" s="11">
        <v>5.4888620000000001</v>
      </c>
    </row>
    <row r="3434" spans="1:5" x14ac:dyDescent="0.25">
      <c r="A3434" s="10">
        <v>42703</v>
      </c>
      <c r="B3434" s="11">
        <v>23</v>
      </c>
      <c r="C3434" s="11">
        <v>9.9650409999999994</v>
      </c>
      <c r="D3434" s="11">
        <v>9.9650409999999994</v>
      </c>
      <c r="E3434" s="11">
        <v>5.4910399999999999</v>
      </c>
    </row>
    <row r="3435" spans="1:5" x14ac:dyDescent="0.25">
      <c r="A3435" s="10">
        <v>42704</v>
      </c>
      <c r="B3435" s="11">
        <v>22</v>
      </c>
      <c r="C3435" s="11">
        <v>9.9664289999999998</v>
      </c>
      <c r="D3435" s="11">
        <v>9.9664289999999998</v>
      </c>
      <c r="E3435" s="11">
        <v>5.5119400000000001</v>
      </c>
    </row>
    <row r="3436" spans="1:5" x14ac:dyDescent="0.25">
      <c r="A3436" s="10">
        <v>42705</v>
      </c>
      <c r="B3436" s="11">
        <v>28</v>
      </c>
      <c r="C3436" s="11">
        <v>9.9569910000000004</v>
      </c>
      <c r="D3436" s="11">
        <v>9.9569910000000004</v>
      </c>
      <c r="E3436" s="11">
        <v>5.5536139999999996</v>
      </c>
    </row>
    <row r="3437" spans="1:5" x14ac:dyDescent="0.25">
      <c r="A3437" s="10">
        <v>42706</v>
      </c>
      <c r="B3437" s="11">
        <v>27</v>
      </c>
      <c r="C3437" s="11">
        <v>9.9585749999999997</v>
      </c>
      <c r="D3437" s="11">
        <v>9.9585749999999997</v>
      </c>
      <c r="E3437" s="11">
        <v>5.5463089999999999</v>
      </c>
    </row>
    <row r="3438" spans="1:5" x14ac:dyDescent="0.25">
      <c r="A3438" s="10">
        <v>42709</v>
      </c>
      <c r="B3438" s="11">
        <v>24</v>
      </c>
      <c r="C3438" s="11">
        <v>9.9630969999999994</v>
      </c>
      <c r="D3438" s="11">
        <v>9.9630969999999994</v>
      </c>
      <c r="E3438" s="11">
        <v>5.5559529999999997</v>
      </c>
    </row>
    <row r="3439" spans="1:5" x14ac:dyDescent="0.25">
      <c r="A3439" s="10">
        <v>42710</v>
      </c>
      <c r="B3439" s="11">
        <v>23</v>
      </c>
      <c r="C3439" s="11">
        <v>9.9647299999999994</v>
      </c>
      <c r="D3439" s="11">
        <v>9.9647299999999994</v>
      </c>
      <c r="E3439" s="11">
        <v>5.5400619999999998</v>
      </c>
    </row>
    <row r="3440" spans="1:5" x14ac:dyDescent="0.25">
      <c r="A3440" s="10">
        <v>42711</v>
      </c>
      <c r="B3440" s="11">
        <v>22</v>
      </c>
      <c r="C3440" s="11">
        <v>9.9662690000000005</v>
      </c>
      <c r="D3440" s="11">
        <v>9.9662690000000005</v>
      </c>
      <c r="E3440" s="11">
        <v>5.5382990000000003</v>
      </c>
    </row>
    <row r="3441" spans="1:5" x14ac:dyDescent="0.25">
      <c r="A3441" s="10">
        <v>42712</v>
      </c>
      <c r="B3441" s="11">
        <v>28</v>
      </c>
      <c r="C3441" s="11">
        <v>9.9569360000000007</v>
      </c>
      <c r="D3441" s="11">
        <v>9.9569360000000007</v>
      </c>
      <c r="E3441" s="11">
        <v>5.5607470000000001</v>
      </c>
    </row>
    <row r="3442" spans="1:5" x14ac:dyDescent="0.25">
      <c r="A3442" s="10">
        <v>42713</v>
      </c>
      <c r="B3442" s="11">
        <v>27</v>
      </c>
      <c r="C3442" s="11">
        <v>9.9585430000000006</v>
      </c>
      <c r="D3442" s="11">
        <v>9.9585430000000006</v>
      </c>
      <c r="E3442" s="11">
        <v>5.550611</v>
      </c>
    </row>
    <row r="3443" spans="1:5" x14ac:dyDescent="0.25">
      <c r="A3443" s="10">
        <v>42717</v>
      </c>
      <c r="B3443" s="11">
        <v>23</v>
      </c>
      <c r="C3443" s="11">
        <v>9.9652600000000007</v>
      </c>
      <c r="D3443" s="11">
        <v>9.9652600000000007</v>
      </c>
      <c r="E3443" s="11">
        <v>5.4565210000000004</v>
      </c>
    </row>
    <row r="3444" spans="1:5" x14ac:dyDescent="0.25">
      <c r="A3444" s="10">
        <v>42718</v>
      </c>
      <c r="B3444" s="11">
        <v>22</v>
      </c>
      <c r="C3444" s="11">
        <v>9.9669039999999995</v>
      </c>
      <c r="D3444" s="11">
        <v>9.9669039999999995</v>
      </c>
      <c r="E3444" s="11">
        <v>5.4336919999999997</v>
      </c>
    </row>
    <row r="3445" spans="1:5" x14ac:dyDescent="0.25">
      <c r="A3445" s="10">
        <v>42719</v>
      </c>
      <c r="B3445" s="11">
        <v>28</v>
      </c>
      <c r="C3445" s="11">
        <v>9.9564819999999994</v>
      </c>
      <c r="D3445" s="11">
        <v>9.9564819999999994</v>
      </c>
      <c r="E3445" s="11">
        <v>5.6196270000000004</v>
      </c>
    </row>
    <row r="3446" spans="1:5" x14ac:dyDescent="0.25">
      <c r="A3446" s="10">
        <v>42720</v>
      </c>
      <c r="B3446" s="11">
        <v>27</v>
      </c>
      <c r="C3446" s="11">
        <v>9.9571380000000005</v>
      </c>
      <c r="D3446" s="11">
        <v>9.9571380000000005</v>
      </c>
      <c r="E3446" s="11">
        <v>5.7395339999999999</v>
      </c>
    </row>
    <row r="3447" spans="1:5" x14ac:dyDescent="0.25">
      <c r="A3447" s="10">
        <v>42723</v>
      </c>
      <c r="B3447" s="11">
        <v>24</v>
      </c>
      <c r="C3447" s="11">
        <v>9.9619470000000003</v>
      </c>
      <c r="D3447" s="11">
        <v>9.9619470000000003</v>
      </c>
      <c r="E3447" s="11">
        <v>5.7297529999999997</v>
      </c>
    </row>
    <row r="3448" spans="1:5" x14ac:dyDescent="0.25">
      <c r="A3448" s="10">
        <v>42724</v>
      </c>
      <c r="B3448" s="11">
        <v>23</v>
      </c>
      <c r="C3448" s="11">
        <v>9.9637919999999998</v>
      </c>
      <c r="D3448" s="11">
        <v>9.9637919999999998</v>
      </c>
      <c r="E3448" s="11">
        <v>5.6879340000000003</v>
      </c>
    </row>
    <row r="3449" spans="1:5" x14ac:dyDescent="0.25">
      <c r="A3449" s="10">
        <v>42725</v>
      </c>
      <c r="B3449" s="11">
        <v>22</v>
      </c>
      <c r="C3449" s="11">
        <v>9.9655299999999993</v>
      </c>
      <c r="D3449" s="11">
        <v>9.9655299999999993</v>
      </c>
      <c r="E3449" s="11">
        <v>5.660056</v>
      </c>
    </row>
    <row r="3450" spans="1:5" x14ac:dyDescent="0.25">
      <c r="A3450" s="10">
        <v>42726</v>
      </c>
      <c r="B3450" s="11">
        <v>28</v>
      </c>
      <c r="C3450" s="11">
        <v>9.9562720000000002</v>
      </c>
      <c r="D3450" s="11">
        <v>9.9562720000000002</v>
      </c>
      <c r="E3450" s="11">
        <v>5.6468639999999999</v>
      </c>
    </row>
    <row r="3451" spans="1:5" x14ac:dyDescent="0.25">
      <c r="A3451" s="10">
        <v>42727</v>
      </c>
      <c r="B3451" s="11">
        <v>27</v>
      </c>
      <c r="C3451" s="11">
        <v>9.9574549999999995</v>
      </c>
      <c r="D3451" s="11">
        <v>9.9574549999999995</v>
      </c>
      <c r="E3451" s="11">
        <v>5.696904</v>
      </c>
    </row>
    <row r="3452" spans="1:5" x14ac:dyDescent="0.25">
      <c r="A3452" s="10">
        <v>42730</v>
      </c>
      <c r="B3452" s="11">
        <v>24</v>
      </c>
      <c r="C3452" s="11">
        <v>9.9625179999999993</v>
      </c>
      <c r="D3452" s="11">
        <v>9.9625179999999993</v>
      </c>
      <c r="E3452" s="11">
        <v>5.6434530000000001</v>
      </c>
    </row>
    <row r="3453" spans="1:5" x14ac:dyDescent="0.25">
      <c r="A3453" s="10">
        <v>42731</v>
      </c>
      <c r="B3453" s="11">
        <v>23</v>
      </c>
      <c r="C3453" s="11">
        <v>9.9638299999999997</v>
      </c>
      <c r="D3453" s="11">
        <v>9.9638299999999997</v>
      </c>
      <c r="E3453" s="11">
        <v>5.6819430000000004</v>
      </c>
    </row>
    <row r="3454" spans="1:5" x14ac:dyDescent="0.25">
      <c r="A3454" s="10">
        <v>42732</v>
      </c>
      <c r="B3454" s="11">
        <v>22</v>
      </c>
      <c r="C3454" s="11">
        <v>9.9648020000000006</v>
      </c>
      <c r="D3454" s="11">
        <v>9.9648020000000006</v>
      </c>
      <c r="E3454" s="11">
        <v>5.780017</v>
      </c>
    </row>
    <row r="3455" spans="1:5" x14ac:dyDescent="0.25">
      <c r="A3455" s="10">
        <v>42733</v>
      </c>
      <c r="B3455" s="11">
        <v>28</v>
      </c>
      <c r="C3455" s="11">
        <v>9.9552709999999998</v>
      </c>
      <c r="D3455" s="11">
        <v>9.9552709999999998</v>
      </c>
      <c r="E3455" s="11">
        <v>5.7767099999999996</v>
      </c>
    </row>
    <row r="3456" spans="1:5" x14ac:dyDescent="0.25">
      <c r="A3456" s="10">
        <v>42734</v>
      </c>
      <c r="B3456" s="11">
        <v>27</v>
      </c>
      <c r="C3456" s="11">
        <v>9.9570699999999999</v>
      </c>
      <c r="D3456" s="11">
        <v>9.9570699999999999</v>
      </c>
      <c r="E3456" s="11">
        <v>5.7486790000000001</v>
      </c>
    </row>
    <row r="3457" spans="1:5" x14ac:dyDescent="0.25">
      <c r="A3457" s="10">
        <v>42737</v>
      </c>
      <c r="B3457" s="11">
        <v>24</v>
      </c>
      <c r="C3457" s="11">
        <v>9.9591329999999996</v>
      </c>
      <c r="D3457" s="11">
        <v>9.9591329999999996</v>
      </c>
      <c r="E3457" s="11">
        <v>6.1552040000000003</v>
      </c>
    </row>
    <row r="3458" spans="1:5" x14ac:dyDescent="0.25">
      <c r="A3458" s="10">
        <v>42738</v>
      </c>
      <c r="B3458" s="11">
        <v>23</v>
      </c>
      <c r="C3458" s="11">
        <v>9.9632909999999999</v>
      </c>
      <c r="D3458" s="11">
        <v>9.9632909999999999</v>
      </c>
      <c r="E3458" s="11">
        <v>5.7669259999999998</v>
      </c>
    </row>
    <row r="3459" spans="1:5" x14ac:dyDescent="0.25">
      <c r="A3459" s="10">
        <v>42739</v>
      </c>
      <c r="B3459" s="11">
        <v>22</v>
      </c>
      <c r="C3459" s="11">
        <v>9.9646349999999995</v>
      </c>
      <c r="D3459" s="11">
        <v>9.9646349999999995</v>
      </c>
      <c r="E3459" s="11">
        <v>5.8075380000000001</v>
      </c>
    </row>
    <row r="3460" spans="1:5" x14ac:dyDescent="0.25">
      <c r="A3460" s="10">
        <v>42740</v>
      </c>
      <c r="B3460" s="11">
        <v>28</v>
      </c>
      <c r="C3460" s="11">
        <v>9.9547500000000007</v>
      </c>
      <c r="D3460" s="11">
        <v>9.9547500000000007</v>
      </c>
      <c r="E3460" s="11">
        <v>5.844303</v>
      </c>
    </row>
    <row r="3461" spans="1:5" x14ac:dyDescent="0.25">
      <c r="A3461" s="10">
        <v>42741</v>
      </c>
      <c r="B3461" s="11">
        <v>27</v>
      </c>
      <c r="C3461" s="11">
        <v>9.9565400000000004</v>
      </c>
      <c r="D3461" s="11">
        <v>9.9565400000000004</v>
      </c>
      <c r="E3461" s="11">
        <v>5.81996</v>
      </c>
    </row>
    <row r="3462" spans="1:5" x14ac:dyDescent="0.25">
      <c r="A3462" s="10">
        <v>42744</v>
      </c>
      <c r="B3462" s="11">
        <v>24</v>
      </c>
      <c r="C3462" s="11">
        <v>9.9612890000000007</v>
      </c>
      <c r="D3462" s="11">
        <v>9.9612890000000007</v>
      </c>
      <c r="E3462" s="11">
        <v>5.8292149999999996</v>
      </c>
    </row>
    <row r="3463" spans="1:5" x14ac:dyDescent="0.25">
      <c r="A3463" s="10">
        <v>42745</v>
      </c>
      <c r="B3463" s="11">
        <v>23</v>
      </c>
      <c r="C3463" s="11">
        <v>9.9626370000000009</v>
      </c>
      <c r="D3463" s="11">
        <v>9.9626370000000009</v>
      </c>
      <c r="E3463" s="11">
        <v>5.8700539999999997</v>
      </c>
    </row>
    <row r="3464" spans="1:5" x14ac:dyDescent="0.25">
      <c r="A3464" s="10">
        <v>42746</v>
      </c>
      <c r="B3464" s="11">
        <v>22</v>
      </c>
      <c r="C3464" s="11">
        <v>9.9642560000000007</v>
      </c>
      <c r="D3464" s="11">
        <v>9.9642560000000007</v>
      </c>
      <c r="E3464" s="11">
        <v>5.87</v>
      </c>
    </row>
    <row r="3465" spans="1:5" x14ac:dyDescent="0.25">
      <c r="A3465" s="10">
        <v>42747</v>
      </c>
      <c r="B3465" s="11">
        <v>28</v>
      </c>
      <c r="C3465" s="11">
        <v>9.9551060000000007</v>
      </c>
      <c r="D3465" s="11">
        <v>9.9551060000000007</v>
      </c>
      <c r="E3465" s="11">
        <v>5.7981160000000003</v>
      </c>
    </row>
    <row r="3466" spans="1:5" x14ac:dyDescent="0.25">
      <c r="A3466" s="10">
        <v>42748</v>
      </c>
      <c r="B3466" s="11">
        <v>27</v>
      </c>
      <c r="C3466" s="11">
        <v>9.9564649999999997</v>
      </c>
      <c r="D3466" s="11">
        <v>9.9564649999999997</v>
      </c>
      <c r="E3466" s="11">
        <v>5.8300479999999997</v>
      </c>
    </row>
    <row r="3467" spans="1:5" x14ac:dyDescent="0.25">
      <c r="A3467" s="10">
        <v>42751</v>
      </c>
      <c r="B3467" s="11">
        <v>24</v>
      </c>
      <c r="C3467" s="11">
        <v>9.9612839999999991</v>
      </c>
      <c r="D3467" s="11">
        <v>9.9612839999999991</v>
      </c>
      <c r="E3467" s="11">
        <v>5.8299709999999996</v>
      </c>
    </row>
    <row r="3468" spans="1:5" x14ac:dyDescent="0.25">
      <c r="A3468" s="10">
        <v>42752</v>
      </c>
      <c r="B3468" s="11">
        <v>23</v>
      </c>
      <c r="C3468" s="11">
        <v>9.9634619999999998</v>
      </c>
      <c r="D3468" s="11">
        <v>9.9634619999999998</v>
      </c>
      <c r="E3468" s="11">
        <v>5.7399639999999996</v>
      </c>
    </row>
    <row r="3469" spans="1:5" x14ac:dyDescent="0.25">
      <c r="A3469" s="10">
        <v>42753</v>
      </c>
      <c r="B3469" s="11">
        <v>22</v>
      </c>
      <c r="C3469" s="11">
        <v>9.9646059999999999</v>
      </c>
      <c r="D3469" s="11">
        <v>9.9646059999999999</v>
      </c>
      <c r="E3469" s="11">
        <v>5.8123180000000003</v>
      </c>
    </row>
    <row r="3470" spans="1:5" x14ac:dyDescent="0.25">
      <c r="A3470" s="10">
        <v>42754</v>
      </c>
      <c r="B3470" s="11">
        <v>28</v>
      </c>
      <c r="C3470" s="11">
        <v>9.9549369999999993</v>
      </c>
      <c r="D3470" s="11">
        <v>9.9549369999999993</v>
      </c>
      <c r="E3470" s="11">
        <v>5.8200409999999998</v>
      </c>
    </row>
    <row r="3471" spans="1:5" x14ac:dyDescent="0.25">
      <c r="A3471" s="10">
        <v>42755</v>
      </c>
      <c r="B3471" s="11">
        <v>27</v>
      </c>
      <c r="C3471" s="11">
        <v>9.9567060000000005</v>
      </c>
      <c r="D3471" s="11">
        <v>9.9567060000000005</v>
      </c>
      <c r="E3471" s="11">
        <v>5.7976340000000004</v>
      </c>
    </row>
    <row r="3472" spans="1:5" x14ac:dyDescent="0.25">
      <c r="A3472" s="10">
        <v>42758</v>
      </c>
      <c r="B3472" s="11">
        <v>24</v>
      </c>
      <c r="C3472" s="11">
        <v>9.9616690000000006</v>
      </c>
      <c r="D3472" s="11">
        <v>9.9616690000000006</v>
      </c>
      <c r="E3472" s="11">
        <v>5.7717739999999997</v>
      </c>
    </row>
    <row r="3473" spans="1:5" x14ac:dyDescent="0.25">
      <c r="A3473" s="10">
        <v>42759</v>
      </c>
      <c r="B3473" s="11">
        <v>23</v>
      </c>
      <c r="C3473" s="11">
        <v>9.963374</v>
      </c>
      <c r="D3473" s="11">
        <v>9.963374</v>
      </c>
      <c r="E3473" s="11">
        <v>5.7538390000000001</v>
      </c>
    </row>
    <row r="3474" spans="1:5" x14ac:dyDescent="0.25">
      <c r="A3474" s="10">
        <v>42760</v>
      </c>
      <c r="B3474" s="11">
        <v>22</v>
      </c>
      <c r="C3474" s="11">
        <v>9.9650580000000009</v>
      </c>
      <c r="D3474" s="11">
        <v>9.9650580000000009</v>
      </c>
      <c r="E3474" s="11">
        <v>5.7378309999999999</v>
      </c>
    </row>
    <row r="3475" spans="1:5" x14ac:dyDescent="0.25">
      <c r="A3475" s="10">
        <v>42761</v>
      </c>
      <c r="B3475" s="11">
        <v>28</v>
      </c>
      <c r="C3475" s="11">
        <v>9.9553999999999991</v>
      </c>
      <c r="D3475" s="11">
        <v>9.9553999999999991</v>
      </c>
      <c r="E3475" s="11">
        <v>5.7599749999999998</v>
      </c>
    </row>
    <row r="3476" spans="1:5" x14ac:dyDescent="0.25">
      <c r="A3476" s="10">
        <v>42762</v>
      </c>
      <c r="B3476" s="11">
        <v>27</v>
      </c>
      <c r="C3476" s="11">
        <v>9.9567069999999998</v>
      </c>
      <c r="D3476" s="11">
        <v>9.9567069999999998</v>
      </c>
      <c r="E3476" s="11">
        <v>5.7974990000000002</v>
      </c>
    </row>
    <row r="3477" spans="1:5" x14ac:dyDescent="0.25">
      <c r="A3477" s="10">
        <v>42765</v>
      </c>
      <c r="B3477" s="11">
        <v>24</v>
      </c>
      <c r="C3477" s="11">
        <v>9.9620119999999996</v>
      </c>
      <c r="D3477" s="11">
        <v>9.9620119999999996</v>
      </c>
      <c r="E3477" s="11">
        <v>5.7199289999999996</v>
      </c>
    </row>
    <row r="3478" spans="1:5" x14ac:dyDescent="0.25">
      <c r="A3478" s="10">
        <v>42766</v>
      </c>
      <c r="B3478" s="11">
        <v>23</v>
      </c>
      <c r="C3478" s="11">
        <v>9.9635890000000007</v>
      </c>
      <c r="D3478" s="11">
        <v>9.9635890000000007</v>
      </c>
      <c r="E3478" s="11">
        <v>5.7199400000000002</v>
      </c>
    </row>
    <row r="3479" spans="1:5" x14ac:dyDescent="0.25">
      <c r="A3479" s="10">
        <v>42767</v>
      </c>
      <c r="B3479" s="11">
        <v>22</v>
      </c>
      <c r="C3479" s="11">
        <v>9.965033</v>
      </c>
      <c r="D3479" s="11">
        <v>9.965033</v>
      </c>
      <c r="E3479" s="11">
        <v>5.7419510000000002</v>
      </c>
    </row>
    <row r="3480" spans="1:5" x14ac:dyDescent="0.25">
      <c r="A3480" s="10">
        <v>42768</v>
      </c>
      <c r="B3480" s="11">
        <v>28</v>
      </c>
      <c r="C3480" s="11">
        <v>9.9543789999999994</v>
      </c>
      <c r="D3480" s="11">
        <v>9.9543789999999994</v>
      </c>
      <c r="E3480" s="11">
        <v>5.8924390000000004</v>
      </c>
    </row>
    <row r="3481" spans="1:5" x14ac:dyDescent="0.25">
      <c r="A3481" s="10">
        <v>42769</v>
      </c>
      <c r="B3481" s="11">
        <v>27</v>
      </c>
      <c r="C3481" s="11">
        <v>9.9561270000000004</v>
      </c>
      <c r="D3481" s="11">
        <v>9.9561270000000004</v>
      </c>
      <c r="E3481" s="11">
        <v>5.8755110000000004</v>
      </c>
    </row>
    <row r="3482" spans="1:5" x14ac:dyDescent="0.25">
      <c r="A3482" s="10">
        <v>42773</v>
      </c>
      <c r="B3482" s="11">
        <v>23</v>
      </c>
      <c r="C3482" s="11">
        <v>9.9629820000000002</v>
      </c>
      <c r="D3482" s="11">
        <v>9.9629820000000002</v>
      </c>
      <c r="E3482" s="11">
        <v>5.8156499999999998</v>
      </c>
    </row>
    <row r="3483" spans="1:5" x14ac:dyDescent="0.25">
      <c r="A3483" s="10">
        <v>42774</v>
      </c>
      <c r="B3483" s="11">
        <v>22</v>
      </c>
      <c r="C3483" s="11">
        <v>9.9644759999999994</v>
      </c>
      <c r="D3483" s="11">
        <v>9.9644759999999994</v>
      </c>
      <c r="E3483" s="11">
        <v>5.833742</v>
      </c>
    </row>
    <row r="3484" spans="1:5" x14ac:dyDescent="0.25">
      <c r="A3484" s="10">
        <v>42775</v>
      </c>
      <c r="B3484" s="11">
        <v>28</v>
      </c>
      <c r="C3484" s="11">
        <v>9.9521599999999992</v>
      </c>
      <c r="D3484" s="11">
        <v>9.9521599999999992</v>
      </c>
      <c r="E3484" s="11">
        <v>6.1804240000000004</v>
      </c>
    </row>
    <row r="3485" spans="1:5" x14ac:dyDescent="0.25">
      <c r="A3485" s="10">
        <v>42776</v>
      </c>
      <c r="B3485" s="11">
        <v>27</v>
      </c>
      <c r="C3485" s="11">
        <v>9.9534179999999992</v>
      </c>
      <c r="D3485" s="11">
        <v>9.9534179999999992</v>
      </c>
      <c r="E3485" s="11">
        <v>6.2400010000000004</v>
      </c>
    </row>
    <row r="3486" spans="1:5" x14ac:dyDescent="0.25">
      <c r="A3486" s="10">
        <v>42779</v>
      </c>
      <c r="B3486" s="11">
        <v>24</v>
      </c>
      <c r="C3486" s="11">
        <v>9.9585629999999998</v>
      </c>
      <c r="D3486" s="11">
        <v>9.9585629999999998</v>
      </c>
      <c r="E3486" s="11">
        <v>6.2414129999999997</v>
      </c>
    </row>
    <row r="3487" spans="1:5" x14ac:dyDescent="0.25">
      <c r="A3487" s="10">
        <v>42780</v>
      </c>
      <c r="B3487" s="11">
        <v>23</v>
      </c>
      <c r="C3487" s="11">
        <v>9.9603359999999999</v>
      </c>
      <c r="D3487" s="11">
        <v>9.9603359999999999</v>
      </c>
      <c r="E3487" s="11">
        <v>6.2330009999999998</v>
      </c>
    </row>
    <row r="3488" spans="1:5" x14ac:dyDescent="0.25">
      <c r="A3488" s="10">
        <v>42781</v>
      </c>
      <c r="B3488" s="11">
        <v>22</v>
      </c>
      <c r="C3488" s="11">
        <v>9.9621399999999998</v>
      </c>
      <c r="D3488" s="11">
        <v>9.9621399999999998</v>
      </c>
      <c r="E3488" s="11">
        <v>6.2188169999999996</v>
      </c>
    </row>
    <row r="3489" spans="1:5" x14ac:dyDescent="0.25">
      <c r="A3489" s="10">
        <v>42782</v>
      </c>
      <c r="B3489" s="11">
        <v>28</v>
      </c>
      <c r="C3489" s="11">
        <v>9.9518550000000001</v>
      </c>
      <c r="D3489" s="11">
        <v>9.9518550000000001</v>
      </c>
      <c r="E3489" s="11">
        <v>6.2200179999999996</v>
      </c>
    </row>
    <row r="3490" spans="1:5" x14ac:dyDescent="0.25">
      <c r="A3490" s="10">
        <v>42783</v>
      </c>
      <c r="B3490" s="11">
        <v>27</v>
      </c>
      <c r="C3490" s="11">
        <v>9.9525260000000006</v>
      </c>
      <c r="D3490" s="11">
        <v>9.9525260000000006</v>
      </c>
      <c r="E3490" s="11">
        <v>6.3600599999999998</v>
      </c>
    </row>
    <row r="3491" spans="1:5" x14ac:dyDescent="0.25">
      <c r="A3491" s="10">
        <v>42786</v>
      </c>
      <c r="B3491" s="11">
        <v>24</v>
      </c>
      <c r="C3491" s="11">
        <v>9.9587710000000005</v>
      </c>
      <c r="D3491" s="11">
        <v>9.9587710000000005</v>
      </c>
      <c r="E3491" s="11">
        <v>6.2099529999999996</v>
      </c>
    </row>
    <row r="3492" spans="1:5" x14ac:dyDescent="0.25">
      <c r="A3492" s="10">
        <v>42787</v>
      </c>
      <c r="B3492" s="11">
        <v>23</v>
      </c>
      <c r="C3492" s="11">
        <v>9.9601819999999996</v>
      </c>
      <c r="D3492" s="11">
        <v>9.9601819999999996</v>
      </c>
      <c r="E3492" s="11">
        <v>6.2572979999999996</v>
      </c>
    </row>
    <row r="3493" spans="1:5" x14ac:dyDescent="0.25">
      <c r="A3493" s="10">
        <v>42788</v>
      </c>
      <c r="B3493" s="11">
        <v>22</v>
      </c>
      <c r="C3493" s="11">
        <v>9.9620719999999992</v>
      </c>
      <c r="D3493" s="11">
        <v>9.9620719999999992</v>
      </c>
      <c r="E3493" s="11">
        <v>6.230029</v>
      </c>
    </row>
    <row r="3494" spans="1:5" x14ac:dyDescent="0.25">
      <c r="A3494" s="10">
        <v>42789</v>
      </c>
      <c r="B3494" s="11">
        <v>28</v>
      </c>
      <c r="C3494" s="11">
        <v>9.9519939999999991</v>
      </c>
      <c r="D3494" s="11">
        <v>9.9519939999999991</v>
      </c>
      <c r="E3494" s="11">
        <v>6.2019729999999997</v>
      </c>
    </row>
    <row r="3495" spans="1:5" x14ac:dyDescent="0.25">
      <c r="A3495" s="10">
        <v>42790</v>
      </c>
      <c r="B3495" s="11">
        <v>27</v>
      </c>
      <c r="C3495" s="11">
        <v>9.9532939999999996</v>
      </c>
      <c r="D3495" s="11">
        <v>9.9532939999999996</v>
      </c>
      <c r="E3495" s="11">
        <v>6.2566889999999997</v>
      </c>
    </row>
    <row r="3496" spans="1:5" x14ac:dyDescent="0.25">
      <c r="A3496" s="10">
        <v>42793</v>
      </c>
      <c r="B3496" s="11">
        <v>24</v>
      </c>
      <c r="C3496" s="11">
        <v>9.9583580000000005</v>
      </c>
      <c r="D3496" s="11">
        <v>9.9583580000000005</v>
      </c>
      <c r="E3496" s="11">
        <v>6.2724200000000003</v>
      </c>
    </row>
    <row r="3497" spans="1:5" x14ac:dyDescent="0.25">
      <c r="A3497" s="10">
        <v>42794</v>
      </c>
      <c r="B3497" s="11">
        <v>23</v>
      </c>
      <c r="C3497" s="11">
        <v>9.9603210000000004</v>
      </c>
      <c r="D3497" s="11">
        <v>9.9603210000000004</v>
      </c>
      <c r="E3497" s="11">
        <v>6.2353670000000001</v>
      </c>
    </row>
    <row r="3498" spans="1:5" x14ac:dyDescent="0.25">
      <c r="A3498" s="10">
        <v>42795</v>
      </c>
      <c r="B3498" s="11">
        <v>22</v>
      </c>
      <c r="C3498" s="11">
        <v>9.9618260000000003</v>
      </c>
      <c r="D3498" s="11">
        <v>9.9618260000000003</v>
      </c>
      <c r="E3498" s="11">
        <v>6.2705919999999997</v>
      </c>
    </row>
    <row r="3499" spans="1:5" x14ac:dyDescent="0.25">
      <c r="A3499" s="10">
        <v>42796</v>
      </c>
      <c r="B3499" s="11">
        <v>28</v>
      </c>
      <c r="C3499" s="11">
        <v>9.9514610000000001</v>
      </c>
      <c r="D3499" s="11">
        <v>9.9514610000000001</v>
      </c>
      <c r="E3499" s="11">
        <v>6.2711680000000003</v>
      </c>
    </row>
    <row r="3500" spans="1:5" x14ac:dyDescent="0.25">
      <c r="A3500" s="10">
        <v>42797</v>
      </c>
      <c r="B3500" s="11">
        <v>27</v>
      </c>
      <c r="C3500" s="11">
        <v>9.9534149999999997</v>
      </c>
      <c r="D3500" s="11">
        <v>9.9534149999999997</v>
      </c>
      <c r="E3500" s="11">
        <v>6.2404039999999998</v>
      </c>
    </row>
    <row r="3501" spans="1:5" x14ac:dyDescent="0.25">
      <c r="A3501" s="10">
        <v>42800</v>
      </c>
      <c r="B3501" s="11">
        <v>24</v>
      </c>
      <c r="C3501" s="11">
        <v>9.9582870000000003</v>
      </c>
      <c r="D3501" s="11">
        <v>9.9582870000000003</v>
      </c>
      <c r="E3501" s="11">
        <v>6.2831590000000004</v>
      </c>
    </row>
    <row r="3502" spans="1:5" x14ac:dyDescent="0.25">
      <c r="A3502" s="10">
        <v>42801</v>
      </c>
      <c r="B3502" s="11">
        <v>23</v>
      </c>
      <c r="C3502" s="11">
        <v>9.9600089999999994</v>
      </c>
      <c r="D3502" s="11">
        <v>9.9600089999999994</v>
      </c>
      <c r="E3502" s="11">
        <v>6.2845940000000002</v>
      </c>
    </row>
    <row r="3503" spans="1:5" x14ac:dyDescent="0.25">
      <c r="A3503" s="10">
        <v>42802</v>
      </c>
      <c r="B3503" s="11">
        <v>22</v>
      </c>
      <c r="C3503" s="11">
        <v>9.9616969999999991</v>
      </c>
      <c r="D3503" s="11">
        <v>9.9616969999999991</v>
      </c>
      <c r="E3503" s="11">
        <v>6.2918630000000002</v>
      </c>
    </row>
    <row r="3504" spans="1:5" x14ac:dyDescent="0.25">
      <c r="A3504" s="10">
        <v>42803</v>
      </c>
      <c r="B3504" s="11">
        <v>28</v>
      </c>
      <c r="C3504" s="11">
        <v>9.9500530000000005</v>
      </c>
      <c r="D3504" s="11">
        <v>9.9500530000000005</v>
      </c>
      <c r="E3504" s="11">
        <v>6.4539929999999996</v>
      </c>
    </row>
    <row r="3505" spans="1:5" x14ac:dyDescent="0.25">
      <c r="A3505" s="10">
        <v>42804</v>
      </c>
      <c r="B3505" s="11">
        <v>27</v>
      </c>
      <c r="C3505" s="11">
        <v>9.9530320000000003</v>
      </c>
      <c r="D3505" s="11">
        <v>9.9530320000000003</v>
      </c>
      <c r="E3505" s="11">
        <v>6.2919520000000002</v>
      </c>
    </row>
    <row r="3506" spans="1:5" x14ac:dyDescent="0.25">
      <c r="A3506" s="10">
        <v>42807</v>
      </c>
      <c r="B3506" s="11">
        <v>24</v>
      </c>
      <c r="C3506" s="11">
        <v>9.9581429999999997</v>
      </c>
      <c r="D3506" s="11">
        <v>9.9581429999999997</v>
      </c>
      <c r="E3506" s="11">
        <v>6.3049410000000004</v>
      </c>
    </row>
    <row r="3507" spans="1:5" x14ac:dyDescent="0.25">
      <c r="A3507" s="10">
        <v>42808</v>
      </c>
      <c r="B3507" s="11">
        <v>23</v>
      </c>
      <c r="C3507" s="11">
        <v>9.9597850000000001</v>
      </c>
      <c r="D3507" s="11">
        <v>9.9597850000000001</v>
      </c>
      <c r="E3507" s="11">
        <v>6.3199370000000004</v>
      </c>
    </row>
    <row r="3508" spans="1:5" x14ac:dyDescent="0.25">
      <c r="A3508" s="10">
        <v>42809</v>
      </c>
      <c r="B3508" s="11">
        <v>22</v>
      </c>
      <c r="C3508" s="11">
        <v>9.9617310000000003</v>
      </c>
      <c r="D3508" s="11">
        <v>9.9617310000000003</v>
      </c>
      <c r="E3508" s="11">
        <v>6.286257</v>
      </c>
    </row>
    <row r="3509" spans="1:5" x14ac:dyDescent="0.25">
      <c r="A3509" s="10">
        <v>42810</v>
      </c>
      <c r="B3509" s="11">
        <v>27</v>
      </c>
      <c r="C3509" s="11">
        <v>9.9534120000000001</v>
      </c>
      <c r="D3509" s="11">
        <v>9.9534120000000001</v>
      </c>
      <c r="E3509" s="11">
        <v>6.2408080000000004</v>
      </c>
    </row>
    <row r="3510" spans="1:5" x14ac:dyDescent="0.25">
      <c r="A3510" s="10">
        <v>42811</v>
      </c>
      <c r="B3510" s="11">
        <v>26</v>
      </c>
      <c r="C3510" s="11">
        <v>9.9551920000000003</v>
      </c>
      <c r="D3510" s="11">
        <v>9.9551920000000003</v>
      </c>
      <c r="E3510" s="11">
        <v>6.2321090000000003</v>
      </c>
    </row>
    <row r="3511" spans="1:5" x14ac:dyDescent="0.25">
      <c r="A3511" s="10">
        <v>42815</v>
      </c>
      <c r="B3511" s="11">
        <v>22</v>
      </c>
      <c r="C3511" s="11">
        <v>9.9616310000000006</v>
      </c>
      <c r="D3511" s="11">
        <v>9.9616310000000006</v>
      </c>
      <c r="E3511" s="11">
        <v>6.3027470000000001</v>
      </c>
    </row>
    <row r="3512" spans="1:5" x14ac:dyDescent="0.25">
      <c r="A3512" s="10">
        <v>42816</v>
      </c>
      <c r="B3512" s="11">
        <v>21</v>
      </c>
      <c r="C3512" s="11">
        <v>9.9630650000000003</v>
      </c>
      <c r="D3512" s="11">
        <v>9.9630650000000003</v>
      </c>
      <c r="E3512" s="11">
        <v>6.3551869999999999</v>
      </c>
    </row>
    <row r="3513" spans="1:5" x14ac:dyDescent="0.25">
      <c r="A3513" s="10">
        <v>42817</v>
      </c>
      <c r="B3513" s="11">
        <v>28</v>
      </c>
      <c r="C3513" s="11">
        <v>9.9510070000000006</v>
      </c>
      <c r="D3513" s="11">
        <v>9.9510070000000006</v>
      </c>
      <c r="E3513" s="11">
        <v>6.3301129999999999</v>
      </c>
    </row>
    <row r="3514" spans="1:5" x14ac:dyDescent="0.25">
      <c r="A3514" s="10">
        <v>42818</v>
      </c>
      <c r="B3514" s="11">
        <v>27</v>
      </c>
      <c r="C3514" s="11">
        <v>9.9527199999999993</v>
      </c>
      <c r="D3514" s="11">
        <v>9.9527199999999993</v>
      </c>
      <c r="E3514" s="11">
        <v>6.3339470000000002</v>
      </c>
    </row>
    <row r="3515" spans="1:5" x14ac:dyDescent="0.25">
      <c r="A3515" s="10">
        <v>42821</v>
      </c>
      <c r="B3515" s="11">
        <v>24</v>
      </c>
      <c r="C3515" s="11">
        <v>9.957497</v>
      </c>
      <c r="D3515" s="11">
        <v>9.957497</v>
      </c>
      <c r="E3515" s="11">
        <v>6.4026630000000004</v>
      </c>
    </row>
    <row r="3516" spans="1:5" x14ac:dyDescent="0.25">
      <c r="A3516" s="10">
        <v>42822</v>
      </c>
      <c r="B3516" s="11">
        <v>23</v>
      </c>
      <c r="C3516" s="11">
        <v>9.959327</v>
      </c>
      <c r="D3516" s="11">
        <v>9.959327</v>
      </c>
      <c r="E3516" s="11">
        <v>6.3922080000000001</v>
      </c>
    </row>
    <row r="3517" spans="1:5" x14ac:dyDescent="0.25">
      <c r="A3517" s="10">
        <v>42823</v>
      </c>
      <c r="B3517" s="11">
        <v>22</v>
      </c>
      <c r="C3517" s="11">
        <v>9.9612839999999991</v>
      </c>
      <c r="D3517" s="11">
        <v>9.9612839999999991</v>
      </c>
      <c r="E3517" s="11">
        <v>6.3599690000000004</v>
      </c>
    </row>
    <row r="3518" spans="1:5" x14ac:dyDescent="0.25">
      <c r="A3518" s="10">
        <v>42824</v>
      </c>
      <c r="B3518" s="11">
        <v>28</v>
      </c>
      <c r="C3518" s="11">
        <v>9.9502869999999994</v>
      </c>
      <c r="D3518" s="11">
        <v>9.9502869999999994</v>
      </c>
      <c r="E3518" s="11">
        <v>6.4236050000000002</v>
      </c>
    </row>
    <row r="3519" spans="1:5" x14ac:dyDescent="0.25">
      <c r="A3519" s="10">
        <v>42825</v>
      </c>
      <c r="B3519" s="11">
        <v>27</v>
      </c>
      <c r="C3519" s="11">
        <v>9.9518640000000005</v>
      </c>
      <c r="D3519" s="11">
        <v>9.9518640000000005</v>
      </c>
      <c r="E3519" s="11">
        <v>6.4491769999999997</v>
      </c>
    </row>
    <row r="3520" spans="1:5" x14ac:dyDescent="0.25">
      <c r="A3520" s="10">
        <v>42828</v>
      </c>
      <c r="B3520" s="11">
        <v>24</v>
      </c>
      <c r="C3520" s="11">
        <v>9.9569790000000005</v>
      </c>
      <c r="D3520" s="11">
        <v>9.9569790000000005</v>
      </c>
      <c r="E3520" s="11">
        <v>6.4810319999999999</v>
      </c>
    </row>
    <row r="3521" spans="1:5" x14ac:dyDescent="0.25">
      <c r="A3521" s="10">
        <v>42829</v>
      </c>
      <c r="B3521" s="11">
        <v>23</v>
      </c>
      <c r="C3521" s="11">
        <v>9.9588420000000006</v>
      </c>
      <c r="D3521" s="11">
        <v>9.9588420000000006</v>
      </c>
      <c r="E3521" s="11">
        <v>6.4687460000000003</v>
      </c>
    </row>
    <row r="3522" spans="1:5" x14ac:dyDescent="0.25">
      <c r="A3522" s="10">
        <v>42830</v>
      </c>
      <c r="B3522" s="11">
        <v>22</v>
      </c>
      <c r="C3522" s="11">
        <v>9.9607100000000006</v>
      </c>
      <c r="D3522" s="11">
        <v>9.9607100000000006</v>
      </c>
      <c r="E3522" s="11">
        <v>6.4546330000000003</v>
      </c>
    </row>
    <row r="3523" spans="1:5" x14ac:dyDescent="0.25">
      <c r="A3523" s="10">
        <v>42831</v>
      </c>
      <c r="B3523" s="11">
        <v>28</v>
      </c>
      <c r="C3523" s="11">
        <v>9.9498650000000008</v>
      </c>
      <c r="D3523" s="11">
        <v>9.9498650000000008</v>
      </c>
      <c r="E3523" s="11">
        <v>6.4784079999999999</v>
      </c>
    </row>
    <row r="3524" spans="1:5" x14ac:dyDescent="0.25">
      <c r="A3524" s="10">
        <v>42832</v>
      </c>
      <c r="B3524" s="11">
        <v>27</v>
      </c>
      <c r="C3524" s="11">
        <v>9.9518579999999996</v>
      </c>
      <c r="D3524" s="11">
        <v>9.9518579999999996</v>
      </c>
      <c r="E3524" s="11">
        <v>6.4499849999999999</v>
      </c>
    </row>
    <row r="3525" spans="1:5" x14ac:dyDescent="0.25">
      <c r="A3525" s="10">
        <v>42835</v>
      </c>
      <c r="B3525" s="11">
        <v>24</v>
      </c>
      <c r="C3525" s="11">
        <v>9.9569860000000006</v>
      </c>
      <c r="D3525" s="11">
        <v>9.9569860000000006</v>
      </c>
      <c r="E3525" s="11">
        <v>6.4799730000000002</v>
      </c>
    </row>
    <row r="3526" spans="1:5" x14ac:dyDescent="0.25">
      <c r="A3526" s="10">
        <v>42836</v>
      </c>
      <c r="B3526" s="11">
        <v>23</v>
      </c>
      <c r="C3526" s="11">
        <v>9.9585190000000008</v>
      </c>
      <c r="D3526" s="11">
        <v>9.9585190000000008</v>
      </c>
      <c r="E3526" s="11">
        <v>6.5197229999999999</v>
      </c>
    </row>
    <row r="3527" spans="1:5" x14ac:dyDescent="0.25">
      <c r="A3527" s="10">
        <v>42837</v>
      </c>
      <c r="B3527" s="11">
        <v>29</v>
      </c>
      <c r="C3527" s="11">
        <v>9.9479199999999999</v>
      </c>
      <c r="D3527" s="11">
        <v>9.9479199999999999</v>
      </c>
      <c r="E3527" s="11">
        <v>6.4989499999999998</v>
      </c>
    </row>
    <row r="3528" spans="1:5" x14ac:dyDescent="0.25">
      <c r="A3528" s="10">
        <v>42842</v>
      </c>
      <c r="B3528" s="11">
        <v>24</v>
      </c>
      <c r="C3528" s="11">
        <v>9.9569369999999999</v>
      </c>
      <c r="D3528" s="11">
        <v>9.9569369999999999</v>
      </c>
      <c r="E3528" s="11">
        <v>6.487387</v>
      </c>
    </row>
    <row r="3529" spans="1:5" x14ac:dyDescent="0.25">
      <c r="A3529" s="10">
        <v>42843</v>
      </c>
      <c r="B3529" s="11">
        <v>23</v>
      </c>
      <c r="C3529" s="11">
        <v>9.9590770000000006</v>
      </c>
      <c r="D3529" s="11">
        <v>9.9590770000000006</v>
      </c>
      <c r="E3529" s="11">
        <v>6.4316589999999998</v>
      </c>
    </row>
    <row r="3530" spans="1:5" x14ac:dyDescent="0.25">
      <c r="A3530" s="10">
        <v>42844</v>
      </c>
      <c r="B3530" s="11">
        <v>22</v>
      </c>
      <c r="C3530" s="11">
        <v>9.9606560000000002</v>
      </c>
      <c r="D3530" s="11">
        <v>9.9606560000000002</v>
      </c>
      <c r="E3530" s="11">
        <v>6.4635389999999999</v>
      </c>
    </row>
    <row r="3531" spans="1:5" x14ac:dyDescent="0.25">
      <c r="A3531" s="10">
        <v>42845</v>
      </c>
      <c r="B3531" s="11">
        <v>28</v>
      </c>
      <c r="C3531" s="11">
        <v>9.9499300000000002</v>
      </c>
      <c r="D3531" s="11">
        <v>9.9499300000000002</v>
      </c>
      <c r="E3531" s="11">
        <v>6.4699669999999996</v>
      </c>
    </row>
    <row r="3532" spans="1:5" x14ac:dyDescent="0.25">
      <c r="A3532" s="10">
        <v>42846</v>
      </c>
      <c r="B3532" s="11">
        <v>27</v>
      </c>
      <c r="C3532" s="11">
        <v>9.9520669999999996</v>
      </c>
      <c r="D3532" s="11">
        <v>9.9520669999999996</v>
      </c>
      <c r="E3532" s="11">
        <v>6.4218489999999999</v>
      </c>
    </row>
    <row r="3533" spans="1:5" x14ac:dyDescent="0.25">
      <c r="A3533" s="10">
        <v>42849</v>
      </c>
      <c r="B3533" s="11">
        <v>24</v>
      </c>
      <c r="C3533" s="11">
        <v>9.9571120000000004</v>
      </c>
      <c r="D3533" s="11">
        <v>9.9571120000000004</v>
      </c>
      <c r="E3533" s="11">
        <v>6.4609100000000002</v>
      </c>
    </row>
    <row r="3534" spans="1:5" x14ac:dyDescent="0.25">
      <c r="A3534" s="10">
        <v>42850</v>
      </c>
      <c r="B3534" s="11">
        <v>23</v>
      </c>
      <c r="C3534" s="11">
        <v>9.9586419999999993</v>
      </c>
      <c r="D3534" s="11">
        <v>9.9586419999999993</v>
      </c>
      <c r="E3534" s="11">
        <v>6.5003099999999998</v>
      </c>
    </row>
    <row r="3535" spans="1:5" x14ac:dyDescent="0.25">
      <c r="A3535" s="10">
        <v>42851</v>
      </c>
      <c r="B3535" s="11">
        <v>22</v>
      </c>
      <c r="C3535" s="11">
        <v>9.9605329999999999</v>
      </c>
      <c r="D3535" s="11">
        <v>9.9605329999999999</v>
      </c>
      <c r="E3535" s="11">
        <v>6.4838259999999996</v>
      </c>
    </row>
    <row r="3536" spans="1:5" x14ac:dyDescent="0.25">
      <c r="A3536" s="10">
        <v>42852</v>
      </c>
      <c r="B3536" s="11">
        <v>28</v>
      </c>
      <c r="C3536" s="11">
        <v>9.9494939999999996</v>
      </c>
      <c r="D3536" s="11">
        <v>9.9494939999999996</v>
      </c>
      <c r="E3536" s="11">
        <v>6.5265919999999999</v>
      </c>
    </row>
    <row r="3537" spans="1:5" x14ac:dyDescent="0.25">
      <c r="A3537" s="10">
        <v>42853</v>
      </c>
      <c r="B3537" s="11">
        <v>27</v>
      </c>
      <c r="C3537" s="11">
        <v>9.9513379999999998</v>
      </c>
      <c r="D3537" s="11">
        <v>9.9513379999999998</v>
      </c>
      <c r="E3537" s="11">
        <v>6.5199939999999996</v>
      </c>
    </row>
    <row r="3538" spans="1:5" x14ac:dyDescent="0.25">
      <c r="A3538" s="10">
        <v>42857</v>
      </c>
      <c r="B3538" s="11">
        <v>23</v>
      </c>
      <c r="C3538" s="11">
        <v>9.9587559999999993</v>
      </c>
      <c r="D3538" s="11">
        <v>9.9587559999999993</v>
      </c>
      <c r="E3538" s="11">
        <v>6.4823180000000002</v>
      </c>
    </row>
    <row r="3539" spans="1:5" x14ac:dyDescent="0.25">
      <c r="A3539" s="10">
        <v>42858</v>
      </c>
      <c r="B3539" s="11">
        <v>22</v>
      </c>
      <c r="C3539" s="11">
        <v>9.9604529999999993</v>
      </c>
      <c r="D3539" s="11">
        <v>9.9604529999999993</v>
      </c>
      <c r="E3539" s="11">
        <v>6.4970210000000002</v>
      </c>
    </row>
    <row r="3540" spans="1:5" x14ac:dyDescent="0.25">
      <c r="A3540" s="10">
        <v>42859</v>
      </c>
      <c r="B3540" s="11">
        <v>28</v>
      </c>
      <c r="C3540" s="11">
        <v>9.9513289999999994</v>
      </c>
      <c r="D3540" s="11">
        <v>9.9513289999999994</v>
      </c>
      <c r="E3540" s="11">
        <v>6.2883060000000004</v>
      </c>
    </row>
    <row r="3541" spans="1:5" x14ac:dyDescent="0.25">
      <c r="A3541" s="10">
        <v>42860</v>
      </c>
      <c r="B3541" s="11">
        <v>27</v>
      </c>
      <c r="C3541" s="11">
        <v>9.951295</v>
      </c>
      <c r="D3541" s="11">
        <v>9.951295</v>
      </c>
      <c r="E3541" s="11">
        <v>6.5257839999999998</v>
      </c>
    </row>
    <row r="3542" spans="1:5" x14ac:dyDescent="0.25">
      <c r="A3542" s="10">
        <v>42863</v>
      </c>
      <c r="B3542" s="11">
        <v>24</v>
      </c>
      <c r="C3542" s="11">
        <v>9.9566549999999996</v>
      </c>
      <c r="D3542" s="11">
        <v>9.9566549999999996</v>
      </c>
      <c r="E3542" s="11">
        <v>6.5300549999999999</v>
      </c>
    </row>
    <row r="3543" spans="1:5" x14ac:dyDescent="0.25">
      <c r="A3543" s="10">
        <v>42864</v>
      </c>
      <c r="B3543" s="11">
        <v>23</v>
      </c>
      <c r="C3543" s="11">
        <v>9.9587129999999995</v>
      </c>
      <c r="D3543" s="11">
        <v>9.9587129999999995</v>
      </c>
      <c r="E3543" s="11">
        <v>6.4891050000000003</v>
      </c>
    </row>
    <row r="3544" spans="1:5" x14ac:dyDescent="0.25">
      <c r="A3544" s="10">
        <v>42865</v>
      </c>
      <c r="B3544" s="11">
        <v>22</v>
      </c>
      <c r="C3544" s="11">
        <v>9.9604990000000004</v>
      </c>
      <c r="D3544" s="11">
        <v>9.9604990000000004</v>
      </c>
      <c r="E3544" s="11">
        <v>6.4894340000000001</v>
      </c>
    </row>
    <row r="3545" spans="1:5" x14ac:dyDescent="0.25">
      <c r="A3545" s="10">
        <v>42866</v>
      </c>
      <c r="B3545" s="11">
        <v>28</v>
      </c>
      <c r="C3545" s="11">
        <v>9.9496859999999998</v>
      </c>
      <c r="D3545" s="11">
        <v>9.9496859999999998</v>
      </c>
      <c r="E3545" s="11">
        <v>6.5016550000000004</v>
      </c>
    </row>
    <row r="3546" spans="1:5" x14ac:dyDescent="0.25">
      <c r="A3546" s="10">
        <v>42867</v>
      </c>
      <c r="B3546" s="11">
        <v>27</v>
      </c>
      <c r="C3546" s="11">
        <v>9.9513149999999992</v>
      </c>
      <c r="D3546" s="11">
        <v>9.9513149999999992</v>
      </c>
      <c r="E3546" s="11">
        <v>6.523091</v>
      </c>
    </row>
    <row r="3547" spans="1:5" x14ac:dyDescent="0.25">
      <c r="A3547" s="10">
        <v>42870</v>
      </c>
      <c r="B3547" s="11">
        <v>24</v>
      </c>
      <c r="C3547" s="11">
        <v>9.9564640000000004</v>
      </c>
      <c r="D3547" s="11">
        <v>9.9564640000000004</v>
      </c>
      <c r="E3547" s="11">
        <v>6.5589550000000001</v>
      </c>
    </row>
    <row r="3548" spans="1:5" x14ac:dyDescent="0.25">
      <c r="A3548" s="10">
        <v>42871</v>
      </c>
      <c r="B3548" s="11">
        <v>23</v>
      </c>
      <c r="C3548" s="11">
        <v>9.9582680000000003</v>
      </c>
      <c r="D3548" s="11">
        <v>9.9582680000000003</v>
      </c>
      <c r="E3548" s="11">
        <v>6.5593389999999996</v>
      </c>
    </row>
    <row r="3549" spans="1:5" x14ac:dyDescent="0.25">
      <c r="A3549" s="10">
        <v>42872</v>
      </c>
      <c r="B3549" s="11">
        <v>22</v>
      </c>
      <c r="C3549" s="11">
        <v>9.9601889999999997</v>
      </c>
      <c r="D3549" s="11">
        <v>9.9601889999999997</v>
      </c>
      <c r="E3549" s="11">
        <v>6.5405660000000001</v>
      </c>
    </row>
    <row r="3550" spans="1:5" x14ac:dyDescent="0.25">
      <c r="A3550" s="10">
        <v>42873</v>
      </c>
      <c r="B3550" s="11">
        <v>28</v>
      </c>
      <c r="C3550" s="11">
        <v>9.948143</v>
      </c>
      <c r="D3550" s="11">
        <v>9.948143</v>
      </c>
      <c r="E3550" s="11">
        <v>6.7020840000000002</v>
      </c>
    </row>
    <row r="3551" spans="1:5" x14ac:dyDescent="0.25">
      <c r="A3551" s="10">
        <v>42874</v>
      </c>
      <c r="B3551" s="11">
        <v>27</v>
      </c>
      <c r="C3551" s="11">
        <v>9.9495690000000003</v>
      </c>
      <c r="D3551" s="11">
        <v>9.9495690000000003</v>
      </c>
      <c r="E3551" s="11">
        <v>6.758216</v>
      </c>
    </row>
    <row r="3552" spans="1:5" x14ac:dyDescent="0.25">
      <c r="A3552" s="10">
        <v>42877</v>
      </c>
      <c r="B3552" s="11">
        <v>24</v>
      </c>
      <c r="C3552" s="11">
        <v>9.9551739999999995</v>
      </c>
      <c r="D3552" s="11">
        <v>9.9551739999999995</v>
      </c>
      <c r="E3552" s="11">
        <v>6.7541760000000002</v>
      </c>
    </row>
    <row r="3553" spans="1:5" x14ac:dyDescent="0.25">
      <c r="A3553" s="10">
        <v>42878</v>
      </c>
      <c r="B3553" s="11">
        <v>23</v>
      </c>
      <c r="C3553" s="11">
        <v>9.9574400000000001</v>
      </c>
      <c r="D3553" s="11">
        <v>9.9574400000000001</v>
      </c>
      <c r="E3553" s="11">
        <v>6.6900380000000004</v>
      </c>
    </row>
    <row r="3554" spans="1:5" x14ac:dyDescent="0.25">
      <c r="A3554" s="10">
        <v>42879</v>
      </c>
      <c r="B3554" s="11">
        <v>22</v>
      </c>
      <c r="C3554" s="11">
        <v>9.9592829999999992</v>
      </c>
      <c r="D3554" s="11">
        <v>9.9592829999999992</v>
      </c>
      <c r="E3554" s="11">
        <v>6.6900219999999999</v>
      </c>
    </row>
    <row r="3555" spans="1:5" x14ac:dyDescent="0.25">
      <c r="A3555" s="10">
        <v>42880</v>
      </c>
      <c r="B3555" s="11">
        <v>28</v>
      </c>
      <c r="C3555" s="11">
        <v>9.9481590000000004</v>
      </c>
      <c r="D3555" s="11">
        <v>9.9481590000000004</v>
      </c>
      <c r="E3555" s="11">
        <v>6.700005</v>
      </c>
    </row>
    <row r="3556" spans="1:5" x14ac:dyDescent="0.25">
      <c r="A3556" s="10">
        <v>42881</v>
      </c>
      <c r="B3556" s="11">
        <v>27</v>
      </c>
      <c r="C3556" s="11">
        <v>9.9499860000000009</v>
      </c>
      <c r="D3556" s="11">
        <v>9.9499860000000009</v>
      </c>
      <c r="E3556" s="11">
        <v>6.7020530000000003</v>
      </c>
    </row>
    <row r="3557" spans="1:5" x14ac:dyDescent="0.25">
      <c r="A3557" s="10">
        <v>42884</v>
      </c>
      <c r="B3557" s="11">
        <v>24</v>
      </c>
      <c r="C3557" s="11">
        <v>9.9551409999999994</v>
      </c>
      <c r="D3557" s="11">
        <v>9.9551409999999994</v>
      </c>
      <c r="E3557" s="11">
        <v>6.7591710000000003</v>
      </c>
    </row>
    <row r="3558" spans="1:5" x14ac:dyDescent="0.25">
      <c r="A3558" s="10">
        <v>42885</v>
      </c>
      <c r="B3558" s="11">
        <v>23</v>
      </c>
      <c r="C3558" s="11">
        <v>9.9573769999999993</v>
      </c>
      <c r="D3558" s="11">
        <v>9.9573769999999993</v>
      </c>
      <c r="E3558" s="11">
        <v>6.6999829999999996</v>
      </c>
    </row>
    <row r="3559" spans="1:5" x14ac:dyDescent="0.25">
      <c r="A3559" s="10">
        <v>42886</v>
      </c>
      <c r="B3559" s="11">
        <v>22</v>
      </c>
      <c r="C3559" s="11">
        <v>9.9593720000000001</v>
      </c>
      <c r="D3559" s="11">
        <v>9.9593720000000001</v>
      </c>
      <c r="E3559" s="11">
        <v>6.6753390000000001</v>
      </c>
    </row>
    <row r="3560" spans="1:5" x14ac:dyDescent="0.25">
      <c r="A3560" s="10">
        <v>42887</v>
      </c>
      <c r="B3560" s="11">
        <v>28</v>
      </c>
      <c r="C3560" s="11">
        <v>9.9477130000000002</v>
      </c>
      <c r="D3560" s="11">
        <v>9.9477130000000002</v>
      </c>
      <c r="E3560" s="11">
        <v>6.7579500000000001</v>
      </c>
    </row>
    <row r="3561" spans="1:5" x14ac:dyDescent="0.25">
      <c r="A3561" s="10">
        <v>42888</v>
      </c>
      <c r="B3561" s="11">
        <v>27</v>
      </c>
      <c r="C3561" s="11">
        <v>9.9496470000000006</v>
      </c>
      <c r="D3561" s="11">
        <v>9.9496470000000006</v>
      </c>
      <c r="E3561" s="11">
        <v>6.7477099999999997</v>
      </c>
    </row>
    <row r="3562" spans="1:5" x14ac:dyDescent="0.25">
      <c r="A3562" s="10">
        <v>42891</v>
      </c>
      <c r="B3562" s="11">
        <v>24</v>
      </c>
      <c r="C3562" s="11">
        <v>9.9552019999999999</v>
      </c>
      <c r="D3562" s="11">
        <v>9.9552019999999999</v>
      </c>
      <c r="E3562" s="11">
        <v>6.7499380000000002</v>
      </c>
    </row>
    <row r="3563" spans="1:5" x14ac:dyDescent="0.25">
      <c r="A3563" s="10">
        <v>42892</v>
      </c>
      <c r="B3563" s="11">
        <v>23</v>
      </c>
      <c r="C3563" s="11">
        <v>9.9571869999999993</v>
      </c>
      <c r="D3563" s="11">
        <v>9.9571869999999993</v>
      </c>
      <c r="E3563" s="11">
        <v>6.729978</v>
      </c>
    </row>
    <row r="3564" spans="1:5" x14ac:dyDescent="0.25">
      <c r="A3564" s="10">
        <v>42893</v>
      </c>
      <c r="B3564" s="11">
        <v>22</v>
      </c>
      <c r="C3564" s="11">
        <v>9.9591659999999997</v>
      </c>
      <c r="D3564" s="11">
        <v>9.9591659999999997</v>
      </c>
      <c r="E3564" s="11">
        <v>6.7093239999999996</v>
      </c>
    </row>
    <row r="3565" spans="1:5" x14ac:dyDescent="0.25">
      <c r="A3565" s="10">
        <v>42894</v>
      </c>
      <c r="B3565" s="11">
        <v>28</v>
      </c>
      <c r="C3565" s="11">
        <v>9.9477510000000002</v>
      </c>
      <c r="D3565" s="11">
        <v>9.9477510000000002</v>
      </c>
      <c r="E3565" s="11">
        <v>6.753012</v>
      </c>
    </row>
    <row r="3566" spans="1:5" x14ac:dyDescent="0.25">
      <c r="A3566" s="10">
        <v>42895</v>
      </c>
      <c r="B3566" s="11">
        <v>27</v>
      </c>
      <c r="C3566" s="11">
        <v>9.9496479999999998</v>
      </c>
      <c r="D3566" s="11">
        <v>9.9496479999999998</v>
      </c>
      <c r="E3566" s="11">
        <v>6.7475750000000003</v>
      </c>
    </row>
    <row r="3567" spans="1:5" x14ac:dyDescent="0.25">
      <c r="A3567" s="10">
        <v>42898</v>
      </c>
      <c r="B3567" s="11">
        <v>24</v>
      </c>
      <c r="C3567" s="11">
        <v>9.9549780000000005</v>
      </c>
      <c r="D3567" s="11">
        <v>9.9549780000000005</v>
      </c>
      <c r="E3567" s="11">
        <v>6.7838419999999999</v>
      </c>
    </row>
    <row r="3568" spans="1:5" x14ac:dyDescent="0.25">
      <c r="A3568" s="10">
        <v>42899</v>
      </c>
      <c r="B3568" s="11">
        <v>23</v>
      </c>
      <c r="C3568" s="11">
        <v>9.9569030000000005</v>
      </c>
      <c r="D3568" s="11">
        <v>9.9569030000000005</v>
      </c>
      <c r="E3568" s="11">
        <v>6.7748150000000003</v>
      </c>
    </row>
    <row r="3569" spans="1:5" x14ac:dyDescent="0.25">
      <c r="A3569" s="10">
        <v>42900</v>
      </c>
      <c r="B3569" s="11">
        <v>22</v>
      </c>
      <c r="C3569" s="11">
        <v>9.9584499999999991</v>
      </c>
      <c r="D3569" s="11">
        <v>9.9584499999999991</v>
      </c>
      <c r="E3569" s="11">
        <v>6.8274590000000002</v>
      </c>
    </row>
    <row r="3570" spans="1:5" x14ac:dyDescent="0.25">
      <c r="A3570" s="10">
        <v>42901</v>
      </c>
      <c r="B3570" s="11">
        <v>28</v>
      </c>
      <c r="C3570" s="11">
        <v>9.9472360000000002</v>
      </c>
      <c r="D3570" s="11">
        <v>9.9472360000000002</v>
      </c>
      <c r="E3570" s="11">
        <v>6.819928</v>
      </c>
    </row>
    <row r="3571" spans="1:5" x14ac:dyDescent="0.25">
      <c r="A3571" s="10">
        <v>42902</v>
      </c>
      <c r="B3571" s="11">
        <v>27</v>
      </c>
      <c r="C3571" s="11">
        <v>9.9490060000000007</v>
      </c>
      <c r="D3571" s="11">
        <v>9.9490060000000007</v>
      </c>
      <c r="E3571" s="11">
        <v>6.8340500000000004</v>
      </c>
    </row>
    <row r="3572" spans="1:5" x14ac:dyDescent="0.25">
      <c r="A3572" s="10">
        <v>42905</v>
      </c>
      <c r="B3572" s="11">
        <v>24</v>
      </c>
      <c r="C3572" s="11">
        <v>9.9545860000000008</v>
      </c>
      <c r="D3572" s="11">
        <v>9.9545860000000008</v>
      </c>
      <c r="E3572" s="11">
        <v>6.843178</v>
      </c>
    </row>
    <row r="3573" spans="1:5" x14ac:dyDescent="0.25">
      <c r="A3573" s="10">
        <v>42906</v>
      </c>
      <c r="B3573" s="11">
        <v>23</v>
      </c>
      <c r="C3573" s="11">
        <v>9.9564789999999999</v>
      </c>
      <c r="D3573" s="11">
        <v>9.9564789999999999</v>
      </c>
      <c r="E3573" s="11">
        <v>6.8417589999999997</v>
      </c>
    </row>
    <row r="3574" spans="1:5" x14ac:dyDescent="0.25">
      <c r="A3574" s="10">
        <v>42907</v>
      </c>
      <c r="B3574" s="11">
        <v>22</v>
      </c>
      <c r="C3574" s="11">
        <v>9.9580870000000008</v>
      </c>
      <c r="D3574" s="11">
        <v>9.9580870000000008</v>
      </c>
      <c r="E3574" s="11">
        <v>6.8873579999999999</v>
      </c>
    </row>
    <row r="3575" spans="1:5" x14ac:dyDescent="0.25">
      <c r="A3575" s="10">
        <v>42908</v>
      </c>
      <c r="B3575" s="11">
        <v>28</v>
      </c>
      <c r="C3575" s="11">
        <v>9.9465470000000007</v>
      </c>
      <c r="D3575" s="11">
        <v>9.9465470000000007</v>
      </c>
      <c r="E3575" s="11">
        <v>6.9094620000000004</v>
      </c>
    </row>
    <row r="3576" spans="1:5" x14ac:dyDescent="0.25">
      <c r="A3576" s="10">
        <v>42909</v>
      </c>
      <c r="B3576" s="11">
        <v>27</v>
      </c>
      <c r="C3576" s="11">
        <v>9.9484410000000008</v>
      </c>
      <c r="D3576" s="11">
        <v>9.9484410000000008</v>
      </c>
      <c r="E3576" s="11">
        <v>6.9101610000000004</v>
      </c>
    </row>
    <row r="3577" spans="1:5" x14ac:dyDescent="0.25">
      <c r="A3577" s="10">
        <v>42912</v>
      </c>
      <c r="B3577" s="11">
        <v>24</v>
      </c>
      <c r="C3577" s="11">
        <v>9.9537479999999992</v>
      </c>
      <c r="D3577" s="11">
        <v>9.9537479999999992</v>
      </c>
      <c r="E3577" s="11">
        <v>6.9700379999999997</v>
      </c>
    </row>
    <row r="3578" spans="1:5" x14ac:dyDescent="0.25">
      <c r="A3578" s="10">
        <v>42913</v>
      </c>
      <c r="B3578" s="11">
        <v>23</v>
      </c>
      <c r="C3578" s="11">
        <v>9.9557300000000009</v>
      </c>
      <c r="D3578" s="11">
        <v>9.9557300000000009</v>
      </c>
      <c r="E3578" s="11">
        <v>6.9600289999999996</v>
      </c>
    </row>
    <row r="3579" spans="1:5" x14ac:dyDescent="0.25">
      <c r="A3579" s="10">
        <v>42914</v>
      </c>
      <c r="B3579" s="11">
        <v>22</v>
      </c>
      <c r="C3579" s="11">
        <v>9.9576469999999997</v>
      </c>
      <c r="D3579" s="11">
        <v>9.9576469999999997</v>
      </c>
      <c r="E3579" s="11">
        <v>6.9599679999999999</v>
      </c>
    </row>
    <row r="3580" spans="1:5" x14ac:dyDescent="0.25">
      <c r="A3580" s="10">
        <v>42915</v>
      </c>
      <c r="B3580" s="11">
        <v>28</v>
      </c>
      <c r="C3580" s="11">
        <v>9.9460990000000002</v>
      </c>
      <c r="D3580" s="11">
        <v>9.9460990000000002</v>
      </c>
      <c r="E3580" s="11">
        <v>6.9676850000000004</v>
      </c>
    </row>
    <row r="3581" spans="1:5" x14ac:dyDescent="0.25">
      <c r="A3581" s="10">
        <v>42916</v>
      </c>
      <c r="B3581" s="11">
        <v>27</v>
      </c>
      <c r="C3581" s="11">
        <v>9.9479469999999992</v>
      </c>
      <c r="D3581" s="11">
        <v>9.9479469999999992</v>
      </c>
      <c r="E3581" s="11">
        <v>6.9767159999999997</v>
      </c>
    </row>
    <row r="3582" spans="1:5" x14ac:dyDescent="0.25">
      <c r="A3582" s="10">
        <v>42919</v>
      </c>
      <c r="B3582" s="11">
        <v>24</v>
      </c>
      <c r="C3582" s="11">
        <v>9.9536069999999999</v>
      </c>
      <c r="D3582" s="11">
        <v>9.9536069999999999</v>
      </c>
      <c r="E3582" s="11">
        <v>6.9913850000000002</v>
      </c>
    </row>
    <row r="3583" spans="1:5" x14ac:dyDescent="0.25">
      <c r="A3583" s="10">
        <v>42920</v>
      </c>
      <c r="B3583" s="11">
        <v>23</v>
      </c>
      <c r="C3583" s="11">
        <v>9.9557099999999998</v>
      </c>
      <c r="D3583" s="11">
        <v>9.9557099999999998</v>
      </c>
      <c r="E3583" s="11">
        <v>6.9631879999999997</v>
      </c>
    </row>
    <row r="3584" spans="1:5" x14ac:dyDescent="0.25">
      <c r="A3584" s="10">
        <v>42921</v>
      </c>
      <c r="B3584" s="11">
        <v>22</v>
      </c>
      <c r="C3584" s="11">
        <v>9.9574370000000005</v>
      </c>
      <c r="D3584" s="11">
        <v>9.9574370000000005</v>
      </c>
      <c r="E3584" s="11">
        <v>6.9946260000000002</v>
      </c>
    </row>
    <row r="3585" spans="1:5" x14ac:dyDescent="0.25">
      <c r="A3585" s="10">
        <v>42922</v>
      </c>
      <c r="B3585" s="11">
        <v>28</v>
      </c>
      <c r="C3585" s="11">
        <v>9.9458409999999997</v>
      </c>
      <c r="D3585" s="11">
        <v>9.9458409999999997</v>
      </c>
      <c r="E3585" s="11">
        <v>7.0012179999999997</v>
      </c>
    </row>
    <row r="3586" spans="1:5" x14ac:dyDescent="0.25">
      <c r="A3586" s="10">
        <v>42923</v>
      </c>
      <c r="B3586" s="11">
        <v>27</v>
      </c>
      <c r="C3586" s="11">
        <v>9.9483470000000001</v>
      </c>
      <c r="D3586" s="11">
        <v>9.9483470000000001</v>
      </c>
      <c r="E3586" s="11">
        <v>6.9228249999999996</v>
      </c>
    </row>
    <row r="3587" spans="1:5" x14ac:dyDescent="0.25">
      <c r="A3587" s="10">
        <v>42926</v>
      </c>
      <c r="B3587" s="11">
        <v>24</v>
      </c>
      <c r="C3587" s="11">
        <v>9.9539270000000002</v>
      </c>
      <c r="D3587" s="11">
        <v>9.9539270000000002</v>
      </c>
      <c r="E3587" s="11">
        <v>6.9429379999999998</v>
      </c>
    </row>
    <row r="3588" spans="1:5" x14ac:dyDescent="0.25">
      <c r="A3588" s="10">
        <v>42927</v>
      </c>
      <c r="B3588" s="11">
        <v>23</v>
      </c>
      <c r="C3588" s="11">
        <v>9.9556349999999991</v>
      </c>
      <c r="D3588" s="11">
        <v>9.9556349999999991</v>
      </c>
      <c r="E3588" s="11">
        <v>6.9750319999999997</v>
      </c>
    </row>
    <row r="3589" spans="1:5" x14ac:dyDescent="0.25">
      <c r="A3589" s="10">
        <v>42928</v>
      </c>
      <c r="B3589" s="11">
        <v>22</v>
      </c>
      <c r="C3589" s="11">
        <v>9.9576379999999993</v>
      </c>
      <c r="D3589" s="11">
        <v>9.9576379999999993</v>
      </c>
      <c r="E3589" s="11">
        <v>6.9614539999999998</v>
      </c>
    </row>
    <row r="3590" spans="1:5" x14ac:dyDescent="0.25">
      <c r="A3590" s="10">
        <v>42929</v>
      </c>
      <c r="B3590" s="11">
        <v>28</v>
      </c>
      <c r="C3590" s="11">
        <v>9.945926</v>
      </c>
      <c r="D3590" s="11">
        <v>9.945926</v>
      </c>
      <c r="E3590" s="11">
        <v>6.99017</v>
      </c>
    </row>
    <row r="3591" spans="1:5" x14ac:dyDescent="0.25">
      <c r="A3591" s="10">
        <v>42930</v>
      </c>
      <c r="B3591" s="11">
        <v>27</v>
      </c>
      <c r="C3591" s="11">
        <v>9.9476060000000004</v>
      </c>
      <c r="D3591" s="11">
        <v>9.9476060000000004</v>
      </c>
      <c r="E3591" s="11">
        <v>7.0226610000000003</v>
      </c>
    </row>
    <row r="3592" spans="1:5" x14ac:dyDescent="0.25">
      <c r="A3592" s="10">
        <v>42933</v>
      </c>
      <c r="B3592" s="11">
        <v>24</v>
      </c>
      <c r="C3592" s="11">
        <v>9.9534549999999999</v>
      </c>
      <c r="D3592" s="11">
        <v>9.9534549999999999</v>
      </c>
      <c r="E3592" s="11">
        <v>7.0143990000000001</v>
      </c>
    </row>
    <row r="3593" spans="1:5" x14ac:dyDescent="0.25">
      <c r="A3593" s="10">
        <v>42934</v>
      </c>
      <c r="B3593" s="11">
        <v>23</v>
      </c>
      <c r="C3593" s="11">
        <v>9.9554770000000001</v>
      </c>
      <c r="D3593" s="11">
        <v>9.9554770000000001</v>
      </c>
      <c r="E3593" s="11">
        <v>6.9999830000000003</v>
      </c>
    </row>
    <row r="3594" spans="1:5" x14ac:dyDescent="0.25">
      <c r="A3594" s="10">
        <v>42935</v>
      </c>
      <c r="B3594" s="11">
        <v>22</v>
      </c>
      <c r="C3594" s="11">
        <v>9.9573459999999994</v>
      </c>
      <c r="D3594" s="11">
        <v>9.9573459999999994</v>
      </c>
      <c r="E3594" s="11">
        <v>7.0096439999999998</v>
      </c>
    </row>
    <row r="3595" spans="1:5" x14ac:dyDescent="0.25">
      <c r="A3595" s="10">
        <v>42936</v>
      </c>
      <c r="B3595" s="11">
        <v>28</v>
      </c>
      <c r="C3595" s="11">
        <v>9.9460920000000002</v>
      </c>
      <c r="D3595" s="11">
        <v>9.9460920000000002</v>
      </c>
      <c r="E3595" s="11">
        <v>6.9685949999999997</v>
      </c>
    </row>
    <row r="3596" spans="1:5" x14ac:dyDescent="0.25">
      <c r="A3596" s="10">
        <v>42937</v>
      </c>
      <c r="B3596" s="11">
        <v>27</v>
      </c>
      <c r="C3596" s="11">
        <v>9.9479970000000009</v>
      </c>
      <c r="D3596" s="11">
        <v>9.9479970000000009</v>
      </c>
      <c r="E3596" s="11">
        <v>6.9699790000000004</v>
      </c>
    </row>
    <row r="3597" spans="1:5" x14ac:dyDescent="0.25">
      <c r="A3597" s="10">
        <v>42940</v>
      </c>
      <c r="B3597" s="11">
        <v>24</v>
      </c>
      <c r="C3597" s="11">
        <v>9.9536829999999998</v>
      </c>
      <c r="D3597" s="11">
        <v>9.9536829999999998</v>
      </c>
      <c r="E3597" s="11">
        <v>6.9798790000000004</v>
      </c>
    </row>
    <row r="3598" spans="1:5" x14ac:dyDescent="0.25">
      <c r="A3598" s="10">
        <v>42941</v>
      </c>
      <c r="B3598" s="11">
        <v>23</v>
      </c>
      <c r="C3598" s="11">
        <v>9.9555550000000004</v>
      </c>
      <c r="D3598" s="11">
        <v>9.9555550000000004</v>
      </c>
      <c r="E3598" s="11">
        <v>6.9876649999999998</v>
      </c>
    </row>
    <row r="3599" spans="1:5" x14ac:dyDescent="0.25">
      <c r="A3599" s="10">
        <v>42942</v>
      </c>
      <c r="B3599" s="11">
        <v>22</v>
      </c>
      <c r="C3599" s="11">
        <v>9.9575099999999992</v>
      </c>
      <c r="D3599" s="11">
        <v>9.9575099999999992</v>
      </c>
      <c r="E3599" s="11">
        <v>6.9825780000000002</v>
      </c>
    </row>
    <row r="3600" spans="1:5" x14ac:dyDescent="0.25">
      <c r="A3600" s="10">
        <v>42943</v>
      </c>
      <c r="B3600" s="11">
        <v>28</v>
      </c>
      <c r="C3600" s="11">
        <v>9.9459440000000008</v>
      </c>
      <c r="D3600" s="11">
        <v>9.9459440000000008</v>
      </c>
      <c r="E3600" s="11">
        <v>6.9878309999999999</v>
      </c>
    </row>
    <row r="3601" spans="1:5" x14ac:dyDescent="0.25">
      <c r="A3601" s="10">
        <v>42944</v>
      </c>
      <c r="B3601" s="11">
        <v>27</v>
      </c>
      <c r="C3601" s="11">
        <v>9.947749</v>
      </c>
      <c r="D3601" s="11">
        <v>9.947749</v>
      </c>
      <c r="E3601" s="11">
        <v>7.003393</v>
      </c>
    </row>
    <row r="3602" spans="1:5" x14ac:dyDescent="0.25">
      <c r="A3602" s="10">
        <v>42947</v>
      </c>
      <c r="B3602" s="11">
        <v>24</v>
      </c>
      <c r="C3602" s="11">
        <v>9.9536160000000002</v>
      </c>
      <c r="D3602" s="11">
        <v>9.9536160000000002</v>
      </c>
      <c r="E3602" s="11">
        <v>6.9900229999999999</v>
      </c>
    </row>
    <row r="3603" spans="1:5" x14ac:dyDescent="0.25">
      <c r="A3603" s="10">
        <v>42948</v>
      </c>
      <c r="B3603" s="11">
        <v>23</v>
      </c>
      <c r="C3603" s="11">
        <v>9.9555740000000004</v>
      </c>
      <c r="D3603" s="11">
        <v>9.9555740000000004</v>
      </c>
      <c r="E3603" s="11">
        <v>6.9846649999999997</v>
      </c>
    </row>
    <row r="3604" spans="1:5" x14ac:dyDescent="0.25">
      <c r="A3604" s="10">
        <v>42949</v>
      </c>
      <c r="B3604" s="11">
        <v>22</v>
      </c>
      <c r="C3604" s="11">
        <v>9.9574649999999991</v>
      </c>
      <c r="D3604" s="11">
        <v>9.9574649999999991</v>
      </c>
      <c r="E3604" s="11">
        <v>6.990005</v>
      </c>
    </row>
    <row r="3605" spans="1:5" x14ac:dyDescent="0.25">
      <c r="A3605" s="10">
        <v>42950</v>
      </c>
      <c r="B3605" s="11">
        <v>28</v>
      </c>
      <c r="C3605" s="11">
        <v>9.9458739999999999</v>
      </c>
      <c r="D3605" s="11">
        <v>9.9458739999999999</v>
      </c>
      <c r="E3605" s="11">
        <v>6.9969289999999997</v>
      </c>
    </row>
    <row r="3606" spans="1:5" x14ac:dyDescent="0.25">
      <c r="A3606" s="10">
        <v>42951</v>
      </c>
      <c r="B3606" s="11">
        <v>27</v>
      </c>
      <c r="C3606" s="11">
        <v>9.9477659999999997</v>
      </c>
      <c r="D3606" s="11">
        <v>9.9477659999999997</v>
      </c>
      <c r="E3606" s="11">
        <v>7.0011029999999996</v>
      </c>
    </row>
    <row r="3607" spans="1:5" x14ac:dyDescent="0.25">
      <c r="A3607" s="10">
        <v>42954</v>
      </c>
      <c r="B3607" s="11">
        <v>24</v>
      </c>
      <c r="C3607" s="11">
        <v>9.9535560000000007</v>
      </c>
      <c r="D3607" s="11">
        <v>9.9535560000000007</v>
      </c>
      <c r="E3607" s="11">
        <v>6.9991070000000004</v>
      </c>
    </row>
    <row r="3608" spans="1:5" x14ac:dyDescent="0.25">
      <c r="A3608" s="10">
        <v>42955</v>
      </c>
      <c r="B3608" s="11">
        <v>23</v>
      </c>
      <c r="C3608" s="11">
        <v>9.955705</v>
      </c>
      <c r="D3608" s="11">
        <v>9.955705</v>
      </c>
      <c r="E3608" s="11">
        <v>6.9639769999999999</v>
      </c>
    </row>
    <row r="3609" spans="1:5" x14ac:dyDescent="0.25">
      <c r="A3609" s="10">
        <v>42956</v>
      </c>
      <c r="B3609" s="11">
        <v>22</v>
      </c>
      <c r="C3609" s="11">
        <v>9.9577069999999992</v>
      </c>
      <c r="D3609" s="11">
        <v>9.9577069999999992</v>
      </c>
      <c r="E3609" s="11">
        <v>6.9500669999999998</v>
      </c>
    </row>
    <row r="3610" spans="1:5" x14ac:dyDescent="0.25">
      <c r="A3610" s="10">
        <v>42957</v>
      </c>
      <c r="B3610" s="11">
        <v>28</v>
      </c>
      <c r="C3610" s="11">
        <v>9.9464830000000006</v>
      </c>
      <c r="D3610" s="11">
        <v>9.9464830000000006</v>
      </c>
      <c r="E3610" s="11">
        <v>6.9177790000000003</v>
      </c>
    </row>
    <row r="3611" spans="1:5" x14ac:dyDescent="0.25">
      <c r="A3611" s="10">
        <v>42958</v>
      </c>
      <c r="B3611" s="11">
        <v>27</v>
      </c>
      <c r="C3611" s="11">
        <v>9.9480710000000006</v>
      </c>
      <c r="D3611" s="11">
        <v>9.9480710000000006</v>
      </c>
      <c r="E3611" s="11">
        <v>6.9600090000000003</v>
      </c>
    </row>
    <row r="3612" spans="1:5" x14ac:dyDescent="0.25">
      <c r="A3612" s="10">
        <v>42961</v>
      </c>
      <c r="B3612" s="11">
        <v>24</v>
      </c>
      <c r="C3612" s="11">
        <v>9.9540959999999998</v>
      </c>
      <c r="D3612" s="11">
        <v>9.9540959999999998</v>
      </c>
      <c r="E3612" s="11">
        <v>6.9173530000000003</v>
      </c>
    </row>
    <row r="3613" spans="1:5" x14ac:dyDescent="0.25">
      <c r="A3613" s="10">
        <v>42962</v>
      </c>
      <c r="B3613" s="11">
        <v>23</v>
      </c>
      <c r="C3613" s="11">
        <v>9.9560309999999994</v>
      </c>
      <c r="D3613" s="11">
        <v>9.9560309999999994</v>
      </c>
      <c r="E3613" s="11">
        <v>6.9124980000000003</v>
      </c>
    </row>
    <row r="3614" spans="1:5" x14ac:dyDescent="0.25">
      <c r="A3614" s="10">
        <v>42963</v>
      </c>
      <c r="B3614" s="11">
        <v>22</v>
      </c>
      <c r="C3614" s="11">
        <v>9.9580099999999998</v>
      </c>
      <c r="D3614" s="11">
        <v>9.9580099999999998</v>
      </c>
      <c r="E3614" s="11">
        <v>6.9000640000000004</v>
      </c>
    </row>
    <row r="3615" spans="1:5" x14ac:dyDescent="0.25">
      <c r="A3615" s="10">
        <v>42964</v>
      </c>
      <c r="B3615" s="11">
        <v>28</v>
      </c>
      <c r="C3615" s="11">
        <v>9.9465850000000007</v>
      </c>
      <c r="D3615" s="11">
        <v>9.9465850000000007</v>
      </c>
      <c r="E3615" s="11">
        <v>6.9045230000000002</v>
      </c>
    </row>
    <row r="3616" spans="1:5" x14ac:dyDescent="0.25">
      <c r="A3616" s="10">
        <v>42965</v>
      </c>
      <c r="B3616" s="11">
        <v>27</v>
      </c>
      <c r="C3616" s="11">
        <v>9.9484569999999994</v>
      </c>
      <c r="D3616" s="11">
        <v>9.9484569999999994</v>
      </c>
      <c r="E3616" s="11">
        <v>6.9080060000000003</v>
      </c>
    </row>
    <row r="3617" spans="1:5" x14ac:dyDescent="0.25">
      <c r="A3617" s="10">
        <v>42968</v>
      </c>
      <c r="B3617" s="11">
        <v>24</v>
      </c>
      <c r="C3617" s="11">
        <v>9.9539840000000002</v>
      </c>
      <c r="D3617" s="11">
        <v>9.9539840000000002</v>
      </c>
      <c r="E3617" s="11">
        <v>6.9343089999999998</v>
      </c>
    </row>
    <row r="3618" spans="1:5" x14ac:dyDescent="0.25">
      <c r="A3618" s="10">
        <v>42969</v>
      </c>
      <c r="B3618" s="11">
        <v>23</v>
      </c>
      <c r="C3618" s="11">
        <v>9.9561799999999998</v>
      </c>
      <c r="D3618" s="11">
        <v>9.9561799999999998</v>
      </c>
      <c r="E3618" s="11">
        <v>6.8889699999999996</v>
      </c>
    </row>
    <row r="3619" spans="1:5" x14ac:dyDescent="0.25">
      <c r="A3619" s="10">
        <v>42970</v>
      </c>
      <c r="B3619" s="11">
        <v>22</v>
      </c>
      <c r="C3619" s="11">
        <v>9.9579310000000003</v>
      </c>
      <c r="D3619" s="11">
        <v>9.9579310000000003</v>
      </c>
      <c r="E3619" s="11">
        <v>6.9131010000000002</v>
      </c>
    </row>
    <row r="3620" spans="1:5" x14ac:dyDescent="0.25">
      <c r="A3620" s="10">
        <v>42971</v>
      </c>
      <c r="B3620" s="11">
        <v>28</v>
      </c>
      <c r="C3620" s="11">
        <v>9.9464930000000003</v>
      </c>
      <c r="D3620" s="11">
        <v>9.9464930000000003</v>
      </c>
      <c r="E3620" s="11">
        <v>6.9164789999999998</v>
      </c>
    </row>
    <row r="3621" spans="1:5" x14ac:dyDescent="0.25">
      <c r="A3621" s="10">
        <v>42972</v>
      </c>
      <c r="B3621" s="11">
        <v>27</v>
      </c>
      <c r="C3621" s="11">
        <v>9.948461</v>
      </c>
      <c r="D3621" s="11">
        <v>9.948461</v>
      </c>
      <c r="E3621" s="11">
        <v>6.9074669999999996</v>
      </c>
    </row>
    <row r="3622" spans="1:5" x14ac:dyDescent="0.25">
      <c r="A3622" s="10">
        <v>42975</v>
      </c>
      <c r="B3622" s="11">
        <v>24</v>
      </c>
      <c r="C3622" s="11">
        <v>9.9541160000000009</v>
      </c>
      <c r="D3622" s="11">
        <v>9.9541160000000009</v>
      </c>
      <c r="E3622" s="11">
        <v>6.914326</v>
      </c>
    </row>
    <row r="3623" spans="1:5" x14ac:dyDescent="0.25">
      <c r="A3623" s="10">
        <v>42976</v>
      </c>
      <c r="B3623" s="11">
        <v>23</v>
      </c>
      <c r="C3623" s="11">
        <v>9.9560150000000007</v>
      </c>
      <c r="D3623" s="11">
        <v>9.9560150000000007</v>
      </c>
      <c r="E3623" s="11">
        <v>6.9150239999999998</v>
      </c>
    </row>
    <row r="3624" spans="1:5" x14ac:dyDescent="0.25">
      <c r="A3624" s="10">
        <v>42977</v>
      </c>
      <c r="B3624" s="11">
        <v>22</v>
      </c>
      <c r="C3624" s="11">
        <v>9.9577419999999996</v>
      </c>
      <c r="D3624" s="11">
        <v>9.9577419999999996</v>
      </c>
      <c r="E3624" s="11">
        <v>6.9442909999999998</v>
      </c>
    </row>
    <row r="3625" spans="1:5" x14ac:dyDescent="0.25">
      <c r="A3625" s="10">
        <v>42978</v>
      </c>
      <c r="B3625" s="11">
        <v>28</v>
      </c>
      <c r="C3625" s="11">
        <v>9.9463690000000007</v>
      </c>
      <c r="D3625" s="11">
        <v>9.9463690000000007</v>
      </c>
      <c r="E3625" s="11">
        <v>6.9325939999999999</v>
      </c>
    </row>
    <row r="3626" spans="1:5" x14ac:dyDescent="0.25">
      <c r="A3626" s="10">
        <v>42979</v>
      </c>
      <c r="B3626" s="11">
        <v>27</v>
      </c>
      <c r="C3626" s="11">
        <v>9.9477429999999991</v>
      </c>
      <c r="D3626" s="11">
        <v>9.9477429999999991</v>
      </c>
      <c r="E3626" s="11">
        <v>7.0042020000000003</v>
      </c>
    </row>
    <row r="3627" spans="1:5" x14ac:dyDescent="0.25">
      <c r="A3627" s="10">
        <v>42982</v>
      </c>
      <c r="B3627" s="11">
        <v>24</v>
      </c>
      <c r="C3627" s="11">
        <v>9.9535250000000008</v>
      </c>
      <c r="D3627" s="11">
        <v>9.9535250000000008</v>
      </c>
      <c r="E3627" s="11">
        <v>7.0038</v>
      </c>
    </row>
    <row r="3628" spans="1:5" x14ac:dyDescent="0.25">
      <c r="A3628" s="10">
        <v>42983</v>
      </c>
      <c r="B3628" s="11">
        <v>23</v>
      </c>
      <c r="C3628" s="11">
        <v>9.9556039999999992</v>
      </c>
      <c r="D3628" s="11">
        <v>9.9556039999999992</v>
      </c>
      <c r="E3628" s="11">
        <v>6.979927</v>
      </c>
    </row>
    <row r="3629" spans="1:5" x14ac:dyDescent="0.25">
      <c r="A3629" s="10">
        <v>42984</v>
      </c>
      <c r="B3629" s="11">
        <v>22</v>
      </c>
      <c r="C3629" s="11">
        <v>9.9556039999999992</v>
      </c>
      <c r="D3629" s="11">
        <v>9.9556039999999992</v>
      </c>
      <c r="E3629" s="11">
        <v>7.2971969999999997</v>
      </c>
    </row>
    <row r="3630" spans="1:5" x14ac:dyDescent="0.25">
      <c r="A3630" s="10">
        <v>42985</v>
      </c>
      <c r="B3630" s="11">
        <v>28</v>
      </c>
      <c r="C3630" s="11">
        <v>9.9458330000000004</v>
      </c>
      <c r="D3630" s="11">
        <v>9.9458330000000004</v>
      </c>
      <c r="E3630" s="11">
        <v>7.0022580000000003</v>
      </c>
    </row>
    <row r="3631" spans="1:5" x14ac:dyDescent="0.25">
      <c r="A3631" s="10">
        <v>42986</v>
      </c>
      <c r="B3631" s="11">
        <v>27</v>
      </c>
      <c r="C3631" s="11">
        <v>9.9477519999999995</v>
      </c>
      <c r="D3631" s="11">
        <v>9.9477519999999995</v>
      </c>
      <c r="E3631" s="11">
        <v>7.0029890000000004</v>
      </c>
    </row>
    <row r="3632" spans="1:5" x14ac:dyDescent="0.25">
      <c r="A3632" s="10">
        <v>42989</v>
      </c>
      <c r="B3632" s="11">
        <v>24</v>
      </c>
      <c r="C3632" s="11">
        <v>9.9534660000000006</v>
      </c>
      <c r="D3632" s="11">
        <v>9.9534660000000006</v>
      </c>
      <c r="E3632" s="11">
        <v>7.0127329999999999</v>
      </c>
    </row>
    <row r="3633" spans="1:5" x14ac:dyDescent="0.25">
      <c r="A3633" s="10">
        <v>42990</v>
      </c>
      <c r="B3633" s="11">
        <v>23</v>
      </c>
      <c r="C3633" s="11">
        <v>9.9557690000000001</v>
      </c>
      <c r="D3633" s="11">
        <v>9.9557690000000001</v>
      </c>
      <c r="E3633" s="11">
        <v>6.9538710000000004</v>
      </c>
    </row>
    <row r="3634" spans="1:5" x14ac:dyDescent="0.25">
      <c r="A3634" s="10">
        <v>42991</v>
      </c>
      <c r="B3634" s="11">
        <v>22</v>
      </c>
      <c r="C3634" s="11">
        <v>9.9573579999999993</v>
      </c>
      <c r="D3634" s="11">
        <v>9.9573579999999993</v>
      </c>
      <c r="E3634" s="11">
        <v>7.0076640000000001</v>
      </c>
    </row>
    <row r="3635" spans="1:5" x14ac:dyDescent="0.25">
      <c r="A3635" s="10">
        <v>42992</v>
      </c>
      <c r="B3635" s="11">
        <v>28</v>
      </c>
      <c r="C3635" s="11">
        <v>9.9458269999999995</v>
      </c>
      <c r="D3635" s="11">
        <v>9.9458269999999995</v>
      </c>
      <c r="E3635" s="11">
        <v>7.0030380000000001</v>
      </c>
    </row>
    <row r="3636" spans="1:5" x14ac:dyDescent="0.25">
      <c r="A3636" s="10">
        <v>42993</v>
      </c>
      <c r="B3636" s="11">
        <v>27</v>
      </c>
      <c r="C3636" s="11">
        <v>9.9476960000000005</v>
      </c>
      <c r="D3636" s="11">
        <v>9.9476960000000005</v>
      </c>
      <c r="E3636" s="11">
        <v>7.010535</v>
      </c>
    </row>
    <row r="3637" spans="1:5" x14ac:dyDescent="0.25">
      <c r="A3637" s="10">
        <v>42996</v>
      </c>
      <c r="B3637" s="11">
        <v>24</v>
      </c>
      <c r="C3637" s="11">
        <v>9.9535630000000008</v>
      </c>
      <c r="D3637" s="11">
        <v>9.9535630000000008</v>
      </c>
      <c r="E3637" s="11">
        <v>6.9980469999999997</v>
      </c>
    </row>
    <row r="3638" spans="1:5" x14ac:dyDescent="0.25">
      <c r="A3638" s="10">
        <v>42997</v>
      </c>
      <c r="B3638" s="11">
        <v>23</v>
      </c>
      <c r="C3638" s="11">
        <v>9.9556489999999993</v>
      </c>
      <c r="D3638" s="11">
        <v>9.9556489999999993</v>
      </c>
      <c r="E3638" s="11">
        <v>6.9728209999999997</v>
      </c>
    </row>
    <row r="3639" spans="1:5" x14ac:dyDescent="0.25">
      <c r="A3639" s="10">
        <v>42998</v>
      </c>
      <c r="B3639" s="11">
        <v>22</v>
      </c>
      <c r="C3639" s="11">
        <v>9.9575340000000008</v>
      </c>
      <c r="D3639" s="11">
        <v>9.9575340000000008</v>
      </c>
      <c r="E3639" s="11">
        <v>6.9786169999999998</v>
      </c>
    </row>
    <row r="3640" spans="1:5" x14ac:dyDescent="0.25">
      <c r="A3640" s="10">
        <v>42999</v>
      </c>
      <c r="B3640" s="11">
        <v>28</v>
      </c>
      <c r="C3640" s="11">
        <v>9.9460040000000003</v>
      </c>
      <c r="D3640" s="11">
        <v>9.9460040000000003</v>
      </c>
      <c r="E3640" s="11">
        <v>6.9800319999999996</v>
      </c>
    </row>
    <row r="3641" spans="1:5" x14ac:dyDescent="0.25">
      <c r="A3641" s="10">
        <v>43000</v>
      </c>
      <c r="B3641" s="11">
        <v>27</v>
      </c>
      <c r="C3641" s="11">
        <v>9.9480760000000004</v>
      </c>
      <c r="D3641" s="11">
        <v>9.9480760000000004</v>
      </c>
      <c r="E3641" s="11">
        <v>6.9593360000000004</v>
      </c>
    </row>
    <row r="3642" spans="1:5" x14ac:dyDescent="0.25">
      <c r="A3642" s="10">
        <v>43003</v>
      </c>
      <c r="B3642" s="11">
        <v>24</v>
      </c>
      <c r="C3642" s="11">
        <v>9.9536210000000001</v>
      </c>
      <c r="D3642" s="11">
        <v>9.9536210000000001</v>
      </c>
      <c r="E3642" s="11">
        <v>6.9892659999999998</v>
      </c>
    </row>
    <row r="3643" spans="1:5" x14ac:dyDescent="0.25">
      <c r="A3643" s="10">
        <v>43004</v>
      </c>
      <c r="B3643" s="11">
        <v>23</v>
      </c>
      <c r="C3643" s="11">
        <v>9.9555969999999991</v>
      </c>
      <c r="D3643" s="11">
        <v>9.9555969999999991</v>
      </c>
      <c r="E3643" s="11">
        <v>6.981033</v>
      </c>
    </row>
    <row r="3644" spans="1:5" x14ac:dyDescent="0.25">
      <c r="A3644" s="10">
        <v>43005</v>
      </c>
      <c r="B3644" s="11">
        <v>22</v>
      </c>
      <c r="C3644" s="11">
        <v>9.9573370000000008</v>
      </c>
      <c r="D3644" s="11">
        <v>9.9573370000000008</v>
      </c>
      <c r="E3644" s="11">
        <v>7.0111299999999996</v>
      </c>
    </row>
    <row r="3645" spans="1:5" x14ac:dyDescent="0.25">
      <c r="A3645" s="10">
        <v>43006</v>
      </c>
      <c r="B3645" s="11">
        <v>28</v>
      </c>
      <c r="C3645" s="11">
        <v>9.9457869999999993</v>
      </c>
      <c r="D3645" s="11">
        <v>9.9457869999999993</v>
      </c>
      <c r="E3645" s="11">
        <v>7.0082370000000003</v>
      </c>
    </row>
    <row r="3646" spans="1:5" x14ac:dyDescent="0.25">
      <c r="A3646" s="10">
        <v>43007</v>
      </c>
      <c r="B3646" s="11">
        <v>27</v>
      </c>
      <c r="C3646" s="11">
        <v>9.9477049999999991</v>
      </c>
      <c r="D3646" s="11">
        <v>9.9477049999999991</v>
      </c>
      <c r="E3646" s="11">
        <v>7.0093220000000001</v>
      </c>
    </row>
    <row r="3647" spans="1:5" x14ac:dyDescent="0.25">
      <c r="A3647" s="10">
        <v>43010</v>
      </c>
      <c r="B3647" s="11">
        <v>24</v>
      </c>
      <c r="C3647" s="11">
        <v>9.9535520000000002</v>
      </c>
      <c r="D3647" s="11">
        <v>9.9535520000000002</v>
      </c>
      <c r="E3647" s="11">
        <v>6.9997119999999997</v>
      </c>
    </row>
    <row r="3648" spans="1:5" x14ac:dyDescent="0.25">
      <c r="A3648" s="10">
        <v>43011</v>
      </c>
      <c r="B3648" s="11">
        <v>23</v>
      </c>
      <c r="C3648" s="11">
        <v>9.955387</v>
      </c>
      <c r="D3648" s="11">
        <v>9.955387</v>
      </c>
      <c r="E3648" s="11">
        <v>7.0141970000000002</v>
      </c>
    </row>
    <row r="3649" spans="1:5" x14ac:dyDescent="0.25">
      <c r="A3649" s="10">
        <v>43012</v>
      </c>
      <c r="B3649" s="11">
        <v>22</v>
      </c>
      <c r="C3649" s="11">
        <v>9.9573970000000003</v>
      </c>
      <c r="D3649" s="11">
        <v>9.9573970000000003</v>
      </c>
      <c r="E3649" s="11">
        <v>7.0012270000000001</v>
      </c>
    </row>
    <row r="3650" spans="1:5" x14ac:dyDescent="0.25">
      <c r="A3650" s="10">
        <v>43013</v>
      </c>
      <c r="B3650" s="11">
        <v>27</v>
      </c>
      <c r="C3650" s="11">
        <v>9.9475599999999993</v>
      </c>
      <c r="D3650" s="11">
        <v>9.9475599999999993</v>
      </c>
      <c r="E3650" s="11">
        <v>7.0288589999999997</v>
      </c>
    </row>
    <row r="3651" spans="1:5" x14ac:dyDescent="0.25">
      <c r="A3651" s="10">
        <v>43014</v>
      </c>
      <c r="B3651" s="11">
        <v>26</v>
      </c>
      <c r="C3651" s="11">
        <v>9.9494749999999996</v>
      </c>
      <c r="D3651" s="11">
        <v>9.9494749999999996</v>
      </c>
      <c r="E3651" s="11">
        <v>7.0312950000000001</v>
      </c>
    </row>
    <row r="3652" spans="1:5" x14ac:dyDescent="0.25">
      <c r="A3652" s="10">
        <v>43017</v>
      </c>
      <c r="B3652" s="11">
        <v>23</v>
      </c>
      <c r="C3652" s="11">
        <v>9.9552870000000002</v>
      </c>
      <c r="D3652" s="11">
        <v>9.9552870000000002</v>
      </c>
      <c r="E3652" s="11">
        <v>7.0299899999999997</v>
      </c>
    </row>
    <row r="3653" spans="1:5" x14ac:dyDescent="0.25">
      <c r="A3653" s="10">
        <v>43018</v>
      </c>
      <c r="B3653" s="11">
        <v>22</v>
      </c>
      <c r="C3653" s="11">
        <v>9.9572269999999996</v>
      </c>
      <c r="D3653" s="11">
        <v>9.9572269999999996</v>
      </c>
      <c r="E3653" s="11">
        <v>7.0292849999999998</v>
      </c>
    </row>
    <row r="3654" spans="1:5" x14ac:dyDescent="0.25">
      <c r="A3654" s="10">
        <v>43019</v>
      </c>
      <c r="B3654" s="11">
        <v>21</v>
      </c>
      <c r="C3654" s="11">
        <v>9.9591589999999997</v>
      </c>
      <c r="D3654" s="11">
        <v>9.9591589999999997</v>
      </c>
      <c r="E3654" s="11">
        <v>7.0300260000000003</v>
      </c>
    </row>
    <row r="3655" spans="1:5" x14ac:dyDescent="0.25">
      <c r="A3655" s="10">
        <v>43020</v>
      </c>
      <c r="B3655" s="11">
        <v>28</v>
      </c>
      <c r="C3655" s="11">
        <v>9.9455849999999995</v>
      </c>
      <c r="D3655" s="11">
        <v>9.9455849999999995</v>
      </c>
      <c r="E3655" s="11">
        <v>7.0344920000000002</v>
      </c>
    </row>
    <row r="3656" spans="1:5" x14ac:dyDescent="0.25">
      <c r="A3656" s="10">
        <v>43021</v>
      </c>
      <c r="B3656" s="11">
        <v>27</v>
      </c>
      <c r="C3656" s="11">
        <v>9.9475789999999993</v>
      </c>
      <c r="D3656" s="11">
        <v>9.9475789999999993</v>
      </c>
      <c r="E3656" s="11">
        <v>7.0262989999999999</v>
      </c>
    </row>
    <row r="3657" spans="1:5" x14ac:dyDescent="0.25">
      <c r="A3657" s="10">
        <v>43024</v>
      </c>
      <c r="B3657" s="11">
        <v>24</v>
      </c>
      <c r="C3657" s="11">
        <v>9.9533450000000006</v>
      </c>
      <c r="D3657" s="11">
        <v>9.9533450000000006</v>
      </c>
      <c r="E3657" s="11">
        <v>7.031053</v>
      </c>
    </row>
    <row r="3658" spans="1:5" x14ac:dyDescent="0.25">
      <c r="A3658" s="10">
        <v>43025</v>
      </c>
      <c r="B3658" s="11">
        <v>23</v>
      </c>
      <c r="C3658" s="11">
        <v>9.9552820000000004</v>
      </c>
      <c r="D3658" s="11">
        <v>9.9552820000000004</v>
      </c>
      <c r="E3658" s="11">
        <v>7.0307789999999999</v>
      </c>
    </row>
    <row r="3659" spans="1:5" x14ac:dyDescent="0.25">
      <c r="A3659" s="10">
        <v>43026</v>
      </c>
      <c r="B3659" s="11">
        <v>22</v>
      </c>
      <c r="C3659" s="11">
        <v>9.9571909999999999</v>
      </c>
      <c r="D3659" s="11">
        <v>9.9571909999999999</v>
      </c>
      <c r="E3659" s="11">
        <v>7.0352259999999998</v>
      </c>
    </row>
    <row r="3660" spans="1:5" x14ac:dyDescent="0.25">
      <c r="A3660" s="10">
        <v>43027</v>
      </c>
      <c r="B3660" s="11">
        <v>28</v>
      </c>
      <c r="C3660" s="11">
        <v>9.9460239999999995</v>
      </c>
      <c r="D3660" s="11">
        <v>9.9460239999999995</v>
      </c>
      <c r="E3660" s="11">
        <v>6.9774330000000004</v>
      </c>
    </row>
    <row r="3661" spans="1:5" x14ac:dyDescent="0.25">
      <c r="A3661" s="10">
        <v>43028</v>
      </c>
      <c r="B3661" s="11">
        <v>27</v>
      </c>
      <c r="C3661" s="11">
        <v>9.9476189999999995</v>
      </c>
      <c r="D3661" s="11">
        <v>9.9476189999999995</v>
      </c>
      <c r="E3661" s="11">
        <v>7.0209099999999998</v>
      </c>
    </row>
    <row r="3662" spans="1:5" x14ac:dyDescent="0.25">
      <c r="A3662" s="10">
        <v>43031</v>
      </c>
      <c r="B3662" s="11">
        <v>24</v>
      </c>
      <c r="C3662" s="11">
        <v>9.9535929999999997</v>
      </c>
      <c r="D3662" s="11">
        <v>9.9535929999999997</v>
      </c>
      <c r="E3662" s="11">
        <v>6.9935049999999999</v>
      </c>
    </row>
    <row r="3663" spans="1:5" x14ac:dyDescent="0.25">
      <c r="A3663" s="10">
        <v>43032</v>
      </c>
      <c r="B3663" s="11">
        <v>23</v>
      </c>
      <c r="C3663" s="11">
        <v>9.9552809999999994</v>
      </c>
      <c r="D3663" s="11">
        <v>9.9552809999999994</v>
      </c>
      <c r="E3663" s="11">
        <v>7.0309369999999998</v>
      </c>
    </row>
    <row r="3664" spans="1:5" x14ac:dyDescent="0.25">
      <c r="A3664" s="10">
        <v>43033</v>
      </c>
      <c r="B3664" s="11">
        <v>22</v>
      </c>
      <c r="C3664" s="11">
        <v>9.9572109999999991</v>
      </c>
      <c r="D3664" s="11">
        <v>9.9572109999999991</v>
      </c>
      <c r="E3664" s="11">
        <v>7.0319250000000002</v>
      </c>
    </row>
    <row r="3665" spans="1:5" x14ac:dyDescent="0.25">
      <c r="A3665" s="10">
        <v>43034</v>
      </c>
      <c r="B3665" s="11">
        <v>28</v>
      </c>
      <c r="C3665" s="11">
        <v>9.9456919999999993</v>
      </c>
      <c r="D3665" s="11">
        <v>9.9456919999999993</v>
      </c>
      <c r="E3665" s="11">
        <v>7.0205849999999996</v>
      </c>
    </row>
    <row r="3666" spans="1:5" x14ac:dyDescent="0.25">
      <c r="A3666" s="10">
        <v>43035</v>
      </c>
      <c r="B3666" s="11">
        <v>27</v>
      </c>
      <c r="C3666" s="11">
        <v>9.9476259999999996</v>
      </c>
      <c r="D3666" s="11">
        <v>9.9476259999999996</v>
      </c>
      <c r="E3666" s="11">
        <v>7.0199660000000002</v>
      </c>
    </row>
    <row r="3667" spans="1:5" x14ac:dyDescent="0.25">
      <c r="A3667" s="10">
        <v>43038</v>
      </c>
      <c r="B3667" s="11">
        <v>24</v>
      </c>
      <c r="C3667" s="11">
        <v>9.9534889999999994</v>
      </c>
      <c r="D3667" s="11">
        <v>9.9534889999999994</v>
      </c>
      <c r="E3667" s="11">
        <v>7.0092509999999999</v>
      </c>
    </row>
    <row r="3668" spans="1:5" x14ac:dyDescent="0.25">
      <c r="A3668" s="10">
        <v>43039</v>
      </c>
      <c r="B3668" s="11">
        <v>23</v>
      </c>
      <c r="C3668" s="11">
        <v>9.9554489999999998</v>
      </c>
      <c r="D3668" s="11">
        <v>9.9554489999999998</v>
      </c>
      <c r="E3668" s="11">
        <v>7.0044050000000002</v>
      </c>
    </row>
    <row r="3669" spans="1:5" x14ac:dyDescent="0.25">
      <c r="A3669" s="10">
        <v>43040</v>
      </c>
      <c r="B3669" s="11">
        <v>29</v>
      </c>
      <c r="C3669" s="11">
        <v>9.9437300000000004</v>
      </c>
      <c r="D3669" s="11">
        <v>9.9437300000000004</v>
      </c>
      <c r="E3669" s="11">
        <v>7.0247700000000002</v>
      </c>
    </row>
    <row r="3670" spans="1:5" x14ac:dyDescent="0.25">
      <c r="A3670" s="10">
        <v>43042</v>
      </c>
      <c r="B3670" s="11">
        <v>27</v>
      </c>
      <c r="C3670" s="11">
        <v>9.9475800000000003</v>
      </c>
      <c r="D3670" s="11">
        <v>9.9475800000000003</v>
      </c>
      <c r="E3670" s="11">
        <v>7.0261639999999996</v>
      </c>
    </row>
    <row r="3671" spans="1:5" x14ac:dyDescent="0.25">
      <c r="A3671" s="10">
        <v>43045</v>
      </c>
      <c r="B3671" s="11">
        <v>24</v>
      </c>
      <c r="C3671" s="11">
        <v>9.9532919999999994</v>
      </c>
      <c r="D3671" s="11">
        <v>9.9532919999999994</v>
      </c>
      <c r="E3671" s="11">
        <v>7.0390779999999999</v>
      </c>
    </row>
    <row r="3672" spans="1:5" x14ac:dyDescent="0.25">
      <c r="A3672" s="10">
        <v>43046</v>
      </c>
      <c r="B3672" s="11">
        <v>23</v>
      </c>
      <c r="C3672" s="11">
        <v>9.9550970000000003</v>
      </c>
      <c r="D3672" s="11">
        <v>9.9550970000000003</v>
      </c>
      <c r="E3672" s="11">
        <v>7.0599970000000001</v>
      </c>
    </row>
    <row r="3673" spans="1:5" x14ac:dyDescent="0.25">
      <c r="A3673" s="10">
        <v>43047</v>
      </c>
      <c r="B3673" s="11">
        <v>22</v>
      </c>
      <c r="C3673" s="11">
        <v>9.9570290000000004</v>
      </c>
      <c r="D3673" s="11">
        <v>9.9570290000000004</v>
      </c>
      <c r="E3673" s="11">
        <v>7.0619639999999997</v>
      </c>
    </row>
    <row r="3674" spans="1:5" x14ac:dyDescent="0.25">
      <c r="A3674" s="10">
        <v>43048</v>
      </c>
      <c r="B3674" s="11">
        <v>28</v>
      </c>
      <c r="C3674" s="11">
        <v>9.9456959999999999</v>
      </c>
      <c r="D3674" s="11">
        <v>9.9456959999999999</v>
      </c>
      <c r="E3674" s="11">
        <v>7.0200649999999998</v>
      </c>
    </row>
    <row r="3675" spans="1:5" x14ac:dyDescent="0.25">
      <c r="A3675" s="10">
        <v>43049</v>
      </c>
      <c r="B3675" s="11">
        <v>27</v>
      </c>
      <c r="C3675" s="11">
        <v>9.947476</v>
      </c>
      <c r="D3675" s="11">
        <v>9.947476</v>
      </c>
      <c r="E3675" s="11">
        <v>7.040178</v>
      </c>
    </row>
    <row r="3676" spans="1:5" x14ac:dyDescent="0.25">
      <c r="A3676" s="10">
        <v>43052</v>
      </c>
      <c r="B3676" s="11">
        <v>24</v>
      </c>
      <c r="C3676" s="11">
        <v>9.9532620000000005</v>
      </c>
      <c r="D3676" s="11">
        <v>9.9532620000000005</v>
      </c>
      <c r="E3676" s="11">
        <v>7.0436199999999998</v>
      </c>
    </row>
    <row r="3677" spans="1:5" x14ac:dyDescent="0.25">
      <c r="A3677" s="10">
        <v>43053</v>
      </c>
      <c r="B3677" s="11">
        <v>23</v>
      </c>
      <c r="C3677" s="11">
        <v>9.9554729999999996</v>
      </c>
      <c r="D3677" s="11">
        <v>9.9554729999999996</v>
      </c>
      <c r="E3677" s="11">
        <v>7.0006149999999998</v>
      </c>
    </row>
    <row r="3678" spans="1:5" x14ac:dyDescent="0.25">
      <c r="A3678" s="10">
        <v>43054</v>
      </c>
      <c r="B3678" s="11">
        <v>22</v>
      </c>
      <c r="C3678" s="11">
        <v>9.9573110000000007</v>
      </c>
      <c r="D3678" s="11">
        <v>9.9573110000000007</v>
      </c>
      <c r="E3678" s="11">
        <v>7.0154209999999999</v>
      </c>
    </row>
    <row r="3679" spans="1:5" x14ac:dyDescent="0.25">
      <c r="A3679" s="10">
        <v>43055</v>
      </c>
      <c r="B3679" s="11">
        <v>28</v>
      </c>
      <c r="C3679" s="11">
        <v>9.9457830000000005</v>
      </c>
      <c r="D3679" s="11">
        <v>9.9457830000000005</v>
      </c>
      <c r="E3679" s="11">
        <v>7.0087570000000001</v>
      </c>
    </row>
    <row r="3680" spans="1:5" x14ac:dyDescent="0.25">
      <c r="A3680" s="10">
        <v>43056</v>
      </c>
      <c r="B3680" s="11">
        <v>27</v>
      </c>
      <c r="C3680" s="11">
        <v>9.9477740000000008</v>
      </c>
      <c r="D3680" s="11">
        <v>9.9477740000000008</v>
      </c>
      <c r="E3680" s="11">
        <v>7.0000249999999999</v>
      </c>
    </row>
    <row r="3681" spans="1:5" x14ac:dyDescent="0.25">
      <c r="A3681" s="10">
        <v>43060</v>
      </c>
      <c r="B3681" s="11">
        <v>23</v>
      </c>
      <c r="C3681" s="11">
        <v>9.955489</v>
      </c>
      <c r="D3681" s="11">
        <v>9.955489</v>
      </c>
      <c r="E3681" s="11">
        <v>6.9980880000000001</v>
      </c>
    </row>
    <row r="3682" spans="1:5" x14ac:dyDescent="0.25">
      <c r="A3682" s="10">
        <v>43061</v>
      </c>
      <c r="B3682" s="11">
        <v>22</v>
      </c>
      <c r="C3682" s="11">
        <v>9.9575220000000009</v>
      </c>
      <c r="D3682" s="11">
        <v>9.9575220000000009</v>
      </c>
      <c r="E3682" s="11">
        <v>6.9805979999999996</v>
      </c>
    </row>
    <row r="3683" spans="1:5" x14ac:dyDescent="0.25">
      <c r="A3683" s="10">
        <v>43062</v>
      </c>
      <c r="B3683" s="11">
        <v>28</v>
      </c>
      <c r="C3683" s="11">
        <v>9.9454670000000007</v>
      </c>
      <c r="D3683" s="11">
        <v>9.9454670000000007</v>
      </c>
      <c r="E3683" s="11">
        <v>7.0498310000000002</v>
      </c>
    </row>
    <row r="3684" spans="1:5" x14ac:dyDescent="0.25">
      <c r="A3684" s="10">
        <v>43063</v>
      </c>
      <c r="B3684" s="11">
        <v>27</v>
      </c>
      <c r="C3684" s="11">
        <v>9.9476119999999995</v>
      </c>
      <c r="D3684" s="11">
        <v>9.9476119999999995</v>
      </c>
      <c r="E3684" s="11">
        <v>7.0218530000000001</v>
      </c>
    </row>
    <row r="3685" spans="1:5" x14ac:dyDescent="0.25">
      <c r="A3685" s="10">
        <v>43066</v>
      </c>
      <c r="B3685" s="11">
        <v>24</v>
      </c>
      <c r="C3685" s="11">
        <v>9.9536730000000002</v>
      </c>
      <c r="D3685" s="11">
        <v>9.9536730000000002</v>
      </c>
      <c r="E3685" s="11">
        <v>6.9813929999999997</v>
      </c>
    </row>
    <row r="3686" spans="1:5" x14ac:dyDescent="0.25">
      <c r="A3686" s="10">
        <v>43067</v>
      </c>
      <c r="B3686" s="11">
        <v>23</v>
      </c>
      <c r="C3686" s="11">
        <v>9.9554100000000005</v>
      </c>
      <c r="D3686" s="11">
        <v>9.9554100000000005</v>
      </c>
      <c r="E3686" s="11">
        <v>7.0105639999999996</v>
      </c>
    </row>
    <row r="3687" spans="1:5" x14ac:dyDescent="0.25">
      <c r="A3687" s="10">
        <v>43068</v>
      </c>
      <c r="B3687" s="11">
        <v>22</v>
      </c>
      <c r="C3687" s="11">
        <v>9.9573879999999999</v>
      </c>
      <c r="D3687" s="11">
        <v>9.9573879999999999</v>
      </c>
      <c r="E3687" s="11">
        <v>7.002713</v>
      </c>
    </row>
    <row r="3688" spans="1:5" x14ac:dyDescent="0.25">
      <c r="A3688" s="10">
        <v>43069</v>
      </c>
      <c r="B3688" s="11">
        <v>28</v>
      </c>
      <c r="C3688" s="11">
        <v>9.9460689999999996</v>
      </c>
      <c r="D3688" s="11">
        <v>9.9460689999999996</v>
      </c>
      <c r="E3688" s="11">
        <v>6.971584</v>
      </c>
    </row>
    <row r="3689" spans="1:5" x14ac:dyDescent="0.25">
      <c r="A3689" s="10">
        <v>43070</v>
      </c>
      <c r="B3689" s="11">
        <v>27</v>
      </c>
      <c r="C3689" s="11">
        <v>9.9479430000000004</v>
      </c>
      <c r="D3689" s="11">
        <v>9.9479430000000004</v>
      </c>
      <c r="E3689" s="11">
        <v>6.9772550000000004</v>
      </c>
    </row>
    <row r="3690" spans="1:5" x14ac:dyDescent="0.25">
      <c r="A3690" s="10">
        <v>43073</v>
      </c>
      <c r="B3690" s="11">
        <v>24</v>
      </c>
      <c r="C3690" s="11">
        <v>9.9535479999999996</v>
      </c>
      <c r="D3690" s="11">
        <v>9.9535479999999996</v>
      </c>
      <c r="E3690" s="11">
        <v>7.000318</v>
      </c>
    </row>
    <row r="3691" spans="1:5" x14ac:dyDescent="0.25">
      <c r="A3691" s="10">
        <v>43074</v>
      </c>
      <c r="B3691" s="11">
        <v>23</v>
      </c>
      <c r="C3691" s="11">
        <v>9.9553860000000007</v>
      </c>
      <c r="D3691" s="11">
        <v>9.9553860000000007</v>
      </c>
      <c r="E3691" s="11">
        <v>7.0143550000000001</v>
      </c>
    </row>
    <row r="3692" spans="1:5" x14ac:dyDescent="0.25">
      <c r="A3692" s="10">
        <v>43075</v>
      </c>
      <c r="B3692" s="11">
        <v>22</v>
      </c>
      <c r="C3692" s="11">
        <v>9.9570209999999992</v>
      </c>
      <c r="D3692" s="11">
        <v>9.9570209999999992</v>
      </c>
      <c r="E3692" s="11">
        <v>7.0632849999999996</v>
      </c>
    </row>
    <row r="3693" spans="1:5" x14ac:dyDescent="0.25">
      <c r="A3693" s="10">
        <v>43076</v>
      </c>
      <c r="B3693" s="11">
        <v>28</v>
      </c>
      <c r="C3693" s="11">
        <v>9.9453289999999992</v>
      </c>
      <c r="D3693" s="11">
        <v>9.9453289999999992</v>
      </c>
      <c r="E3693" s="11">
        <v>7.0677690000000002</v>
      </c>
    </row>
    <row r="3694" spans="1:5" x14ac:dyDescent="0.25">
      <c r="A3694" s="10">
        <v>43077</v>
      </c>
      <c r="B3694" s="11">
        <v>27</v>
      </c>
      <c r="C3694" s="11">
        <v>9.9476560000000003</v>
      </c>
      <c r="D3694" s="11">
        <v>9.9476560000000003</v>
      </c>
      <c r="E3694" s="11">
        <v>7.015924</v>
      </c>
    </row>
    <row r="3695" spans="1:5" x14ac:dyDescent="0.25">
      <c r="A3695" s="10">
        <v>43080</v>
      </c>
      <c r="B3695" s="11">
        <v>24</v>
      </c>
      <c r="C3695" s="11">
        <v>9.9521739999999994</v>
      </c>
      <c r="D3695" s="11">
        <v>9.9521739999999994</v>
      </c>
      <c r="E3695" s="11">
        <v>7.2083750000000002</v>
      </c>
    </row>
    <row r="3696" spans="1:5" x14ac:dyDescent="0.25">
      <c r="A3696" s="10">
        <v>43082</v>
      </c>
      <c r="B3696" s="11">
        <v>22</v>
      </c>
      <c r="C3696" s="11">
        <v>9.9560999999999993</v>
      </c>
      <c r="D3696" s="11">
        <v>9.9560999999999993</v>
      </c>
      <c r="E3696" s="11">
        <v>7.2153119999999999</v>
      </c>
    </row>
    <row r="3697" spans="1:5" x14ac:dyDescent="0.25">
      <c r="A3697" s="10">
        <v>43083</v>
      </c>
      <c r="B3697" s="11">
        <v>28</v>
      </c>
      <c r="C3697" s="11">
        <v>9.9441740000000003</v>
      </c>
      <c r="D3697" s="11">
        <v>9.9441740000000003</v>
      </c>
      <c r="E3697" s="11">
        <v>7.2179229999999999</v>
      </c>
    </row>
    <row r="3698" spans="1:5" x14ac:dyDescent="0.25">
      <c r="A3698" s="10">
        <v>43084</v>
      </c>
      <c r="B3698" s="11">
        <v>27</v>
      </c>
      <c r="C3698" s="11">
        <v>9.9459219999999995</v>
      </c>
      <c r="D3698" s="11">
        <v>9.9459219999999995</v>
      </c>
      <c r="E3698" s="11">
        <v>7.2496039999999997</v>
      </c>
    </row>
    <row r="3699" spans="1:5" x14ac:dyDescent="0.25">
      <c r="A3699" s="10">
        <v>43087</v>
      </c>
      <c r="B3699" s="11">
        <v>24</v>
      </c>
      <c r="C3699" s="11">
        <v>9.9518819999999995</v>
      </c>
      <c r="D3699" s="11">
        <v>9.9518819999999995</v>
      </c>
      <c r="E3699" s="11">
        <v>7.2525979999999999</v>
      </c>
    </row>
    <row r="3700" spans="1:5" x14ac:dyDescent="0.25">
      <c r="A3700" s="10">
        <v>43088</v>
      </c>
      <c r="B3700" s="11">
        <v>23</v>
      </c>
      <c r="C3700" s="11">
        <v>9.9541470000000007</v>
      </c>
      <c r="D3700" s="11">
        <v>9.9541470000000007</v>
      </c>
      <c r="E3700" s="11">
        <v>7.2100520000000001</v>
      </c>
    </row>
    <row r="3701" spans="1:5" x14ac:dyDescent="0.25">
      <c r="A3701" s="10">
        <v>43089</v>
      </c>
      <c r="B3701" s="11">
        <v>22</v>
      </c>
      <c r="C3701" s="11">
        <v>9.9561329999999995</v>
      </c>
      <c r="D3701" s="11">
        <v>9.9561329999999995</v>
      </c>
      <c r="E3701" s="11">
        <v>7.2098639999999996</v>
      </c>
    </row>
    <row r="3702" spans="1:5" x14ac:dyDescent="0.25">
      <c r="A3702" s="10">
        <v>43090</v>
      </c>
      <c r="B3702" s="11">
        <v>28</v>
      </c>
      <c r="C3702" s="11">
        <v>9.9440240000000006</v>
      </c>
      <c r="D3702" s="11">
        <v>9.9440240000000006</v>
      </c>
      <c r="E3702" s="11">
        <v>7.2374270000000003</v>
      </c>
    </row>
    <row r="3703" spans="1:5" x14ac:dyDescent="0.25">
      <c r="A3703" s="10">
        <v>43091</v>
      </c>
      <c r="B3703" s="11">
        <v>27</v>
      </c>
      <c r="C3703" s="11">
        <v>9.9462899999999994</v>
      </c>
      <c r="D3703" s="11">
        <v>9.9462899999999994</v>
      </c>
      <c r="E3703" s="11">
        <v>7.200005</v>
      </c>
    </row>
    <row r="3704" spans="1:5" x14ac:dyDescent="0.25">
      <c r="A3704" s="10">
        <v>43095</v>
      </c>
      <c r="B3704" s="11">
        <v>23</v>
      </c>
      <c r="C3704" s="11">
        <v>9.9542110000000008</v>
      </c>
      <c r="D3704" s="11">
        <v>9.9542110000000008</v>
      </c>
      <c r="E3704" s="11">
        <v>7.1999420000000001</v>
      </c>
    </row>
    <row r="3705" spans="1:5" x14ac:dyDescent="0.25">
      <c r="A3705" s="10">
        <v>43096</v>
      </c>
      <c r="B3705" s="11">
        <v>22</v>
      </c>
      <c r="C3705" s="11">
        <v>9.9563740000000003</v>
      </c>
      <c r="D3705" s="11">
        <v>9.9563740000000003</v>
      </c>
      <c r="E3705" s="11">
        <v>7.1700799999999996</v>
      </c>
    </row>
    <row r="3706" spans="1:5" x14ac:dyDescent="0.25">
      <c r="A3706" s="10">
        <v>43097</v>
      </c>
      <c r="B3706" s="11">
        <v>28</v>
      </c>
      <c r="C3706" s="11">
        <v>9.9441419999999994</v>
      </c>
      <c r="D3706" s="11">
        <v>9.9441419999999994</v>
      </c>
      <c r="E3706" s="11">
        <v>7.2220839999999997</v>
      </c>
    </row>
    <row r="3707" spans="1:5" x14ac:dyDescent="0.25">
      <c r="A3707" s="10">
        <v>43098</v>
      </c>
      <c r="B3707" s="11">
        <v>27</v>
      </c>
      <c r="C3707" s="11">
        <v>9.9461560000000002</v>
      </c>
      <c r="D3707" s="11">
        <v>9.9461560000000002</v>
      </c>
      <c r="E3707" s="11">
        <v>7.2180650000000002</v>
      </c>
    </row>
    <row r="3708" spans="1:5" x14ac:dyDescent="0.25">
      <c r="A3708" s="10">
        <v>43102</v>
      </c>
      <c r="B3708" s="11">
        <v>23</v>
      </c>
      <c r="C3708" s="11">
        <v>9.9544180000000004</v>
      </c>
      <c r="D3708" s="11">
        <v>9.9544180000000004</v>
      </c>
      <c r="E3708" s="11">
        <v>7.1672440000000002</v>
      </c>
    </row>
    <row r="3709" spans="1:5" x14ac:dyDescent="0.25">
      <c r="A3709" s="10">
        <v>43103</v>
      </c>
      <c r="B3709" s="11">
        <v>22</v>
      </c>
      <c r="C3709" s="11">
        <v>9.9568329999999996</v>
      </c>
      <c r="D3709" s="11">
        <v>9.9568329999999996</v>
      </c>
      <c r="E3709" s="11">
        <v>7.0943149999999999</v>
      </c>
    </row>
    <row r="3710" spans="1:5" x14ac:dyDescent="0.25">
      <c r="A3710" s="10">
        <v>43104</v>
      </c>
      <c r="B3710" s="11">
        <v>28</v>
      </c>
      <c r="C3710" s="11">
        <v>9.9440039999999996</v>
      </c>
      <c r="D3710" s="11">
        <v>9.9440039999999996</v>
      </c>
      <c r="E3710" s="11">
        <v>7.2400270000000004</v>
      </c>
    </row>
    <row r="3711" spans="1:5" x14ac:dyDescent="0.25">
      <c r="A3711" s="10">
        <v>43105</v>
      </c>
      <c r="B3711" s="11">
        <v>27</v>
      </c>
      <c r="C3711" s="11">
        <v>9.9464070000000007</v>
      </c>
      <c r="D3711" s="11">
        <v>9.9464070000000007</v>
      </c>
      <c r="E3711" s="11">
        <v>7.1842360000000003</v>
      </c>
    </row>
    <row r="3712" spans="1:5" x14ac:dyDescent="0.25">
      <c r="A3712" s="10">
        <v>43108</v>
      </c>
      <c r="B3712" s="11">
        <v>24</v>
      </c>
      <c r="C3712" s="11">
        <v>9.9517249999999997</v>
      </c>
      <c r="D3712" s="11">
        <v>9.9517249999999997</v>
      </c>
      <c r="E3712" s="11">
        <v>7.2763770000000001</v>
      </c>
    </row>
    <row r="3713" spans="1:5" x14ac:dyDescent="0.25">
      <c r="A3713" s="10">
        <v>43109</v>
      </c>
      <c r="B3713" s="11">
        <v>23</v>
      </c>
      <c r="C3713" s="11">
        <v>9.9539069999999992</v>
      </c>
      <c r="D3713" s="11">
        <v>9.9539069999999992</v>
      </c>
      <c r="E3713" s="11">
        <v>7.2479649999999998</v>
      </c>
    </row>
    <row r="3714" spans="1:5" x14ac:dyDescent="0.25">
      <c r="A3714" s="10">
        <v>43110</v>
      </c>
      <c r="B3714" s="11">
        <v>22</v>
      </c>
      <c r="C3714" s="11">
        <v>9.9558099999999996</v>
      </c>
      <c r="D3714" s="11">
        <v>9.9558099999999996</v>
      </c>
      <c r="E3714" s="11">
        <v>7.2631870000000003</v>
      </c>
    </row>
    <row r="3715" spans="1:5" x14ac:dyDescent="0.25">
      <c r="A3715" s="10">
        <v>43111</v>
      </c>
      <c r="B3715" s="11">
        <v>28</v>
      </c>
      <c r="C3715" s="11">
        <v>9.9439729999999997</v>
      </c>
      <c r="D3715" s="11">
        <v>9.9439729999999997</v>
      </c>
      <c r="E3715" s="11">
        <v>7.2440579999999999</v>
      </c>
    </row>
    <row r="3716" spans="1:5" x14ac:dyDescent="0.25">
      <c r="A3716" s="10">
        <v>43112</v>
      </c>
      <c r="B3716" s="11">
        <v>27</v>
      </c>
      <c r="C3716" s="11">
        <v>9.9458629999999992</v>
      </c>
      <c r="D3716" s="11">
        <v>9.9458629999999992</v>
      </c>
      <c r="E3716" s="11">
        <v>7.2575570000000003</v>
      </c>
    </row>
    <row r="3717" spans="1:5" x14ac:dyDescent="0.25">
      <c r="A3717" s="10">
        <v>43115</v>
      </c>
      <c r="B3717" s="11">
        <v>24</v>
      </c>
      <c r="C3717" s="11">
        <v>9.9519369999999991</v>
      </c>
      <c r="D3717" s="11">
        <v>9.9519369999999991</v>
      </c>
      <c r="E3717" s="11">
        <v>7.2442679999999999</v>
      </c>
    </row>
    <row r="3718" spans="1:5" x14ac:dyDescent="0.25">
      <c r="A3718" s="10">
        <v>43116</v>
      </c>
      <c r="B3718" s="11">
        <v>23</v>
      </c>
      <c r="C3718" s="11">
        <v>9.9542110000000008</v>
      </c>
      <c r="D3718" s="11">
        <v>9.9542110000000008</v>
      </c>
      <c r="E3718" s="11">
        <v>7.1999420000000001</v>
      </c>
    </row>
    <row r="3719" spans="1:5" x14ac:dyDescent="0.25">
      <c r="A3719" s="10">
        <v>43117</v>
      </c>
      <c r="B3719" s="11">
        <v>22</v>
      </c>
      <c r="C3719" s="11">
        <v>9.9558459999999993</v>
      </c>
      <c r="D3719" s="11">
        <v>9.9558459999999993</v>
      </c>
      <c r="E3719" s="11">
        <v>7.257244</v>
      </c>
    </row>
    <row r="3720" spans="1:5" x14ac:dyDescent="0.25">
      <c r="A3720" s="10">
        <v>43118</v>
      </c>
      <c r="B3720" s="11">
        <v>28</v>
      </c>
      <c r="C3720" s="11">
        <v>9.9437090000000001</v>
      </c>
      <c r="D3720" s="11">
        <v>9.9437090000000001</v>
      </c>
      <c r="E3720" s="11">
        <v>7.2783850000000001</v>
      </c>
    </row>
    <row r="3721" spans="1:5" x14ac:dyDescent="0.25">
      <c r="A3721" s="10">
        <v>43119</v>
      </c>
      <c r="B3721" s="11">
        <v>27</v>
      </c>
      <c r="C3721" s="11">
        <v>9.9459839999999993</v>
      </c>
      <c r="D3721" s="11">
        <v>9.9459839999999993</v>
      </c>
      <c r="E3721" s="11">
        <v>7.2412479999999997</v>
      </c>
    </row>
    <row r="3722" spans="1:5" x14ac:dyDescent="0.25">
      <c r="A3722" s="10">
        <v>43122</v>
      </c>
      <c r="B3722" s="11">
        <v>24</v>
      </c>
      <c r="C3722" s="11">
        <v>9.9519629999999992</v>
      </c>
      <c r="D3722" s="11">
        <v>9.9519629999999992</v>
      </c>
      <c r="E3722" s="11">
        <v>7.2403300000000002</v>
      </c>
    </row>
    <row r="3723" spans="1:5" x14ac:dyDescent="0.25">
      <c r="A3723" s="10">
        <v>43123</v>
      </c>
      <c r="B3723" s="11">
        <v>23</v>
      </c>
      <c r="C3723" s="11">
        <v>9.9540209999999991</v>
      </c>
      <c r="D3723" s="11">
        <v>9.9540209999999991</v>
      </c>
      <c r="E3723" s="11">
        <v>7.2299559999999996</v>
      </c>
    </row>
    <row r="3724" spans="1:5" x14ac:dyDescent="0.25">
      <c r="A3724" s="10">
        <v>43124</v>
      </c>
      <c r="B3724" s="11">
        <v>22</v>
      </c>
      <c r="C3724" s="11">
        <v>9.9559700000000007</v>
      </c>
      <c r="D3724" s="11">
        <v>9.9559700000000007</v>
      </c>
      <c r="E3724" s="11">
        <v>7.2367730000000003</v>
      </c>
    </row>
    <row r="3725" spans="1:5" x14ac:dyDescent="0.25">
      <c r="A3725" s="10">
        <v>43125</v>
      </c>
      <c r="B3725" s="11">
        <v>28</v>
      </c>
      <c r="C3725" s="11">
        <v>9.9439309999999992</v>
      </c>
      <c r="D3725" s="11">
        <v>9.9439309999999992</v>
      </c>
      <c r="E3725" s="11">
        <v>7.2495190000000003</v>
      </c>
    </row>
    <row r="3726" spans="1:5" x14ac:dyDescent="0.25">
      <c r="A3726" s="10">
        <v>43126</v>
      </c>
      <c r="B3726" s="11">
        <v>27</v>
      </c>
      <c r="C3726" s="11">
        <v>9.9459499999999998</v>
      </c>
      <c r="D3726" s="11">
        <v>9.9459499999999998</v>
      </c>
      <c r="E3726" s="11">
        <v>7.2458299999999998</v>
      </c>
    </row>
    <row r="3727" spans="1:5" x14ac:dyDescent="0.25">
      <c r="A3727" s="10">
        <v>43129</v>
      </c>
      <c r="B3727" s="11">
        <v>24</v>
      </c>
      <c r="C3727" s="11">
        <v>9.9519690000000001</v>
      </c>
      <c r="D3727" s="11">
        <v>9.9519690000000001</v>
      </c>
      <c r="E3727" s="11">
        <v>7.2394220000000002</v>
      </c>
    </row>
    <row r="3728" spans="1:5" x14ac:dyDescent="0.25">
      <c r="A3728" s="10">
        <v>43130</v>
      </c>
      <c r="B3728" s="11">
        <v>23</v>
      </c>
      <c r="C3728" s="11">
        <v>9.9539749999999998</v>
      </c>
      <c r="D3728" s="11">
        <v>9.9539749999999998</v>
      </c>
      <c r="E3728" s="11">
        <v>7.237222</v>
      </c>
    </row>
    <row r="3729" spans="1:5" x14ac:dyDescent="0.25">
      <c r="A3729" s="10">
        <v>43131</v>
      </c>
      <c r="B3729" s="11">
        <v>22</v>
      </c>
      <c r="C3729" s="11">
        <v>9.9556710000000006</v>
      </c>
      <c r="D3729" s="11">
        <v>9.9556710000000006</v>
      </c>
      <c r="E3729" s="11">
        <v>7.2861349999999998</v>
      </c>
    </row>
    <row r="3730" spans="1:5" x14ac:dyDescent="0.25">
      <c r="A3730" s="10">
        <v>43132</v>
      </c>
      <c r="B3730" s="11">
        <v>28</v>
      </c>
      <c r="C3730" s="11">
        <v>9.9439430000000009</v>
      </c>
      <c r="D3730" s="11">
        <v>9.9439430000000009</v>
      </c>
      <c r="E3730" s="11">
        <v>7.2479579999999997</v>
      </c>
    </row>
    <row r="3731" spans="1:5" x14ac:dyDescent="0.25">
      <c r="A3731" s="10">
        <v>43133</v>
      </c>
      <c r="B3731" s="11">
        <v>27</v>
      </c>
      <c r="C3731" s="11">
        <v>9.9458599999999997</v>
      </c>
      <c r="D3731" s="11">
        <v>9.9458599999999997</v>
      </c>
      <c r="E3731" s="11">
        <v>7.2579609999999999</v>
      </c>
    </row>
    <row r="3732" spans="1:5" x14ac:dyDescent="0.25">
      <c r="A3732" s="10">
        <v>43137</v>
      </c>
      <c r="B3732" s="11">
        <v>23</v>
      </c>
      <c r="C3732" s="11">
        <v>9.9535140000000002</v>
      </c>
      <c r="D3732" s="11">
        <v>9.9535140000000002</v>
      </c>
      <c r="E3732" s="11">
        <v>7.3100509999999996</v>
      </c>
    </row>
    <row r="3733" spans="1:5" x14ac:dyDescent="0.25">
      <c r="A3733" s="10">
        <v>43138</v>
      </c>
      <c r="B3733" s="11">
        <v>22</v>
      </c>
      <c r="C3733" s="11">
        <v>9.9555959999999999</v>
      </c>
      <c r="D3733" s="11">
        <v>9.9555959999999999</v>
      </c>
      <c r="E3733" s="11">
        <v>7.2985170000000004</v>
      </c>
    </row>
    <row r="3734" spans="1:5" x14ac:dyDescent="0.25">
      <c r="A3734" s="10">
        <v>43139</v>
      </c>
      <c r="B3734" s="11">
        <v>28</v>
      </c>
      <c r="C3734" s="11">
        <v>9.9419280000000008</v>
      </c>
      <c r="D3734" s="11">
        <v>9.9419280000000008</v>
      </c>
      <c r="E3734" s="11">
        <v>7.5100119999999997</v>
      </c>
    </row>
    <row r="3735" spans="1:5" x14ac:dyDescent="0.25">
      <c r="A3735" s="10">
        <v>43140</v>
      </c>
      <c r="B3735" s="11">
        <v>27</v>
      </c>
      <c r="C3735" s="11">
        <v>9.9437719999999992</v>
      </c>
      <c r="D3735" s="11">
        <v>9.9437719999999992</v>
      </c>
      <c r="E3735" s="11">
        <v>7.5394600000000001</v>
      </c>
    </row>
    <row r="3736" spans="1:5" x14ac:dyDescent="0.25">
      <c r="A3736" s="10">
        <v>43143</v>
      </c>
      <c r="B3736" s="11">
        <v>24</v>
      </c>
      <c r="C3736" s="11">
        <v>9.9500109999999999</v>
      </c>
      <c r="D3736" s="11">
        <v>9.9500109999999999</v>
      </c>
      <c r="E3736" s="11">
        <v>7.536022</v>
      </c>
    </row>
    <row r="3737" spans="1:5" x14ac:dyDescent="0.25">
      <c r="A3737" s="10">
        <v>43144</v>
      </c>
      <c r="B3737" s="11">
        <v>23</v>
      </c>
      <c r="C3737" s="11">
        <v>9.9522770000000005</v>
      </c>
      <c r="D3737" s="11">
        <v>9.9522770000000005</v>
      </c>
      <c r="E3737" s="11">
        <v>7.5055050000000003</v>
      </c>
    </row>
    <row r="3738" spans="1:5" x14ac:dyDescent="0.25">
      <c r="A3738" s="10">
        <v>43145</v>
      </c>
      <c r="B3738" s="11">
        <v>22</v>
      </c>
      <c r="C3738" s="11">
        <v>9.9540489999999995</v>
      </c>
      <c r="D3738" s="11">
        <v>9.9540489999999995</v>
      </c>
      <c r="E3738" s="11">
        <v>7.553966</v>
      </c>
    </row>
    <row r="3739" spans="1:5" x14ac:dyDescent="0.25">
      <c r="A3739" s="10">
        <v>43146</v>
      </c>
      <c r="B3739" s="11">
        <v>28</v>
      </c>
      <c r="C3739" s="11">
        <v>9.9418369999999996</v>
      </c>
      <c r="D3739" s="11">
        <v>9.9418369999999996</v>
      </c>
      <c r="E3739" s="11">
        <v>7.5218489999999996</v>
      </c>
    </row>
    <row r="3740" spans="1:5" x14ac:dyDescent="0.25">
      <c r="A3740" s="10">
        <v>43147</v>
      </c>
      <c r="B3740" s="11">
        <v>27</v>
      </c>
      <c r="C3740" s="11">
        <v>9.9440650000000002</v>
      </c>
      <c r="D3740" s="11">
        <v>9.9440650000000002</v>
      </c>
      <c r="E3740" s="11">
        <v>7.4999510000000003</v>
      </c>
    </row>
    <row r="3741" spans="1:5" x14ac:dyDescent="0.25">
      <c r="A3741" s="10">
        <v>43150</v>
      </c>
      <c r="B3741" s="11">
        <v>24</v>
      </c>
      <c r="C3741" s="11">
        <v>9.9502489999999995</v>
      </c>
      <c r="D3741" s="11">
        <v>9.9502489999999995</v>
      </c>
      <c r="E3741" s="11">
        <v>7.4999630000000002</v>
      </c>
    </row>
    <row r="3742" spans="1:5" x14ac:dyDescent="0.25">
      <c r="A3742" s="10">
        <v>43151</v>
      </c>
      <c r="B3742" s="11">
        <v>23</v>
      </c>
      <c r="C3742" s="11">
        <v>9.9523670000000006</v>
      </c>
      <c r="D3742" s="11">
        <v>9.9523670000000006</v>
      </c>
      <c r="E3742" s="11">
        <v>7.4912830000000001</v>
      </c>
    </row>
    <row r="3743" spans="1:5" x14ac:dyDescent="0.25">
      <c r="A3743" s="10">
        <v>43152</v>
      </c>
      <c r="B3743" s="11">
        <v>22</v>
      </c>
      <c r="C3743" s="11">
        <v>9.9544820000000005</v>
      </c>
      <c r="D3743" s="11">
        <v>9.9544820000000005</v>
      </c>
      <c r="E3743" s="11">
        <v>7.4824590000000004</v>
      </c>
    </row>
    <row r="3744" spans="1:5" x14ac:dyDescent="0.25">
      <c r="A3744" s="10">
        <v>43153</v>
      </c>
      <c r="B3744" s="11">
        <v>28</v>
      </c>
      <c r="C3744" s="11">
        <v>9.9421339999999994</v>
      </c>
      <c r="D3744" s="11">
        <v>9.9421339999999994</v>
      </c>
      <c r="E3744" s="11">
        <v>7.4832169999999998</v>
      </c>
    </row>
    <row r="3745" spans="1:5" x14ac:dyDescent="0.25">
      <c r="A3745" s="10">
        <v>43154</v>
      </c>
      <c r="B3745" s="11">
        <v>27</v>
      </c>
      <c r="C3745" s="11">
        <v>9.9442869999999992</v>
      </c>
      <c r="D3745" s="11">
        <v>9.9442869999999992</v>
      </c>
      <c r="E3745" s="11">
        <v>7.4700179999999996</v>
      </c>
    </row>
    <row r="3746" spans="1:5" x14ac:dyDescent="0.25">
      <c r="A3746" s="10">
        <v>43157</v>
      </c>
      <c r="B3746" s="11">
        <v>24</v>
      </c>
      <c r="C3746" s="11">
        <v>9.9504560000000009</v>
      </c>
      <c r="D3746" s="11">
        <v>9.9504560000000009</v>
      </c>
      <c r="E3746" s="11">
        <v>7.4686019999999997</v>
      </c>
    </row>
    <row r="3747" spans="1:5" x14ac:dyDescent="0.25">
      <c r="A3747" s="10">
        <v>43158</v>
      </c>
      <c r="B3747" s="11">
        <v>23</v>
      </c>
      <c r="C3747" s="11">
        <v>9.9527590000000004</v>
      </c>
      <c r="D3747" s="11">
        <v>9.9527590000000004</v>
      </c>
      <c r="E3747" s="11">
        <v>7.4293399999999998</v>
      </c>
    </row>
    <row r="3748" spans="1:5" x14ac:dyDescent="0.25">
      <c r="A3748" s="10">
        <v>43159</v>
      </c>
      <c r="B3748" s="11">
        <v>22</v>
      </c>
      <c r="C3748" s="11">
        <v>9.954701</v>
      </c>
      <c r="D3748" s="11">
        <v>9.954701</v>
      </c>
      <c r="E3748" s="11">
        <v>7.4462950000000001</v>
      </c>
    </row>
    <row r="3749" spans="1:5" x14ac:dyDescent="0.25">
      <c r="A3749" s="10">
        <v>43160</v>
      </c>
      <c r="B3749" s="11">
        <v>27</v>
      </c>
      <c r="C3749" s="11">
        <v>9.944286</v>
      </c>
      <c r="D3749" s="11">
        <v>9.944286</v>
      </c>
      <c r="E3749" s="11">
        <v>7.4701529999999998</v>
      </c>
    </row>
    <row r="3750" spans="1:5" x14ac:dyDescent="0.25">
      <c r="A3750" s="10">
        <v>43161</v>
      </c>
      <c r="B3750" s="11">
        <v>26</v>
      </c>
      <c r="C3750" s="11">
        <v>9.9463059999999999</v>
      </c>
      <c r="D3750" s="11">
        <v>9.9463059999999999</v>
      </c>
      <c r="E3750" s="11">
        <v>7.4746880000000004</v>
      </c>
    </row>
    <row r="3751" spans="1:5" x14ac:dyDescent="0.25">
      <c r="A3751" s="10">
        <v>43164</v>
      </c>
      <c r="B3751" s="11">
        <v>23</v>
      </c>
      <c r="C3751" s="11">
        <v>9.9525649999999999</v>
      </c>
      <c r="D3751" s="11">
        <v>9.9525649999999999</v>
      </c>
      <c r="E3751" s="11">
        <v>7.4599950000000002</v>
      </c>
    </row>
    <row r="3752" spans="1:5" x14ac:dyDescent="0.25">
      <c r="A3752" s="10">
        <v>43165</v>
      </c>
      <c r="B3752" s="11">
        <v>22</v>
      </c>
      <c r="C3752" s="11">
        <v>9.9544049999999995</v>
      </c>
      <c r="D3752" s="11">
        <v>9.9544049999999995</v>
      </c>
      <c r="E3752" s="11">
        <v>7.4951739999999996</v>
      </c>
    </row>
    <row r="3753" spans="1:5" x14ac:dyDescent="0.25">
      <c r="A3753" s="10">
        <v>43166</v>
      </c>
      <c r="B3753" s="11">
        <v>21</v>
      </c>
      <c r="C3753" s="11">
        <v>9.9564389999999996</v>
      </c>
      <c r="D3753" s="11">
        <v>9.9564389999999996</v>
      </c>
      <c r="E3753" s="11">
        <v>7.5002719999999998</v>
      </c>
    </row>
    <row r="3754" spans="1:5" x14ac:dyDescent="0.25">
      <c r="A3754" s="10">
        <v>43167</v>
      </c>
      <c r="B3754" s="11">
        <v>28</v>
      </c>
      <c r="C3754" s="11">
        <v>9.9417729999999995</v>
      </c>
      <c r="D3754" s="11">
        <v>9.9417729999999995</v>
      </c>
      <c r="E3754" s="11">
        <v>7.5301749999999998</v>
      </c>
    </row>
    <row r="3755" spans="1:5" x14ac:dyDescent="0.25">
      <c r="A3755" s="10">
        <v>43168</v>
      </c>
      <c r="B3755" s="11">
        <v>27</v>
      </c>
      <c r="C3755" s="11">
        <v>9.9437300000000004</v>
      </c>
      <c r="D3755" s="11">
        <v>9.9437300000000004</v>
      </c>
      <c r="E3755" s="11">
        <v>7.5451230000000002</v>
      </c>
    </row>
    <row r="3756" spans="1:5" x14ac:dyDescent="0.25">
      <c r="A3756" s="10">
        <v>43171</v>
      </c>
      <c r="B3756" s="11">
        <v>24</v>
      </c>
      <c r="C3756" s="11">
        <v>9.9499469999999999</v>
      </c>
      <c r="D3756" s="11">
        <v>9.9499469999999999</v>
      </c>
      <c r="E3756" s="11">
        <v>7.5457190000000001</v>
      </c>
    </row>
    <row r="3757" spans="1:5" x14ac:dyDescent="0.25">
      <c r="A3757" s="10">
        <v>43172</v>
      </c>
      <c r="B3757" s="11">
        <v>23</v>
      </c>
      <c r="C3757" s="11">
        <v>9.9527450000000002</v>
      </c>
      <c r="D3757" s="11">
        <v>9.9527450000000002</v>
      </c>
      <c r="E3757" s="11">
        <v>7.4315530000000001</v>
      </c>
    </row>
    <row r="3758" spans="1:5" x14ac:dyDescent="0.25">
      <c r="A3758" s="10">
        <v>43173</v>
      </c>
      <c r="B3758" s="11">
        <v>22</v>
      </c>
      <c r="C3758" s="11">
        <v>9.9549629999999993</v>
      </c>
      <c r="D3758" s="11">
        <v>9.9549629999999993</v>
      </c>
      <c r="E3758" s="11">
        <v>7.4030319999999996</v>
      </c>
    </row>
    <row r="3759" spans="1:5" x14ac:dyDescent="0.25">
      <c r="A3759" s="10">
        <v>43174</v>
      </c>
      <c r="B3759" s="11">
        <v>28</v>
      </c>
      <c r="C3759" s="11">
        <v>9.9423340000000007</v>
      </c>
      <c r="D3759" s="11">
        <v>9.9423340000000007</v>
      </c>
      <c r="E3759" s="11">
        <v>7.4572029999999998</v>
      </c>
    </row>
    <row r="3760" spans="1:5" x14ac:dyDescent="0.25">
      <c r="A3760" s="10">
        <v>43175</v>
      </c>
      <c r="B3760" s="11">
        <v>27</v>
      </c>
      <c r="C3760" s="11">
        <v>9.9444510000000008</v>
      </c>
      <c r="D3760" s="11">
        <v>9.9444510000000008</v>
      </c>
      <c r="E3760" s="11">
        <v>7.4479059999999997</v>
      </c>
    </row>
    <row r="3761" spans="1:5" x14ac:dyDescent="0.25">
      <c r="A3761" s="10">
        <v>43179</v>
      </c>
      <c r="B3761" s="11">
        <v>23</v>
      </c>
      <c r="C3761" s="11">
        <v>9.9531550000000006</v>
      </c>
      <c r="D3761" s="11">
        <v>9.9531550000000006</v>
      </c>
      <c r="E3761" s="11">
        <v>7.366771</v>
      </c>
    </row>
    <row r="3762" spans="1:5" x14ac:dyDescent="0.25">
      <c r="A3762" s="10">
        <v>43180</v>
      </c>
      <c r="B3762" s="11">
        <v>22</v>
      </c>
      <c r="C3762" s="11">
        <v>9.95533</v>
      </c>
      <c r="D3762" s="11">
        <v>9.95533</v>
      </c>
      <c r="E3762" s="11">
        <v>7.342435</v>
      </c>
    </row>
    <row r="3763" spans="1:5" x14ac:dyDescent="0.25">
      <c r="A3763" s="10">
        <v>43181</v>
      </c>
      <c r="B3763" s="11">
        <v>28</v>
      </c>
      <c r="C3763" s="11">
        <v>9.9425720000000002</v>
      </c>
      <c r="D3763" s="11">
        <v>9.9425720000000002</v>
      </c>
      <c r="E3763" s="11">
        <v>7.426247</v>
      </c>
    </row>
    <row r="3764" spans="1:5" x14ac:dyDescent="0.25">
      <c r="A3764" s="10">
        <v>43182</v>
      </c>
      <c r="B3764" s="11">
        <v>27</v>
      </c>
      <c r="C3764" s="11">
        <v>9.9447039999999998</v>
      </c>
      <c r="D3764" s="11">
        <v>9.9447039999999998</v>
      </c>
      <c r="E3764" s="11">
        <v>7.4137950000000004</v>
      </c>
    </row>
    <row r="3765" spans="1:5" x14ac:dyDescent="0.25">
      <c r="A3765" s="10">
        <v>43185</v>
      </c>
      <c r="B3765" s="11">
        <v>24</v>
      </c>
      <c r="C3765" s="11">
        <v>9.9509129999999999</v>
      </c>
      <c r="D3765" s="11">
        <v>9.9509129999999999</v>
      </c>
      <c r="E3765" s="11">
        <v>7.3993710000000004</v>
      </c>
    </row>
    <row r="3766" spans="1:5" x14ac:dyDescent="0.25">
      <c r="A3766" s="10">
        <v>43186</v>
      </c>
      <c r="B3766" s="11">
        <v>23</v>
      </c>
      <c r="C3766" s="11">
        <v>9.9525860000000002</v>
      </c>
      <c r="D3766" s="11">
        <v>9.9525860000000002</v>
      </c>
      <c r="E3766" s="11">
        <v>7.456677</v>
      </c>
    </row>
    <row r="3767" spans="1:5" x14ac:dyDescent="0.25">
      <c r="A3767" s="10">
        <v>43187</v>
      </c>
      <c r="B3767" s="11">
        <v>29</v>
      </c>
      <c r="C3767" s="11">
        <v>9.9404240000000001</v>
      </c>
      <c r="D3767" s="11">
        <v>9.9404240000000001</v>
      </c>
      <c r="E3767" s="11">
        <v>7.4399660000000001</v>
      </c>
    </row>
    <row r="3768" spans="1:5" x14ac:dyDescent="0.25">
      <c r="A3768" s="10">
        <v>43192</v>
      </c>
      <c r="B3768" s="11">
        <v>24</v>
      </c>
      <c r="C3768" s="11">
        <v>9.9504409999999996</v>
      </c>
      <c r="D3768" s="11">
        <v>9.9504409999999996</v>
      </c>
      <c r="E3768" s="11">
        <v>7.4708750000000004</v>
      </c>
    </row>
    <row r="3769" spans="1:5" x14ac:dyDescent="0.25">
      <c r="A3769" s="10">
        <v>43193</v>
      </c>
      <c r="B3769" s="11">
        <v>23</v>
      </c>
      <c r="C3769" s="11">
        <v>9.9524600000000003</v>
      </c>
      <c r="D3769" s="11">
        <v>9.9524600000000003</v>
      </c>
      <c r="E3769" s="11">
        <v>7.4765870000000003</v>
      </c>
    </row>
    <row r="3770" spans="1:5" x14ac:dyDescent="0.25">
      <c r="A3770" s="10">
        <v>43194</v>
      </c>
      <c r="B3770" s="11">
        <v>22</v>
      </c>
      <c r="C3770" s="11">
        <v>9.9543049999999997</v>
      </c>
      <c r="D3770" s="11">
        <v>9.9543049999999997</v>
      </c>
      <c r="E3770" s="11">
        <v>7.5116880000000004</v>
      </c>
    </row>
    <row r="3771" spans="1:5" x14ac:dyDescent="0.25">
      <c r="A3771" s="10">
        <v>43195</v>
      </c>
      <c r="B3771" s="11">
        <v>28</v>
      </c>
      <c r="C3771" s="11">
        <v>9.9422689999999996</v>
      </c>
      <c r="D3771" s="11">
        <v>9.9422689999999996</v>
      </c>
      <c r="E3771" s="11">
        <v>7.4656570000000002</v>
      </c>
    </row>
    <row r="3772" spans="1:5" x14ac:dyDescent="0.25">
      <c r="A3772" s="10">
        <v>43196</v>
      </c>
      <c r="B3772" s="11">
        <v>27</v>
      </c>
      <c r="C3772" s="11">
        <v>9.9443339999999996</v>
      </c>
      <c r="D3772" s="11">
        <v>9.9443339999999996</v>
      </c>
      <c r="E3772" s="11">
        <v>7.4636810000000002</v>
      </c>
    </row>
    <row r="3773" spans="1:5" x14ac:dyDescent="0.25">
      <c r="A3773" s="10">
        <v>43199</v>
      </c>
      <c r="B3773" s="11">
        <v>24</v>
      </c>
      <c r="C3773" s="11">
        <v>9.9500550000000008</v>
      </c>
      <c r="D3773" s="11">
        <v>9.9500550000000008</v>
      </c>
      <c r="E3773" s="11">
        <v>7.5293549999999998</v>
      </c>
    </row>
    <row r="3774" spans="1:5" x14ac:dyDescent="0.25">
      <c r="A3774" s="10">
        <v>43200</v>
      </c>
      <c r="B3774" s="11">
        <v>23</v>
      </c>
      <c r="C3774" s="11">
        <v>9.9524270000000001</v>
      </c>
      <c r="D3774" s="11">
        <v>9.9524270000000001</v>
      </c>
      <c r="E3774" s="11">
        <v>7.4818020000000001</v>
      </c>
    </row>
    <row r="3775" spans="1:5" x14ac:dyDescent="0.25">
      <c r="A3775" s="10">
        <v>43201</v>
      </c>
      <c r="B3775" s="11">
        <v>22</v>
      </c>
      <c r="C3775" s="11">
        <v>9.9545309999999994</v>
      </c>
      <c r="D3775" s="11">
        <v>9.9545309999999994</v>
      </c>
      <c r="E3775" s="11">
        <v>7.474367</v>
      </c>
    </row>
    <row r="3776" spans="1:5" x14ac:dyDescent="0.25">
      <c r="A3776" s="10">
        <v>43202</v>
      </c>
      <c r="B3776" s="11">
        <v>28</v>
      </c>
      <c r="C3776" s="11">
        <v>9.9424039999999998</v>
      </c>
      <c r="D3776" s="11">
        <v>9.9424039999999998</v>
      </c>
      <c r="E3776" s="11">
        <v>7.4480979999999999</v>
      </c>
    </row>
    <row r="3777" spans="1:5" x14ac:dyDescent="0.25">
      <c r="A3777" s="10">
        <v>43203</v>
      </c>
      <c r="B3777" s="11">
        <v>27</v>
      </c>
      <c r="C3777" s="11">
        <v>9.9444300000000005</v>
      </c>
      <c r="D3777" s="11">
        <v>9.9444300000000005</v>
      </c>
      <c r="E3777" s="11">
        <v>7.4507370000000002</v>
      </c>
    </row>
    <row r="3778" spans="1:5" x14ac:dyDescent="0.25">
      <c r="A3778" s="10">
        <v>43206</v>
      </c>
      <c r="B3778" s="11">
        <v>24</v>
      </c>
      <c r="C3778" s="11">
        <v>9.9505809999999997</v>
      </c>
      <c r="D3778" s="11">
        <v>9.9505809999999997</v>
      </c>
      <c r="E3778" s="11">
        <v>7.4496659999999997</v>
      </c>
    </row>
    <row r="3779" spans="1:5" x14ac:dyDescent="0.25">
      <c r="A3779" s="10">
        <v>43207</v>
      </c>
      <c r="B3779" s="11">
        <v>23</v>
      </c>
      <c r="C3779" s="11">
        <v>9.9528839999999992</v>
      </c>
      <c r="D3779" s="11">
        <v>9.9528839999999992</v>
      </c>
      <c r="E3779" s="11">
        <v>7.4095890000000004</v>
      </c>
    </row>
    <row r="3780" spans="1:5" x14ac:dyDescent="0.25">
      <c r="A3780" s="10">
        <v>43208</v>
      </c>
      <c r="B3780" s="11">
        <v>22</v>
      </c>
      <c r="C3780" s="11">
        <v>9.9548020000000008</v>
      </c>
      <c r="D3780" s="11">
        <v>9.9548020000000008</v>
      </c>
      <c r="E3780" s="11">
        <v>7.4296170000000004</v>
      </c>
    </row>
    <row r="3781" spans="1:5" x14ac:dyDescent="0.25">
      <c r="A3781" s="10">
        <v>43209</v>
      </c>
      <c r="B3781" s="11">
        <v>28</v>
      </c>
      <c r="C3781" s="11">
        <v>9.942107</v>
      </c>
      <c r="D3781" s="11">
        <v>9.942107</v>
      </c>
      <c r="E3781" s="11">
        <v>7.4867290000000004</v>
      </c>
    </row>
    <row r="3782" spans="1:5" x14ac:dyDescent="0.25">
      <c r="A3782" s="10">
        <v>43210</v>
      </c>
      <c r="B3782" s="11">
        <v>27</v>
      </c>
      <c r="C3782" s="11">
        <v>9.9440939999999998</v>
      </c>
      <c r="D3782" s="11">
        <v>9.9440939999999998</v>
      </c>
      <c r="E3782" s="11">
        <v>7.496041</v>
      </c>
    </row>
    <row r="3783" spans="1:5" x14ac:dyDescent="0.25">
      <c r="A3783" s="10">
        <v>43213</v>
      </c>
      <c r="B3783" s="11">
        <v>24</v>
      </c>
      <c r="C3783" s="11">
        <v>9.9502030000000001</v>
      </c>
      <c r="D3783" s="11">
        <v>9.9502030000000001</v>
      </c>
      <c r="E3783" s="11">
        <v>7.5069319999999999</v>
      </c>
    </row>
    <row r="3784" spans="1:5" x14ac:dyDescent="0.25">
      <c r="A3784" s="10">
        <v>43214</v>
      </c>
      <c r="B3784" s="11">
        <v>23</v>
      </c>
      <c r="C3784" s="11">
        <v>9.9523499999999991</v>
      </c>
      <c r="D3784" s="11">
        <v>9.9523499999999991</v>
      </c>
      <c r="E3784" s="11">
        <v>7.49397</v>
      </c>
    </row>
    <row r="3785" spans="1:5" x14ac:dyDescent="0.25">
      <c r="A3785" s="10">
        <v>43215</v>
      </c>
      <c r="B3785" s="11">
        <v>22</v>
      </c>
      <c r="C3785" s="11">
        <v>9.9543420000000005</v>
      </c>
      <c r="D3785" s="11">
        <v>9.9543420000000005</v>
      </c>
      <c r="E3785" s="11">
        <v>7.5055779999999999</v>
      </c>
    </row>
    <row r="3786" spans="1:5" x14ac:dyDescent="0.25">
      <c r="A3786" s="10">
        <v>43216</v>
      </c>
      <c r="B3786" s="11">
        <v>28</v>
      </c>
      <c r="C3786" s="11">
        <v>9.9424799999999998</v>
      </c>
      <c r="D3786" s="11">
        <v>9.9424799999999998</v>
      </c>
      <c r="E3786" s="11">
        <v>7.4382130000000002</v>
      </c>
    </row>
    <row r="3787" spans="1:5" x14ac:dyDescent="0.25">
      <c r="A3787" s="10">
        <v>43217</v>
      </c>
      <c r="B3787" s="11">
        <v>27</v>
      </c>
      <c r="C3787" s="11">
        <v>9.9444320000000008</v>
      </c>
      <c r="D3787" s="11">
        <v>9.9444320000000008</v>
      </c>
      <c r="E3787" s="11">
        <v>7.4504669999999997</v>
      </c>
    </row>
    <row r="3788" spans="1:5" x14ac:dyDescent="0.25">
      <c r="A3788" s="10">
        <v>43220</v>
      </c>
      <c r="B3788" s="11">
        <v>24</v>
      </c>
      <c r="C3788" s="11">
        <v>9.9509279999999993</v>
      </c>
      <c r="D3788" s="11">
        <v>9.9509279999999993</v>
      </c>
      <c r="E3788" s="11">
        <v>7.3970989999999999</v>
      </c>
    </row>
    <row r="3789" spans="1:5" x14ac:dyDescent="0.25">
      <c r="A3789" s="10">
        <v>43222</v>
      </c>
      <c r="B3789" s="11">
        <v>22</v>
      </c>
      <c r="C3789" s="11">
        <v>9.954542</v>
      </c>
      <c r="D3789" s="11">
        <v>9.954542</v>
      </c>
      <c r="E3789" s="11">
        <v>7.4725510000000002</v>
      </c>
    </row>
    <row r="3790" spans="1:5" x14ac:dyDescent="0.25">
      <c r="A3790" s="10">
        <v>43223</v>
      </c>
      <c r="B3790" s="11">
        <v>28</v>
      </c>
      <c r="C3790" s="11">
        <v>9.9418539999999993</v>
      </c>
      <c r="D3790" s="11">
        <v>9.9418539999999993</v>
      </c>
      <c r="E3790" s="11">
        <v>7.5196379999999996</v>
      </c>
    </row>
    <row r="3791" spans="1:5" x14ac:dyDescent="0.25">
      <c r="A3791" s="10">
        <v>43224</v>
      </c>
      <c r="B3791" s="11">
        <v>27</v>
      </c>
      <c r="C3791" s="11">
        <v>9.9443339999999996</v>
      </c>
      <c r="D3791" s="11">
        <v>9.9443339999999996</v>
      </c>
      <c r="E3791" s="11">
        <v>7.4636810000000002</v>
      </c>
    </row>
    <row r="3792" spans="1:5" x14ac:dyDescent="0.25">
      <c r="A3792" s="10">
        <v>43227</v>
      </c>
      <c r="B3792" s="11">
        <v>24</v>
      </c>
      <c r="C3792" s="11">
        <v>9.9504959999999993</v>
      </c>
      <c r="D3792" s="11">
        <v>9.9504959999999993</v>
      </c>
      <c r="E3792" s="11">
        <v>7.4625430000000001</v>
      </c>
    </row>
    <row r="3793" spans="1:5" x14ac:dyDescent="0.25">
      <c r="A3793" s="10">
        <v>43228</v>
      </c>
      <c r="B3793" s="11">
        <v>23</v>
      </c>
      <c r="C3793" s="11">
        <v>9.9527249999999992</v>
      </c>
      <c r="D3793" s="11">
        <v>9.9527249999999992</v>
      </c>
      <c r="E3793" s="11">
        <v>7.4347130000000003</v>
      </c>
    </row>
    <row r="3794" spans="1:5" x14ac:dyDescent="0.25">
      <c r="A3794" s="10">
        <v>43229</v>
      </c>
      <c r="B3794" s="11">
        <v>22</v>
      </c>
      <c r="C3794" s="11">
        <v>9.9546349999999997</v>
      </c>
      <c r="D3794" s="11">
        <v>9.9546349999999997</v>
      </c>
      <c r="E3794" s="11">
        <v>7.4571930000000002</v>
      </c>
    </row>
    <row r="3795" spans="1:5" x14ac:dyDescent="0.25">
      <c r="A3795" s="10">
        <v>43230</v>
      </c>
      <c r="B3795" s="11">
        <v>28</v>
      </c>
      <c r="C3795" s="11">
        <v>9.9418869999999995</v>
      </c>
      <c r="D3795" s="11">
        <v>9.9418869999999995</v>
      </c>
      <c r="E3795" s="11">
        <v>7.5153449999999999</v>
      </c>
    </row>
    <row r="3796" spans="1:5" x14ac:dyDescent="0.25">
      <c r="A3796" s="10">
        <v>43231</v>
      </c>
      <c r="B3796" s="11">
        <v>27</v>
      </c>
      <c r="C3796" s="11">
        <v>9.9439159999999998</v>
      </c>
      <c r="D3796" s="11">
        <v>9.9439159999999998</v>
      </c>
      <c r="E3796" s="11">
        <v>7.5200420000000001</v>
      </c>
    </row>
    <row r="3797" spans="1:5" x14ac:dyDescent="0.25">
      <c r="A3797" s="10">
        <v>43234</v>
      </c>
      <c r="B3797" s="11">
        <v>24</v>
      </c>
      <c r="C3797" s="11">
        <v>9.9498820000000006</v>
      </c>
      <c r="D3797" s="11">
        <v>9.9498820000000006</v>
      </c>
      <c r="E3797" s="11">
        <v>7.5555669999999999</v>
      </c>
    </row>
    <row r="3798" spans="1:5" x14ac:dyDescent="0.25">
      <c r="A3798" s="10">
        <v>43235</v>
      </c>
      <c r="B3798" s="11">
        <v>23</v>
      </c>
      <c r="C3798" s="11">
        <v>9.9522089999999999</v>
      </c>
      <c r="D3798" s="11">
        <v>9.9522089999999999</v>
      </c>
      <c r="E3798" s="11">
        <v>7.5162509999999996</v>
      </c>
    </row>
    <row r="3799" spans="1:5" x14ac:dyDescent="0.25">
      <c r="A3799" s="10">
        <v>43236</v>
      </c>
      <c r="B3799" s="11">
        <v>22</v>
      </c>
      <c r="C3799" s="11">
        <v>9.954091</v>
      </c>
      <c r="D3799" s="11">
        <v>9.954091</v>
      </c>
      <c r="E3799" s="11">
        <v>7.5470290000000002</v>
      </c>
    </row>
    <row r="3800" spans="1:5" x14ac:dyDescent="0.25">
      <c r="A3800" s="10">
        <v>43237</v>
      </c>
      <c r="B3800" s="11">
        <v>28</v>
      </c>
      <c r="C3800" s="11">
        <v>9.9415490000000002</v>
      </c>
      <c r="D3800" s="11">
        <v>9.9415490000000002</v>
      </c>
      <c r="E3800" s="11">
        <v>7.5593139999999996</v>
      </c>
    </row>
    <row r="3801" spans="1:5" x14ac:dyDescent="0.25">
      <c r="A3801" s="10">
        <v>43238</v>
      </c>
      <c r="B3801" s="11">
        <v>27</v>
      </c>
      <c r="C3801" s="11">
        <v>9.9436940000000007</v>
      </c>
      <c r="D3801" s="11">
        <v>9.9436940000000007</v>
      </c>
      <c r="E3801" s="11">
        <v>7.5499780000000003</v>
      </c>
    </row>
    <row r="3802" spans="1:5" x14ac:dyDescent="0.25">
      <c r="A3802" s="10">
        <v>43241</v>
      </c>
      <c r="B3802" s="11">
        <v>24</v>
      </c>
      <c r="C3802" s="11">
        <v>9.9498850000000001</v>
      </c>
      <c r="D3802" s="11">
        <v>9.9498850000000001</v>
      </c>
      <c r="E3802" s="11">
        <v>7.5551120000000003</v>
      </c>
    </row>
    <row r="3803" spans="1:5" x14ac:dyDescent="0.25">
      <c r="A3803" s="10">
        <v>43242</v>
      </c>
      <c r="B3803" s="11">
        <v>23</v>
      </c>
      <c r="C3803" s="11">
        <v>9.9522010000000005</v>
      </c>
      <c r="D3803" s="11">
        <v>9.9522010000000005</v>
      </c>
      <c r="E3803" s="11">
        <v>7.5175159999999996</v>
      </c>
    </row>
    <row r="3804" spans="1:5" x14ac:dyDescent="0.25">
      <c r="A3804" s="10">
        <v>43243</v>
      </c>
      <c r="B3804" s="11">
        <v>22</v>
      </c>
      <c r="C3804" s="11">
        <v>9.9543809999999997</v>
      </c>
      <c r="D3804" s="11">
        <v>9.9543809999999997</v>
      </c>
      <c r="E3804" s="11">
        <v>7.4991380000000003</v>
      </c>
    </row>
    <row r="3805" spans="1:5" x14ac:dyDescent="0.25">
      <c r="A3805" s="10">
        <v>43244</v>
      </c>
      <c r="B3805" s="11">
        <v>28</v>
      </c>
      <c r="C3805" s="11">
        <v>9.9419299999999993</v>
      </c>
      <c r="D3805" s="11">
        <v>9.9419299999999993</v>
      </c>
      <c r="E3805" s="11">
        <v>7.5097519999999998</v>
      </c>
    </row>
    <row r="3806" spans="1:5" x14ac:dyDescent="0.25">
      <c r="A3806" s="10">
        <v>43245</v>
      </c>
      <c r="B3806" s="11">
        <v>27</v>
      </c>
      <c r="C3806" s="11">
        <v>9.9442489999999992</v>
      </c>
      <c r="D3806" s="11">
        <v>9.9442489999999992</v>
      </c>
      <c r="E3806" s="11">
        <v>7.4751409999999998</v>
      </c>
    </row>
    <row r="3807" spans="1:5" x14ac:dyDescent="0.25">
      <c r="A3807" s="10">
        <v>43248</v>
      </c>
      <c r="B3807" s="11">
        <v>24</v>
      </c>
      <c r="C3807" s="11">
        <v>9.9502380000000006</v>
      </c>
      <c r="D3807" s="11">
        <v>9.9502380000000006</v>
      </c>
      <c r="E3807" s="11">
        <v>7.5016299999999996</v>
      </c>
    </row>
    <row r="3808" spans="1:5" x14ac:dyDescent="0.25">
      <c r="A3808" s="10">
        <v>43249</v>
      </c>
      <c r="B3808" s="11">
        <v>23</v>
      </c>
      <c r="C3808" s="11">
        <v>9.9524380000000008</v>
      </c>
      <c r="D3808" s="11">
        <v>9.9524380000000008</v>
      </c>
      <c r="E3808" s="11">
        <v>7.4800639999999996</v>
      </c>
    </row>
    <row r="3809" spans="1:5" x14ac:dyDescent="0.25">
      <c r="A3809" s="10">
        <v>43250</v>
      </c>
      <c r="B3809" s="11">
        <v>22</v>
      </c>
      <c r="C3809" s="11">
        <v>9.9542830000000002</v>
      </c>
      <c r="D3809" s="11">
        <v>9.9542830000000002</v>
      </c>
      <c r="E3809" s="11">
        <v>7.5153210000000001</v>
      </c>
    </row>
    <row r="3810" spans="1:5" x14ac:dyDescent="0.25">
      <c r="A3810" s="10">
        <v>43251</v>
      </c>
      <c r="B3810" s="11">
        <v>28</v>
      </c>
      <c r="C3810" s="11">
        <v>9.9418640000000007</v>
      </c>
      <c r="D3810" s="11">
        <v>9.9418640000000007</v>
      </c>
      <c r="E3810" s="11">
        <v>7.5183369999999998</v>
      </c>
    </row>
    <row r="3811" spans="1:5" x14ac:dyDescent="0.25">
      <c r="A3811" s="10">
        <v>43252</v>
      </c>
      <c r="B3811" s="11">
        <v>27</v>
      </c>
      <c r="C3811" s="11">
        <v>9.9438709999999997</v>
      </c>
      <c r="D3811" s="11">
        <v>9.9438709999999997</v>
      </c>
      <c r="E3811" s="11">
        <v>7.5261100000000001</v>
      </c>
    </row>
    <row r="3812" spans="1:5" x14ac:dyDescent="0.25">
      <c r="A3812" s="10">
        <v>43255</v>
      </c>
      <c r="B3812" s="11">
        <v>24</v>
      </c>
      <c r="C3812" s="11">
        <v>9.9502059999999997</v>
      </c>
      <c r="D3812" s="11">
        <v>9.9502059999999997</v>
      </c>
      <c r="E3812" s="11">
        <v>7.5064780000000004</v>
      </c>
    </row>
    <row r="3813" spans="1:5" x14ac:dyDescent="0.25">
      <c r="A3813" s="10">
        <v>43256</v>
      </c>
      <c r="B3813" s="11">
        <v>23</v>
      </c>
      <c r="C3813" s="11">
        <v>9.952337</v>
      </c>
      <c r="D3813" s="11">
        <v>9.952337</v>
      </c>
      <c r="E3813" s="11">
        <v>7.4960240000000002</v>
      </c>
    </row>
    <row r="3814" spans="1:5" x14ac:dyDescent="0.25">
      <c r="A3814" s="10">
        <v>43257</v>
      </c>
      <c r="B3814" s="11">
        <v>22</v>
      </c>
      <c r="C3814" s="11">
        <v>9.9546790000000005</v>
      </c>
      <c r="D3814" s="11">
        <v>9.9546790000000005</v>
      </c>
      <c r="E3814" s="11">
        <v>7.4499269999999997</v>
      </c>
    </row>
    <row r="3815" spans="1:5" x14ac:dyDescent="0.25">
      <c r="A3815" s="10">
        <v>43258</v>
      </c>
      <c r="B3815" s="11">
        <v>28</v>
      </c>
      <c r="C3815" s="11">
        <v>9.9419799999999992</v>
      </c>
      <c r="D3815" s="11">
        <v>9.9419799999999992</v>
      </c>
      <c r="E3815" s="11">
        <v>7.5032480000000001</v>
      </c>
    </row>
    <row r="3816" spans="1:5" x14ac:dyDescent="0.25">
      <c r="A3816" s="10">
        <v>43259</v>
      </c>
      <c r="B3816" s="11">
        <v>27</v>
      </c>
      <c r="C3816" s="11">
        <v>9.9440249999999999</v>
      </c>
      <c r="D3816" s="11">
        <v>9.9440249999999999</v>
      </c>
      <c r="E3816" s="11">
        <v>7.505344</v>
      </c>
    </row>
    <row r="3817" spans="1:5" x14ac:dyDescent="0.25">
      <c r="A3817" s="10">
        <v>43262</v>
      </c>
      <c r="B3817" s="11">
        <v>24</v>
      </c>
      <c r="C3817" s="11">
        <v>9.9501109999999997</v>
      </c>
      <c r="D3817" s="11">
        <v>9.9501109999999997</v>
      </c>
      <c r="E3817" s="11">
        <v>7.5208709999999996</v>
      </c>
    </row>
    <row r="3818" spans="1:5" x14ac:dyDescent="0.25">
      <c r="A3818" s="10">
        <v>43263</v>
      </c>
      <c r="B3818" s="11">
        <v>23</v>
      </c>
      <c r="C3818" s="11">
        <v>9.9521200000000007</v>
      </c>
      <c r="D3818" s="11">
        <v>9.9521200000000007</v>
      </c>
      <c r="E3818" s="11">
        <v>7.530316</v>
      </c>
    </row>
    <row r="3819" spans="1:5" x14ac:dyDescent="0.25">
      <c r="A3819" s="10">
        <v>43264</v>
      </c>
      <c r="B3819" s="11">
        <v>22</v>
      </c>
      <c r="C3819" s="11">
        <v>9.9539030000000004</v>
      </c>
      <c r="D3819" s="11">
        <v>9.9539030000000004</v>
      </c>
      <c r="E3819" s="11">
        <v>7.5780779999999996</v>
      </c>
    </row>
    <row r="3820" spans="1:5" x14ac:dyDescent="0.25">
      <c r="A3820" s="10">
        <v>43265</v>
      </c>
      <c r="B3820" s="11">
        <v>28</v>
      </c>
      <c r="C3820" s="11">
        <v>9.9409290000000006</v>
      </c>
      <c r="D3820" s="11">
        <v>9.9409290000000006</v>
      </c>
      <c r="E3820" s="11">
        <v>7.6399730000000003</v>
      </c>
    </row>
    <row r="3821" spans="1:5" x14ac:dyDescent="0.25">
      <c r="A3821" s="10">
        <v>43266</v>
      </c>
      <c r="B3821" s="11">
        <v>27</v>
      </c>
      <c r="C3821" s="11">
        <v>9.9428970000000003</v>
      </c>
      <c r="D3821" s="11">
        <v>9.9428970000000003</v>
      </c>
      <c r="E3821" s="11">
        <v>7.6574600000000004</v>
      </c>
    </row>
    <row r="3822" spans="1:5" x14ac:dyDescent="0.25">
      <c r="A3822" s="10">
        <v>43269</v>
      </c>
      <c r="B3822" s="11">
        <v>24</v>
      </c>
      <c r="C3822" s="11">
        <v>9.9489940000000008</v>
      </c>
      <c r="D3822" s="11">
        <v>9.9489940000000008</v>
      </c>
      <c r="E3822" s="11">
        <v>7.690124</v>
      </c>
    </row>
    <row r="3823" spans="1:5" x14ac:dyDescent="0.25">
      <c r="A3823" s="10">
        <v>43270</v>
      </c>
      <c r="B3823" s="11">
        <v>23</v>
      </c>
      <c r="C3823" s="11">
        <v>9.9510470000000009</v>
      </c>
      <c r="D3823" s="11">
        <v>9.9510470000000009</v>
      </c>
      <c r="E3823" s="11">
        <v>7.6999019999999998</v>
      </c>
    </row>
    <row r="3824" spans="1:5" x14ac:dyDescent="0.25">
      <c r="A3824" s="10">
        <v>43271</v>
      </c>
      <c r="B3824" s="11">
        <v>22</v>
      </c>
      <c r="C3824" s="11">
        <v>9.9532109999999996</v>
      </c>
      <c r="D3824" s="11">
        <v>9.9532109999999996</v>
      </c>
      <c r="E3824" s="11">
        <v>7.692374</v>
      </c>
    </row>
    <row r="3825" spans="1:5" x14ac:dyDescent="0.25">
      <c r="A3825" s="10">
        <v>43272</v>
      </c>
      <c r="B3825" s="11">
        <v>28</v>
      </c>
      <c r="C3825" s="11">
        <v>9.9402249999999999</v>
      </c>
      <c r="D3825" s="11">
        <v>9.9402249999999999</v>
      </c>
      <c r="E3825" s="11">
        <v>7.731573</v>
      </c>
    </row>
    <row r="3826" spans="1:5" x14ac:dyDescent="0.25">
      <c r="A3826" s="10">
        <v>43273</v>
      </c>
      <c r="B3826" s="11">
        <v>27</v>
      </c>
      <c r="C3826" s="11">
        <v>9.9423809999999992</v>
      </c>
      <c r="D3826" s="11">
        <v>9.9423809999999992</v>
      </c>
      <c r="E3826" s="11">
        <v>7.7270560000000001</v>
      </c>
    </row>
    <row r="3827" spans="1:5" x14ac:dyDescent="0.25">
      <c r="A3827" s="10">
        <v>43276</v>
      </c>
      <c r="B3827" s="11">
        <v>24</v>
      </c>
      <c r="C3827" s="11">
        <v>9.9487629999999996</v>
      </c>
      <c r="D3827" s="11">
        <v>9.9487629999999996</v>
      </c>
      <c r="E3827" s="11">
        <v>7.7251310000000002</v>
      </c>
    </row>
    <row r="3828" spans="1:5" x14ac:dyDescent="0.25">
      <c r="A3828" s="10">
        <v>43277</v>
      </c>
      <c r="B3828" s="11">
        <v>23</v>
      </c>
      <c r="C3828" s="11">
        <v>9.9507930000000009</v>
      </c>
      <c r="D3828" s="11">
        <v>9.9507930000000009</v>
      </c>
      <c r="E3828" s="11">
        <v>7.7400520000000004</v>
      </c>
    </row>
    <row r="3829" spans="1:5" x14ac:dyDescent="0.25">
      <c r="A3829" s="10">
        <v>43278</v>
      </c>
      <c r="B3829" s="11">
        <v>22</v>
      </c>
      <c r="C3829" s="11">
        <v>9.9531039999999997</v>
      </c>
      <c r="D3829" s="11">
        <v>9.9531039999999997</v>
      </c>
      <c r="E3829" s="11">
        <v>7.7100479999999996</v>
      </c>
    </row>
    <row r="3830" spans="1:5" x14ac:dyDescent="0.25">
      <c r="A3830" s="10">
        <v>43279</v>
      </c>
      <c r="B3830" s="11">
        <v>28</v>
      </c>
      <c r="C3830" s="11">
        <v>9.9407309999999995</v>
      </c>
      <c r="D3830" s="11">
        <v>9.9407309999999995</v>
      </c>
      <c r="E3830" s="11">
        <v>7.6657339999999996</v>
      </c>
    </row>
    <row r="3831" spans="1:5" x14ac:dyDescent="0.25">
      <c r="A3831" s="10">
        <v>43280</v>
      </c>
      <c r="B3831" s="11">
        <v>27</v>
      </c>
      <c r="C3831" s="11">
        <v>9.9427140000000005</v>
      </c>
      <c r="D3831" s="11">
        <v>9.9427140000000005</v>
      </c>
      <c r="E3831" s="11">
        <v>7.6821409999999997</v>
      </c>
    </row>
    <row r="3832" spans="1:5" x14ac:dyDescent="0.25">
      <c r="A3832" s="10">
        <v>43283</v>
      </c>
      <c r="B3832" s="11">
        <v>24</v>
      </c>
      <c r="C3832" s="11">
        <v>9.9489660000000004</v>
      </c>
      <c r="D3832" s="11">
        <v>9.9489660000000004</v>
      </c>
      <c r="E3832" s="11">
        <v>7.6943669999999997</v>
      </c>
    </row>
    <row r="3833" spans="1:5" x14ac:dyDescent="0.25">
      <c r="A3833" s="10">
        <v>43284</v>
      </c>
      <c r="B3833" s="11">
        <v>23</v>
      </c>
      <c r="C3833" s="11">
        <v>9.95139</v>
      </c>
      <c r="D3833" s="11">
        <v>9.95139</v>
      </c>
      <c r="E3833" s="11">
        <v>7.6456869999999997</v>
      </c>
    </row>
    <row r="3834" spans="1:5" x14ac:dyDescent="0.25">
      <c r="A3834" s="10">
        <v>43285</v>
      </c>
      <c r="B3834" s="11">
        <v>22</v>
      </c>
      <c r="C3834" s="11">
        <v>9.9534769999999995</v>
      </c>
      <c r="D3834" s="11">
        <v>9.9534769999999995</v>
      </c>
      <c r="E3834" s="11">
        <v>7.6484370000000004</v>
      </c>
    </row>
    <row r="3835" spans="1:5" x14ac:dyDescent="0.25">
      <c r="A3835" s="10">
        <v>43286</v>
      </c>
      <c r="B3835" s="11">
        <v>28</v>
      </c>
      <c r="C3835" s="11">
        <v>9.9401519999999994</v>
      </c>
      <c r="D3835" s="11">
        <v>9.9401519999999994</v>
      </c>
      <c r="E3835" s="11">
        <v>7.741072</v>
      </c>
    </row>
    <row r="3836" spans="1:5" x14ac:dyDescent="0.25">
      <c r="A3836" s="10">
        <v>43287</v>
      </c>
      <c r="B3836" s="11">
        <v>27</v>
      </c>
      <c r="C3836" s="11">
        <v>9.9423429999999993</v>
      </c>
      <c r="D3836" s="11">
        <v>9.9423429999999993</v>
      </c>
      <c r="E3836" s="11">
        <v>7.7321809999999997</v>
      </c>
    </row>
    <row r="3837" spans="1:5" x14ac:dyDescent="0.25">
      <c r="A3837" s="10">
        <v>43290</v>
      </c>
      <c r="B3837" s="11">
        <v>24</v>
      </c>
      <c r="C3837" s="11">
        <v>9.9485469999999996</v>
      </c>
      <c r="D3837" s="11">
        <v>9.9485469999999996</v>
      </c>
      <c r="E3837" s="11">
        <v>7.7578670000000001</v>
      </c>
    </row>
    <row r="3838" spans="1:5" x14ac:dyDescent="0.25">
      <c r="A3838" s="10">
        <v>43291</v>
      </c>
      <c r="B3838" s="11">
        <v>23</v>
      </c>
      <c r="C3838" s="11">
        <v>9.9508259999999993</v>
      </c>
      <c r="D3838" s="11">
        <v>9.9508259999999993</v>
      </c>
      <c r="E3838" s="11">
        <v>7.7348350000000003</v>
      </c>
    </row>
    <row r="3839" spans="1:5" x14ac:dyDescent="0.25">
      <c r="A3839" s="10">
        <v>43292</v>
      </c>
      <c r="B3839" s="11">
        <v>22</v>
      </c>
      <c r="C3839" s="11">
        <v>9.9530530000000006</v>
      </c>
      <c r="D3839" s="11">
        <v>9.9530530000000006</v>
      </c>
      <c r="E3839" s="11">
        <v>7.7184720000000002</v>
      </c>
    </row>
    <row r="3840" spans="1:5" x14ac:dyDescent="0.25">
      <c r="A3840" s="10">
        <v>43293</v>
      </c>
      <c r="B3840" s="11">
        <v>28</v>
      </c>
      <c r="C3840" s="11">
        <v>9.9403590000000008</v>
      </c>
      <c r="D3840" s="11">
        <v>9.9403590000000008</v>
      </c>
      <c r="E3840" s="11">
        <v>7.7141359999999999</v>
      </c>
    </row>
    <row r="3841" spans="1:5" x14ac:dyDescent="0.25">
      <c r="A3841" s="10">
        <v>43294</v>
      </c>
      <c r="B3841" s="11">
        <v>27</v>
      </c>
      <c r="C3841" s="11">
        <v>9.9423589999999997</v>
      </c>
      <c r="D3841" s="11">
        <v>9.9423589999999997</v>
      </c>
      <c r="E3841" s="11">
        <v>7.7300230000000001</v>
      </c>
    </row>
    <row r="3842" spans="1:5" x14ac:dyDescent="0.25">
      <c r="A3842" s="10">
        <v>43297</v>
      </c>
      <c r="B3842" s="11">
        <v>24</v>
      </c>
      <c r="C3842" s="11">
        <v>9.9487310000000004</v>
      </c>
      <c r="D3842" s="11">
        <v>9.9487310000000004</v>
      </c>
      <c r="E3842" s="11">
        <v>7.7299810000000004</v>
      </c>
    </row>
    <row r="3843" spans="1:5" x14ac:dyDescent="0.25">
      <c r="A3843" s="10">
        <v>43298</v>
      </c>
      <c r="B3843" s="11">
        <v>23</v>
      </c>
      <c r="C3843" s="11">
        <v>9.9509830000000008</v>
      </c>
      <c r="D3843" s="11">
        <v>9.9509830000000008</v>
      </c>
      <c r="E3843" s="11">
        <v>7.7100179999999998</v>
      </c>
    </row>
    <row r="3844" spans="1:5" x14ac:dyDescent="0.25">
      <c r="A3844" s="10">
        <v>43299</v>
      </c>
      <c r="B3844" s="11">
        <v>22</v>
      </c>
      <c r="C3844" s="11">
        <v>9.9533339999999999</v>
      </c>
      <c r="D3844" s="11">
        <v>9.9533339999999999</v>
      </c>
      <c r="E3844" s="11">
        <v>7.6720569999999997</v>
      </c>
    </row>
    <row r="3845" spans="1:5" x14ac:dyDescent="0.25">
      <c r="A3845" s="10">
        <v>43300</v>
      </c>
      <c r="B3845" s="11">
        <v>28</v>
      </c>
      <c r="C3845" s="11">
        <v>9.9403140000000008</v>
      </c>
      <c r="D3845" s="11">
        <v>9.9403140000000008</v>
      </c>
      <c r="E3845" s="11">
        <v>7.7199920000000004</v>
      </c>
    </row>
    <row r="3846" spans="1:5" x14ac:dyDescent="0.25">
      <c r="A3846" s="10">
        <v>43301</v>
      </c>
      <c r="B3846" s="11">
        <v>27</v>
      </c>
      <c r="C3846" s="11">
        <v>9.9425849999999993</v>
      </c>
      <c r="D3846" s="11">
        <v>9.9425849999999993</v>
      </c>
      <c r="E3846" s="11">
        <v>7.6995399999999998</v>
      </c>
    </row>
    <row r="3847" spans="1:5" x14ac:dyDescent="0.25">
      <c r="A3847" s="10">
        <v>43304</v>
      </c>
      <c r="B3847" s="11">
        <v>24</v>
      </c>
      <c r="C3847" s="11">
        <v>9.9489289999999997</v>
      </c>
      <c r="D3847" s="11">
        <v>9.9489289999999997</v>
      </c>
      <c r="E3847" s="11">
        <v>7.6999750000000002</v>
      </c>
    </row>
    <row r="3848" spans="1:5" x14ac:dyDescent="0.25">
      <c r="A3848" s="10">
        <v>43305</v>
      </c>
      <c r="B3848" s="11">
        <v>23</v>
      </c>
      <c r="C3848" s="11">
        <v>9.9511970000000005</v>
      </c>
      <c r="D3848" s="11">
        <v>9.9511970000000005</v>
      </c>
      <c r="E3848" s="11">
        <v>7.6761929999999996</v>
      </c>
    </row>
    <row r="3849" spans="1:5" x14ac:dyDescent="0.25">
      <c r="A3849" s="10">
        <v>43306</v>
      </c>
      <c r="B3849" s="11">
        <v>22</v>
      </c>
      <c r="C3849" s="11">
        <v>9.9533400000000007</v>
      </c>
      <c r="D3849" s="11">
        <v>9.9533400000000007</v>
      </c>
      <c r="E3849" s="11">
        <v>7.6710659999999997</v>
      </c>
    </row>
    <row r="3850" spans="1:5" x14ac:dyDescent="0.25">
      <c r="A3850" s="10">
        <v>43307</v>
      </c>
      <c r="B3850" s="11">
        <v>28</v>
      </c>
      <c r="C3850" s="11">
        <v>9.9400680000000001</v>
      </c>
      <c r="D3850" s="11">
        <v>9.9400680000000001</v>
      </c>
      <c r="E3850" s="11">
        <v>7.7520020000000001</v>
      </c>
    </row>
    <row r="3851" spans="1:5" x14ac:dyDescent="0.25">
      <c r="A3851" s="10">
        <v>43308</v>
      </c>
      <c r="B3851" s="11">
        <v>27</v>
      </c>
      <c r="C3851" s="11">
        <v>9.9421499999999998</v>
      </c>
      <c r="D3851" s="11">
        <v>9.9421499999999998</v>
      </c>
      <c r="E3851" s="11">
        <v>7.7582149999999999</v>
      </c>
    </row>
    <row r="3852" spans="1:5" x14ac:dyDescent="0.25">
      <c r="A3852" s="10">
        <v>43311</v>
      </c>
      <c r="B3852" s="11">
        <v>24</v>
      </c>
      <c r="C3852" s="11">
        <v>9.9485329999999994</v>
      </c>
      <c r="D3852" s="11">
        <v>9.9485329999999994</v>
      </c>
      <c r="E3852" s="11">
        <v>7.7599879999999999</v>
      </c>
    </row>
    <row r="3853" spans="1:5" x14ac:dyDescent="0.25">
      <c r="A3853" s="10">
        <v>43312</v>
      </c>
      <c r="B3853" s="11">
        <v>23</v>
      </c>
      <c r="C3853" s="11">
        <v>9.9506340000000009</v>
      </c>
      <c r="D3853" s="11">
        <v>9.9506340000000009</v>
      </c>
      <c r="E3853" s="11">
        <v>7.7651859999999999</v>
      </c>
    </row>
    <row r="3854" spans="1:5" x14ac:dyDescent="0.25">
      <c r="A3854" s="10">
        <v>43313</v>
      </c>
      <c r="B3854" s="11">
        <v>22</v>
      </c>
      <c r="C3854" s="11">
        <v>9.9527249999999992</v>
      </c>
      <c r="D3854" s="11">
        <v>9.9527249999999992</v>
      </c>
      <c r="E3854" s="11">
        <v>7.7726540000000002</v>
      </c>
    </row>
    <row r="3855" spans="1:5" x14ac:dyDescent="0.25">
      <c r="A3855" s="10">
        <v>43314</v>
      </c>
      <c r="B3855" s="11">
        <v>28</v>
      </c>
      <c r="C3855" s="11">
        <v>9.9396710000000006</v>
      </c>
      <c r="D3855" s="11">
        <v>9.9396710000000006</v>
      </c>
      <c r="E3855" s="11">
        <v>7.8036640000000004</v>
      </c>
    </row>
    <row r="3856" spans="1:5" x14ac:dyDescent="0.25">
      <c r="A3856" s="10">
        <v>43315</v>
      </c>
      <c r="B3856" s="11">
        <v>27</v>
      </c>
      <c r="C3856" s="11">
        <v>9.9418399999999991</v>
      </c>
      <c r="D3856" s="11">
        <v>9.9418399999999991</v>
      </c>
      <c r="E3856" s="11">
        <v>7.8000319999999999</v>
      </c>
    </row>
    <row r="3857" spans="1:5" x14ac:dyDescent="0.25">
      <c r="A3857" s="10">
        <v>43318</v>
      </c>
      <c r="B3857" s="11">
        <v>24</v>
      </c>
      <c r="C3857" s="11">
        <v>9.9481560000000009</v>
      </c>
      <c r="D3857" s="11">
        <v>9.9481560000000009</v>
      </c>
      <c r="E3857" s="11">
        <v>7.8171270000000002</v>
      </c>
    </row>
    <row r="3858" spans="1:5" x14ac:dyDescent="0.25">
      <c r="A3858" s="10">
        <v>43319</v>
      </c>
      <c r="B3858" s="11">
        <v>23</v>
      </c>
      <c r="C3858" s="11">
        <v>9.9504169999999998</v>
      </c>
      <c r="D3858" s="11">
        <v>9.9504169999999998</v>
      </c>
      <c r="E3858" s="11">
        <v>7.7994899999999996</v>
      </c>
    </row>
    <row r="3859" spans="1:5" x14ac:dyDescent="0.25">
      <c r="A3859" s="10">
        <v>43320</v>
      </c>
      <c r="B3859" s="11">
        <v>22</v>
      </c>
      <c r="C3859" s="11">
        <v>9.9525799999999993</v>
      </c>
      <c r="D3859" s="11">
        <v>9.9525799999999993</v>
      </c>
      <c r="E3859" s="11">
        <v>7.796608</v>
      </c>
    </row>
    <row r="3860" spans="1:5" x14ac:dyDescent="0.25">
      <c r="A3860" s="10">
        <v>43321</v>
      </c>
      <c r="B3860" s="11">
        <v>28</v>
      </c>
      <c r="C3860" s="11">
        <v>9.9400069999999996</v>
      </c>
      <c r="D3860" s="11">
        <v>9.9400069999999996</v>
      </c>
      <c r="E3860" s="11">
        <v>7.7599400000000003</v>
      </c>
    </row>
    <row r="3861" spans="1:5" x14ac:dyDescent="0.25">
      <c r="A3861" s="10">
        <v>43322</v>
      </c>
      <c r="B3861" s="11">
        <v>27</v>
      </c>
      <c r="C3861" s="11">
        <v>9.9420750000000009</v>
      </c>
      <c r="D3861" s="11">
        <v>9.9420750000000009</v>
      </c>
      <c r="E3861" s="11">
        <v>7.7683309999999999</v>
      </c>
    </row>
    <row r="3862" spans="1:5" x14ac:dyDescent="0.25">
      <c r="A3862" s="10">
        <v>43325</v>
      </c>
      <c r="B3862" s="11">
        <v>24</v>
      </c>
      <c r="C3862" s="11">
        <v>9.9486650000000001</v>
      </c>
      <c r="D3862" s="11">
        <v>9.9486650000000001</v>
      </c>
      <c r="E3862" s="11">
        <v>7.7399829999999996</v>
      </c>
    </row>
    <row r="3863" spans="1:5" x14ac:dyDescent="0.25">
      <c r="A3863" s="10">
        <v>43326</v>
      </c>
      <c r="B3863" s="11">
        <v>23</v>
      </c>
      <c r="C3863" s="11">
        <v>9.9508240000000008</v>
      </c>
      <c r="D3863" s="11">
        <v>9.9508240000000008</v>
      </c>
      <c r="E3863" s="11">
        <v>7.7351510000000001</v>
      </c>
    </row>
    <row r="3864" spans="1:5" x14ac:dyDescent="0.25">
      <c r="A3864" s="10">
        <v>43327</v>
      </c>
      <c r="B3864" s="11">
        <v>22</v>
      </c>
      <c r="C3864" s="11">
        <v>9.9529230000000002</v>
      </c>
      <c r="D3864" s="11">
        <v>9.9529230000000002</v>
      </c>
      <c r="E3864" s="11">
        <v>7.7399459999999998</v>
      </c>
    </row>
    <row r="3865" spans="1:5" x14ac:dyDescent="0.25">
      <c r="A3865" s="10">
        <v>43328</v>
      </c>
      <c r="B3865" s="11">
        <v>28</v>
      </c>
      <c r="C3865" s="11">
        <v>9.9402650000000001</v>
      </c>
      <c r="D3865" s="11">
        <v>9.9402650000000001</v>
      </c>
      <c r="E3865" s="11">
        <v>7.7263679999999999</v>
      </c>
    </row>
    <row r="3866" spans="1:5" x14ac:dyDescent="0.25">
      <c r="A3866" s="10">
        <v>43329</v>
      </c>
      <c r="B3866" s="11">
        <v>27</v>
      </c>
      <c r="C3866" s="11">
        <v>9.9424580000000002</v>
      </c>
      <c r="D3866" s="11">
        <v>9.9424580000000002</v>
      </c>
      <c r="E3866" s="11">
        <v>7.7166699999999997</v>
      </c>
    </row>
    <row r="3867" spans="1:5" x14ac:dyDescent="0.25">
      <c r="A3867" s="10">
        <v>43332</v>
      </c>
      <c r="B3867" s="11">
        <v>24</v>
      </c>
      <c r="C3867" s="11">
        <v>9.9488420000000009</v>
      </c>
      <c r="D3867" s="11">
        <v>9.9488420000000009</v>
      </c>
      <c r="E3867" s="11">
        <v>7.7131590000000001</v>
      </c>
    </row>
    <row r="3868" spans="1:5" x14ac:dyDescent="0.25">
      <c r="A3868" s="10">
        <v>43333</v>
      </c>
      <c r="B3868" s="11">
        <v>23</v>
      </c>
      <c r="C3868" s="11">
        <v>9.9511079999999996</v>
      </c>
      <c r="D3868" s="11">
        <v>9.9511079999999996</v>
      </c>
      <c r="E3868" s="11">
        <v>7.6902600000000003</v>
      </c>
    </row>
    <row r="3869" spans="1:5" x14ac:dyDescent="0.25">
      <c r="A3869" s="10">
        <v>43334</v>
      </c>
      <c r="B3869" s="11">
        <v>22</v>
      </c>
      <c r="C3869" s="11">
        <v>9.9533240000000003</v>
      </c>
      <c r="D3869" s="11">
        <v>9.9533240000000003</v>
      </c>
      <c r="E3869" s="11">
        <v>7.6737089999999997</v>
      </c>
    </row>
    <row r="3870" spans="1:5" x14ac:dyDescent="0.25">
      <c r="A3870" s="10">
        <v>43335</v>
      </c>
      <c r="B3870" s="11">
        <v>28</v>
      </c>
      <c r="C3870" s="11">
        <v>9.940315</v>
      </c>
      <c r="D3870" s="11">
        <v>9.940315</v>
      </c>
      <c r="E3870" s="11">
        <v>7.719862</v>
      </c>
    </row>
    <row r="3871" spans="1:5" x14ac:dyDescent="0.25">
      <c r="A3871" s="10">
        <v>43336</v>
      </c>
      <c r="B3871" s="11">
        <v>27</v>
      </c>
      <c r="C3871" s="11">
        <v>9.9426559999999995</v>
      </c>
      <c r="D3871" s="11">
        <v>9.9426559999999995</v>
      </c>
      <c r="E3871" s="11">
        <v>7.6899639999999998</v>
      </c>
    </row>
    <row r="3872" spans="1:5" x14ac:dyDescent="0.25">
      <c r="A3872" s="10">
        <v>43339</v>
      </c>
      <c r="B3872" s="11">
        <v>24</v>
      </c>
      <c r="C3872" s="11">
        <v>9.949192</v>
      </c>
      <c r="D3872" s="11">
        <v>9.949192</v>
      </c>
      <c r="E3872" s="11">
        <v>7.66012</v>
      </c>
    </row>
    <row r="3873" spans="1:5" x14ac:dyDescent="0.25">
      <c r="A3873" s="10">
        <v>43340</v>
      </c>
      <c r="B3873" s="11">
        <v>23</v>
      </c>
      <c r="C3873" s="11">
        <v>9.9513020000000001</v>
      </c>
      <c r="D3873" s="11">
        <v>9.9513020000000001</v>
      </c>
      <c r="E3873" s="11">
        <v>7.6595959999999996</v>
      </c>
    </row>
    <row r="3874" spans="1:5" x14ac:dyDescent="0.25">
      <c r="A3874" s="10">
        <v>43341</v>
      </c>
      <c r="B3874" s="11">
        <v>22</v>
      </c>
      <c r="C3874" s="11">
        <v>9.9533670000000001</v>
      </c>
      <c r="D3874" s="11">
        <v>9.9533670000000001</v>
      </c>
      <c r="E3874" s="11">
        <v>7.6666059999999998</v>
      </c>
    </row>
    <row r="3875" spans="1:5" x14ac:dyDescent="0.25">
      <c r="A3875" s="10">
        <v>43342</v>
      </c>
      <c r="B3875" s="11">
        <v>28</v>
      </c>
      <c r="C3875" s="11">
        <v>9.9403810000000004</v>
      </c>
      <c r="D3875" s="11">
        <v>9.9403810000000004</v>
      </c>
      <c r="E3875" s="11">
        <v>7.7112740000000004</v>
      </c>
    </row>
    <row r="3876" spans="1:5" x14ac:dyDescent="0.25">
      <c r="A3876" s="10">
        <v>43343</v>
      </c>
      <c r="B3876" s="11">
        <v>27</v>
      </c>
      <c r="C3876" s="11">
        <v>9.9425349999999995</v>
      </c>
      <c r="D3876" s="11">
        <v>9.9425349999999995</v>
      </c>
      <c r="E3876" s="11">
        <v>7.7062840000000001</v>
      </c>
    </row>
    <row r="3877" spans="1:5" x14ac:dyDescent="0.25">
      <c r="A3877" s="10">
        <v>43346</v>
      </c>
      <c r="B3877" s="11">
        <v>24</v>
      </c>
      <c r="C3877" s="11">
        <v>9.9488489999999992</v>
      </c>
      <c r="D3877" s="11">
        <v>9.9488489999999992</v>
      </c>
      <c r="E3877" s="11">
        <v>7.7120980000000001</v>
      </c>
    </row>
    <row r="3878" spans="1:5" x14ac:dyDescent="0.25">
      <c r="A3878" s="10">
        <v>43347</v>
      </c>
      <c r="B3878" s="11">
        <v>23</v>
      </c>
      <c r="C3878" s="11">
        <v>9.9510459999999998</v>
      </c>
      <c r="D3878" s="11">
        <v>9.9510459999999998</v>
      </c>
      <c r="E3878" s="11">
        <v>7.7000599999999997</v>
      </c>
    </row>
    <row r="3879" spans="1:5" x14ac:dyDescent="0.25">
      <c r="A3879" s="10">
        <v>43348</v>
      </c>
      <c r="B3879" s="11">
        <v>22</v>
      </c>
      <c r="C3879" s="11">
        <v>9.9531969999999994</v>
      </c>
      <c r="D3879" s="11">
        <v>9.9531969999999994</v>
      </c>
      <c r="E3879" s="11">
        <v>7.6946859999999999</v>
      </c>
    </row>
    <row r="3880" spans="1:5" x14ac:dyDescent="0.25">
      <c r="A3880" s="10">
        <v>43349</v>
      </c>
      <c r="B3880" s="11">
        <v>28</v>
      </c>
      <c r="C3880" s="11">
        <v>9.9406839999999992</v>
      </c>
      <c r="D3880" s="11">
        <v>9.9406839999999992</v>
      </c>
      <c r="E3880" s="11">
        <v>7.6718489999999999</v>
      </c>
    </row>
    <row r="3881" spans="1:5" x14ac:dyDescent="0.25">
      <c r="A3881" s="10">
        <v>43350</v>
      </c>
      <c r="B3881" s="11">
        <v>27</v>
      </c>
      <c r="C3881" s="11">
        <v>9.9425709999999992</v>
      </c>
      <c r="D3881" s="11">
        <v>9.9425709999999992</v>
      </c>
      <c r="E3881" s="11">
        <v>7.7014290000000001</v>
      </c>
    </row>
    <row r="3882" spans="1:5" x14ac:dyDescent="0.25">
      <c r="A3882" s="10">
        <v>43353</v>
      </c>
      <c r="B3882" s="11">
        <v>24</v>
      </c>
      <c r="C3882" s="11">
        <v>9.9488699999999994</v>
      </c>
      <c r="D3882" s="11">
        <v>9.9488699999999994</v>
      </c>
      <c r="E3882" s="11">
        <v>7.7089160000000003</v>
      </c>
    </row>
    <row r="3883" spans="1:5" x14ac:dyDescent="0.25">
      <c r="A3883" s="10">
        <v>43354</v>
      </c>
      <c r="B3883" s="11">
        <v>23</v>
      </c>
      <c r="C3883" s="11">
        <v>9.9513160000000003</v>
      </c>
      <c r="D3883" s="11">
        <v>9.9513160000000003</v>
      </c>
      <c r="E3883" s="11">
        <v>7.6573840000000004</v>
      </c>
    </row>
    <row r="3884" spans="1:5" x14ac:dyDescent="0.25">
      <c r="A3884" s="10">
        <v>43355</v>
      </c>
      <c r="B3884" s="11">
        <v>22</v>
      </c>
      <c r="C3884" s="11">
        <v>9.9534140000000004</v>
      </c>
      <c r="D3884" s="11">
        <v>9.9534140000000004</v>
      </c>
      <c r="E3884" s="11">
        <v>7.6588430000000001</v>
      </c>
    </row>
    <row r="3885" spans="1:5" x14ac:dyDescent="0.25">
      <c r="A3885" s="10">
        <v>43356</v>
      </c>
      <c r="B3885" s="11">
        <v>28</v>
      </c>
      <c r="C3885" s="11">
        <v>9.9405929999999998</v>
      </c>
      <c r="D3885" s="11">
        <v>9.9405929999999998</v>
      </c>
      <c r="E3885" s="11">
        <v>7.6836890000000002</v>
      </c>
    </row>
    <row r="3886" spans="1:5" x14ac:dyDescent="0.25">
      <c r="A3886" s="10">
        <v>43357</v>
      </c>
      <c r="B3886" s="11">
        <v>27</v>
      </c>
      <c r="C3886" s="11">
        <v>9.9426039999999993</v>
      </c>
      <c r="D3886" s="11">
        <v>9.9426039999999993</v>
      </c>
      <c r="E3886" s="11">
        <v>7.6969779999999997</v>
      </c>
    </row>
    <row r="3887" spans="1:5" x14ac:dyDescent="0.25">
      <c r="A3887" s="10">
        <v>43360</v>
      </c>
      <c r="B3887" s="11">
        <v>24</v>
      </c>
      <c r="C3887" s="11">
        <v>9.9490800000000004</v>
      </c>
      <c r="D3887" s="11">
        <v>9.9490800000000004</v>
      </c>
      <c r="E3887" s="11">
        <v>7.677092</v>
      </c>
    </row>
    <row r="3888" spans="1:5" x14ac:dyDescent="0.25">
      <c r="A3888" s="10">
        <v>43361</v>
      </c>
      <c r="B3888" s="11">
        <v>23</v>
      </c>
      <c r="C3888" s="11">
        <v>9.9514750000000003</v>
      </c>
      <c r="D3888" s="11">
        <v>9.9514750000000003</v>
      </c>
      <c r="E3888" s="11">
        <v>7.6322530000000004</v>
      </c>
    </row>
    <row r="3889" spans="1:5" x14ac:dyDescent="0.25">
      <c r="A3889" s="10">
        <v>43362</v>
      </c>
      <c r="B3889" s="11">
        <v>22</v>
      </c>
      <c r="C3889" s="11">
        <v>9.9531919999999996</v>
      </c>
      <c r="D3889" s="11">
        <v>9.9531919999999996</v>
      </c>
      <c r="E3889" s="11">
        <v>7.6955119999999999</v>
      </c>
    </row>
    <row r="3890" spans="1:5" x14ac:dyDescent="0.25">
      <c r="A3890" s="10">
        <v>43363</v>
      </c>
      <c r="B3890" s="11">
        <v>28</v>
      </c>
      <c r="C3890" s="11">
        <v>9.9406420000000004</v>
      </c>
      <c r="D3890" s="11">
        <v>9.9406420000000004</v>
      </c>
      <c r="E3890" s="11">
        <v>7.677314</v>
      </c>
    </row>
    <row r="3891" spans="1:5" x14ac:dyDescent="0.25">
      <c r="A3891" s="10">
        <v>43364</v>
      </c>
      <c r="B3891" s="11">
        <v>27</v>
      </c>
      <c r="C3891" s="11">
        <v>9.9426240000000004</v>
      </c>
      <c r="D3891" s="11">
        <v>9.9426240000000004</v>
      </c>
      <c r="E3891" s="11">
        <v>7.69428</v>
      </c>
    </row>
    <row r="3892" spans="1:5" x14ac:dyDescent="0.25">
      <c r="A3892" s="10">
        <v>43367</v>
      </c>
      <c r="B3892" s="11">
        <v>24</v>
      </c>
      <c r="C3892" s="11">
        <v>9.9489289999999997</v>
      </c>
      <c r="D3892" s="11">
        <v>9.9489289999999997</v>
      </c>
      <c r="E3892" s="11">
        <v>7.6999750000000002</v>
      </c>
    </row>
    <row r="3893" spans="1:5" x14ac:dyDescent="0.25">
      <c r="A3893" s="10">
        <v>43368</v>
      </c>
      <c r="B3893" s="11">
        <v>23</v>
      </c>
      <c r="C3893" s="11">
        <v>9.9509830000000008</v>
      </c>
      <c r="D3893" s="11">
        <v>9.9509830000000008</v>
      </c>
      <c r="E3893" s="11">
        <v>7.7100179999999998</v>
      </c>
    </row>
    <row r="3894" spans="1:5" x14ac:dyDescent="0.25">
      <c r="A3894" s="10">
        <v>43369</v>
      </c>
      <c r="B3894" s="11">
        <v>22</v>
      </c>
      <c r="C3894" s="11">
        <v>9.9531949999999991</v>
      </c>
      <c r="D3894" s="11">
        <v>9.9531949999999991</v>
      </c>
      <c r="E3894" s="11">
        <v>7.695017</v>
      </c>
    </row>
    <row r="3895" spans="1:5" x14ac:dyDescent="0.25">
      <c r="A3895" s="10">
        <v>43370</v>
      </c>
      <c r="B3895" s="11">
        <v>28</v>
      </c>
      <c r="C3895" s="11">
        <v>9.9406210000000002</v>
      </c>
      <c r="D3895" s="11">
        <v>9.9406210000000002</v>
      </c>
      <c r="E3895" s="11">
        <v>7.6800459999999999</v>
      </c>
    </row>
    <row r="3896" spans="1:5" x14ac:dyDescent="0.25">
      <c r="A3896" s="10">
        <v>43371</v>
      </c>
      <c r="B3896" s="11">
        <v>27</v>
      </c>
      <c r="C3896" s="11">
        <v>9.9426100000000002</v>
      </c>
      <c r="D3896" s="11">
        <v>9.9426100000000002</v>
      </c>
      <c r="E3896" s="11">
        <v>7.6961680000000001</v>
      </c>
    </row>
    <row r="3897" spans="1:5" x14ac:dyDescent="0.25">
      <c r="A3897" s="10">
        <v>43374</v>
      </c>
      <c r="B3897" s="11">
        <v>24</v>
      </c>
      <c r="C3897" s="11">
        <v>9.9490540000000003</v>
      </c>
      <c r="D3897" s="11">
        <v>9.9490540000000003</v>
      </c>
      <c r="E3897" s="11">
        <v>7.6810320000000001</v>
      </c>
    </row>
    <row r="3898" spans="1:5" x14ac:dyDescent="0.25">
      <c r="A3898" s="10">
        <v>43375</v>
      </c>
      <c r="B3898" s="11">
        <v>23</v>
      </c>
      <c r="C3898" s="11">
        <v>9.9509430000000005</v>
      </c>
      <c r="D3898" s="11">
        <v>9.9509430000000005</v>
      </c>
      <c r="E3898" s="11">
        <v>7.7163409999999999</v>
      </c>
    </row>
    <row r="3899" spans="1:5" x14ac:dyDescent="0.25">
      <c r="A3899" s="10">
        <v>43376</v>
      </c>
      <c r="B3899" s="11">
        <v>22</v>
      </c>
      <c r="C3899" s="11">
        <v>9.9530440000000002</v>
      </c>
      <c r="D3899" s="11">
        <v>9.9530440000000002</v>
      </c>
      <c r="E3899" s="11">
        <v>7.7199590000000002</v>
      </c>
    </row>
    <row r="3900" spans="1:5" x14ac:dyDescent="0.25">
      <c r="A3900" s="10">
        <v>43377</v>
      </c>
      <c r="B3900" s="11">
        <v>28</v>
      </c>
      <c r="C3900" s="11">
        <v>9.9406780000000001</v>
      </c>
      <c r="D3900" s="11">
        <v>9.9406780000000001</v>
      </c>
      <c r="E3900" s="11">
        <v>7.6726299999999998</v>
      </c>
    </row>
    <row r="3901" spans="1:5" x14ac:dyDescent="0.25">
      <c r="A3901" s="10">
        <v>43378</v>
      </c>
      <c r="B3901" s="11">
        <v>27</v>
      </c>
      <c r="C3901" s="11">
        <v>9.9420839999999995</v>
      </c>
      <c r="D3901" s="11">
        <v>9.9420839999999995</v>
      </c>
      <c r="E3901" s="11">
        <v>7.7671169999999998</v>
      </c>
    </row>
    <row r="3902" spans="1:5" x14ac:dyDescent="0.25">
      <c r="A3902" s="10">
        <v>43381</v>
      </c>
      <c r="B3902" s="11">
        <v>24</v>
      </c>
      <c r="C3902" s="11">
        <v>9.9484949999999994</v>
      </c>
      <c r="D3902" s="11">
        <v>9.9484949999999994</v>
      </c>
      <c r="E3902" s="11">
        <v>7.7657470000000002</v>
      </c>
    </row>
    <row r="3903" spans="1:5" x14ac:dyDescent="0.25">
      <c r="A3903" s="10">
        <v>43382</v>
      </c>
      <c r="B3903" s="11">
        <v>23</v>
      </c>
      <c r="C3903" s="11">
        <v>9.9507600000000007</v>
      </c>
      <c r="D3903" s="11">
        <v>9.9507600000000007</v>
      </c>
      <c r="E3903" s="11">
        <v>7.7452680000000003</v>
      </c>
    </row>
    <row r="3904" spans="1:5" x14ac:dyDescent="0.25">
      <c r="A3904" s="10">
        <v>43383</v>
      </c>
      <c r="B3904" s="11">
        <v>22</v>
      </c>
      <c r="C3904" s="11">
        <v>9.9530410000000007</v>
      </c>
      <c r="D3904" s="11">
        <v>9.9530410000000007</v>
      </c>
      <c r="E3904" s="11">
        <v>7.7204540000000001</v>
      </c>
    </row>
    <row r="3905" spans="1:5" x14ac:dyDescent="0.25">
      <c r="A3905" s="10">
        <v>43384</v>
      </c>
      <c r="B3905" s="11">
        <v>28</v>
      </c>
      <c r="C3905" s="11">
        <v>9.9408220000000007</v>
      </c>
      <c r="D3905" s="11">
        <v>9.9408220000000007</v>
      </c>
      <c r="E3905" s="11">
        <v>7.6538940000000002</v>
      </c>
    </row>
    <row r="3906" spans="1:5" x14ac:dyDescent="0.25">
      <c r="A3906" s="10">
        <v>43385</v>
      </c>
      <c r="B3906" s="11">
        <v>27</v>
      </c>
      <c r="C3906" s="11">
        <v>9.9430180000000004</v>
      </c>
      <c r="D3906" s="11">
        <v>9.9430180000000004</v>
      </c>
      <c r="E3906" s="11">
        <v>7.6411410000000002</v>
      </c>
    </row>
    <row r="3907" spans="1:5" x14ac:dyDescent="0.25">
      <c r="A3907" s="10">
        <v>43388</v>
      </c>
      <c r="B3907" s="11">
        <v>24</v>
      </c>
      <c r="C3907" s="11">
        <v>9.949325</v>
      </c>
      <c r="D3907" s="11">
        <v>9.949325</v>
      </c>
      <c r="E3907" s="11">
        <v>7.6399660000000003</v>
      </c>
    </row>
    <row r="3908" spans="1:5" x14ac:dyDescent="0.25">
      <c r="A3908" s="10">
        <v>43389</v>
      </c>
      <c r="B3908" s="11">
        <v>23</v>
      </c>
      <c r="C3908" s="11">
        <v>9.9511079999999996</v>
      </c>
      <c r="D3908" s="11">
        <v>9.9511079999999996</v>
      </c>
      <c r="E3908" s="11">
        <v>7.6902600000000003</v>
      </c>
    </row>
    <row r="3909" spans="1:5" x14ac:dyDescent="0.25">
      <c r="A3909" s="10">
        <v>43390</v>
      </c>
      <c r="B3909" s="11">
        <v>22</v>
      </c>
      <c r="C3909" s="11">
        <v>9.9531460000000003</v>
      </c>
      <c r="D3909" s="11">
        <v>9.9531460000000003</v>
      </c>
      <c r="E3909" s="11">
        <v>7.7031099999999997</v>
      </c>
    </row>
    <row r="3910" spans="1:5" x14ac:dyDescent="0.25">
      <c r="A3910" s="10">
        <v>43391</v>
      </c>
      <c r="B3910" s="11">
        <v>28</v>
      </c>
      <c r="C3910" s="11">
        <v>9.9406979999999994</v>
      </c>
      <c r="D3910" s="11">
        <v>9.9406979999999994</v>
      </c>
      <c r="E3910" s="11">
        <v>7.6700280000000003</v>
      </c>
    </row>
    <row r="3911" spans="1:5" x14ac:dyDescent="0.25">
      <c r="A3911" s="10">
        <v>43392</v>
      </c>
      <c r="B3911" s="11">
        <v>27</v>
      </c>
      <c r="C3911" s="11">
        <v>9.9426740000000002</v>
      </c>
      <c r="D3911" s="11">
        <v>9.9426740000000002</v>
      </c>
      <c r="E3911" s="11">
        <v>7.6875359999999997</v>
      </c>
    </row>
    <row r="3912" spans="1:5" x14ac:dyDescent="0.25">
      <c r="A3912" s="10">
        <v>43395</v>
      </c>
      <c r="B3912" s="11">
        <v>24</v>
      </c>
      <c r="C3912" s="11">
        <v>9.9483779999999999</v>
      </c>
      <c r="D3912" s="11">
        <v>9.9483779999999999</v>
      </c>
      <c r="E3912" s="11">
        <v>7.78348</v>
      </c>
    </row>
    <row r="3913" spans="1:5" x14ac:dyDescent="0.25">
      <c r="A3913" s="10">
        <v>43396</v>
      </c>
      <c r="B3913" s="11">
        <v>23</v>
      </c>
      <c r="C3913" s="11">
        <v>9.9516690000000008</v>
      </c>
      <c r="D3913" s="11">
        <v>9.9516690000000008</v>
      </c>
      <c r="E3913" s="11">
        <v>7.601591</v>
      </c>
    </row>
    <row r="3914" spans="1:5" x14ac:dyDescent="0.25">
      <c r="A3914" s="10">
        <v>43397</v>
      </c>
      <c r="B3914" s="11">
        <v>22</v>
      </c>
      <c r="C3914" s="11">
        <v>9.9531609999999997</v>
      </c>
      <c r="D3914" s="11">
        <v>9.9531609999999997</v>
      </c>
      <c r="E3914" s="11">
        <v>7.7006329999999998</v>
      </c>
    </row>
    <row r="3915" spans="1:5" x14ac:dyDescent="0.25">
      <c r="A3915" s="10">
        <v>43398</v>
      </c>
      <c r="B3915" s="11">
        <v>28</v>
      </c>
      <c r="C3915" s="11">
        <v>9.9399759999999997</v>
      </c>
      <c r="D3915" s="11">
        <v>9.9399759999999997</v>
      </c>
      <c r="E3915" s="11">
        <v>7.7639740000000002</v>
      </c>
    </row>
    <row r="3916" spans="1:5" x14ac:dyDescent="0.25">
      <c r="A3916" s="10">
        <v>43399</v>
      </c>
      <c r="B3916" s="11">
        <v>27</v>
      </c>
      <c r="C3916" s="11">
        <v>9.9421169999999996</v>
      </c>
      <c r="D3916" s="11">
        <v>9.9421169999999996</v>
      </c>
      <c r="E3916" s="11">
        <v>7.7626660000000003</v>
      </c>
    </row>
    <row r="3917" spans="1:5" x14ac:dyDescent="0.25">
      <c r="A3917" s="10">
        <v>43402</v>
      </c>
      <c r="B3917" s="11">
        <v>24</v>
      </c>
      <c r="C3917" s="11">
        <v>9.9484670000000008</v>
      </c>
      <c r="D3917" s="11">
        <v>9.9484670000000008</v>
      </c>
      <c r="E3917" s="11">
        <v>7.7699910000000001</v>
      </c>
    </row>
    <row r="3918" spans="1:5" x14ac:dyDescent="0.25">
      <c r="A3918" s="10">
        <v>43403</v>
      </c>
      <c r="B3918" s="11">
        <v>23</v>
      </c>
      <c r="C3918" s="11">
        <v>9.9510880000000004</v>
      </c>
      <c r="D3918" s="11">
        <v>9.9510880000000004</v>
      </c>
      <c r="E3918" s="11">
        <v>7.6934209999999998</v>
      </c>
    </row>
    <row r="3919" spans="1:5" x14ac:dyDescent="0.25">
      <c r="A3919" s="10">
        <v>43404</v>
      </c>
      <c r="B3919" s="11">
        <v>22</v>
      </c>
      <c r="C3919" s="11">
        <v>9.9531580000000002</v>
      </c>
      <c r="D3919" s="11">
        <v>9.9531580000000002</v>
      </c>
      <c r="E3919" s="11">
        <v>7.7011279999999998</v>
      </c>
    </row>
    <row r="3920" spans="1:5" x14ac:dyDescent="0.25">
      <c r="A3920" s="10">
        <v>43405</v>
      </c>
      <c r="B3920" s="11">
        <v>28</v>
      </c>
      <c r="C3920" s="11">
        <v>9.9400490000000001</v>
      </c>
      <c r="D3920" s="11">
        <v>9.9400490000000001</v>
      </c>
      <c r="E3920" s="11">
        <v>7.7544750000000002</v>
      </c>
    </row>
    <row r="3921" spans="1:5" x14ac:dyDescent="0.25">
      <c r="A3921" s="10">
        <v>43409</v>
      </c>
      <c r="B3921" s="11">
        <v>24</v>
      </c>
      <c r="C3921" s="11">
        <v>9.9489389999999993</v>
      </c>
      <c r="D3921" s="11">
        <v>9.9489389999999993</v>
      </c>
      <c r="E3921" s="11">
        <v>7.6984589999999997</v>
      </c>
    </row>
    <row r="3922" spans="1:5" x14ac:dyDescent="0.25">
      <c r="A3922" s="10">
        <v>43410</v>
      </c>
      <c r="B3922" s="11">
        <v>23</v>
      </c>
      <c r="C3922" s="11">
        <v>9.9509830000000008</v>
      </c>
      <c r="D3922" s="11">
        <v>9.9509830000000008</v>
      </c>
      <c r="E3922" s="11">
        <v>7.7100179999999998</v>
      </c>
    </row>
    <row r="3923" spans="1:5" x14ac:dyDescent="0.25">
      <c r="A3923" s="10">
        <v>43411</v>
      </c>
      <c r="B3923" s="11">
        <v>22</v>
      </c>
      <c r="C3923" s="11">
        <v>9.9528580000000009</v>
      </c>
      <c r="D3923" s="11">
        <v>9.9528580000000009</v>
      </c>
      <c r="E3923" s="11">
        <v>7.7506839999999997</v>
      </c>
    </row>
    <row r="3924" spans="1:5" x14ac:dyDescent="0.25">
      <c r="A3924" s="10">
        <v>43412</v>
      </c>
      <c r="B3924" s="11">
        <v>28</v>
      </c>
      <c r="C3924" s="11">
        <v>9.9403480000000002</v>
      </c>
      <c r="D3924" s="11">
        <v>9.9403480000000002</v>
      </c>
      <c r="E3924" s="11">
        <v>7.7155680000000002</v>
      </c>
    </row>
    <row r="3925" spans="1:5" x14ac:dyDescent="0.25">
      <c r="A3925" s="10">
        <v>43413</v>
      </c>
      <c r="B3925" s="11">
        <v>27</v>
      </c>
      <c r="C3925" s="11">
        <v>9.9426559999999995</v>
      </c>
      <c r="D3925" s="11">
        <v>9.9426559999999995</v>
      </c>
      <c r="E3925" s="11">
        <v>7.6899639999999998</v>
      </c>
    </row>
    <row r="3926" spans="1:5" x14ac:dyDescent="0.25">
      <c r="A3926" s="10">
        <v>43416</v>
      </c>
      <c r="B3926" s="11">
        <v>24</v>
      </c>
      <c r="C3926" s="11">
        <v>9.9489540000000005</v>
      </c>
      <c r="D3926" s="11">
        <v>9.9489540000000005</v>
      </c>
      <c r="E3926" s="11">
        <v>7.696186</v>
      </c>
    </row>
    <row r="3927" spans="1:5" x14ac:dyDescent="0.25">
      <c r="A3927" s="10">
        <v>43417</v>
      </c>
      <c r="B3927" s="11">
        <v>23</v>
      </c>
      <c r="C3927" s="11">
        <v>9.9506999999999994</v>
      </c>
      <c r="D3927" s="11">
        <v>9.9506999999999994</v>
      </c>
      <c r="E3927" s="11">
        <v>7.754753</v>
      </c>
    </row>
    <row r="3928" spans="1:5" x14ac:dyDescent="0.25">
      <c r="A3928" s="10">
        <v>43418</v>
      </c>
      <c r="B3928" s="11">
        <v>22</v>
      </c>
      <c r="C3928" s="11">
        <v>9.9529460000000007</v>
      </c>
      <c r="D3928" s="11">
        <v>9.9529460000000007</v>
      </c>
      <c r="E3928" s="11">
        <v>7.7361469999999999</v>
      </c>
    </row>
    <row r="3929" spans="1:5" x14ac:dyDescent="0.25">
      <c r="A3929" s="10">
        <v>43419</v>
      </c>
      <c r="B3929" s="11">
        <v>28</v>
      </c>
      <c r="C3929" s="11">
        <v>9.9383160000000004</v>
      </c>
      <c r="D3929" s="11">
        <v>9.9383160000000004</v>
      </c>
      <c r="E3929" s="11">
        <v>7.9800240000000002</v>
      </c>
    </row>
    <row r="3930" spans="1:5" x14ac:dyDescent="0.25">
      <c r="A3930" s="10">
        <v>43420</v>
      </c>
      <c r="B3930" s="11">
        <v>27</v>
      </c>
      <c r="C3930" s="11">
        <v>9.9405870000000007</v>
      </c>
      <c r="D3930" s="11">
        <v>9.9405870000000007</v>
      </c>
      <c r="E3930" s="11">
        <v>7.9690799999999999</v>
      </c>
    </row>
    <row r="3931" spans="1:5" x14ac:dyDescent="0.25">
      <c r="A3931" s="10">
        <v>43424</v>
      </c>
      <c r="B3931" s="11">
        <v>23</v>
      </c>
      <c r="C3931" s="11">
        <v>9.9496520000000004</v>
      </c>
      <c r="D3931" s="11">
        <v>9.9496520000000004</v>
      </c>
      <c r="E3931" s="11">
        <v>7.9204340000000002</v>
      </c>
    </row>
    <row r="3932" spans="1:5" x14ac:dyDescent="0.25">
      <c r="A3932" s="10">
        <v>43425</v>
      </c>
      <c r="B3932" s="11">
        <v>22</v>
      </c>
      <c r="C3932" s="11">
        <v>9.9518550000000001</v>
      </c>
      <c r="D3932" s="11">
        <v>9.9518550000000001</v>
      </c>
      <c r="E3932" s="11">
        <v>7.9163860000000001</v>
      </c>
    </row>
    <row r="3933" spans="1:5" x14ac:dyDescent="0.25">
      <c r="A3933" s="10">
        <v>43426</v>
      </c>
      <c r="B3933" s="11">
        <v>28</v>
      </c>
      <c r="C3933" s="11">
        <v>9.9386729999999996</v>
      </c>
      <c r="D3933" s="11">
        <v>9.9386729999999996</v>
      </c>
      <c r="E3933" s="11">
        <v>7.933554</v>
      </c>
    </row>
    <row r="3934" spans="1:5" x14ac:dyDescent="0.25">
      <c r="A3934" s="10">
        <v>43427</v>
      </c>
      <c r="B3934" s="11">
        <v>27</v>
      </c>
      <c r="C3934" s="11">
        <v>9.9408130000000003</v>
      </c>
      <c r="D3934" s="11">
        <v>9.9408130000000003</v>
      </c>
      <c r="E3934" s="11">
        <v>7.9385859999999999</v>
      </c>
    </row>
    <row r="3935" spans="1:5" x14ac:dyDescent="0.25">
      <c r="A3935" s="10">
        <v>43430</v>
      </c>
      <c r="B3935" s="11">
        <v>24</v>
      </c>
      <c r="C3935" s="11">
        <v>9.9470179999999999</v>
      </c>
      <c r="D3935" s="11">
        <v>9.9470179999999999</v>
      </c>
      <c r="E3935" s="11">
        <v>7.9896310000000001</v>
      </c>
    </row>
    <row r="3936" spans="1:5" x14ac:dyDescent="0.25">
      <c r="A3936" s="10">
        <v>43431</v>
      </c>
      <c r="B3936" s="11">
        <v>23</v>
      </c>
      <c r="C3936" s="11">
        <v>9.9492419999999999</v>
      </c>
      <c r="D3936" s="11">
        <v>9.9492419999999999</v>
      </c>
      <c r="E3936" s="11">
        <v>7.9852619999999996</v>
      </c>
    </row>
    <row r="3937" spans="1:5" x14ac:dyDescent="0.25">
      <c r="A3937" s="10">
        <v>43432</v>
      </c>
      <c r="B3937" s="11">
        <v>22</v>
      </c>
      <c r="C3937" s="11">
        <v>9.9513569999999998</v>
      </c>
      <c r="D3937" s="11">
        <v>9.9513569999999998</v>
      </c>
      <c r="E3937" s="11">
        <v>7.998672</v>
      </c>
    </row>
    <row r="3938" spans="1:5" x14ac:dyDescent="0.25">
      <c r="A3938" s="10">
        <v>43433</v>
      </c>
      <c r="B3938" s="11">
        <v>28</v>
      </c>
      <c r="C3938" s="11">
        <v>9.9383149999999993</v>
      </c>
      <c r="D3938" s="11">
        <v>9.9383149999999993</v>
      </c>
      <c r="E3938" s="11">
        <v>7.9801539999999997</v>
      </c>
    </row>
    <row r="3939" spans="1:5" x14ac:dyDescent="0.25">
      <c r="A3939" s="10">
        <v>43434</v>
      </c>
      <c r="B3939" s="11">
        <v>27</v>
      </c>
      <c r="C3939" s="11">
        <v>9.9402489999999997</v>
      </c>
      <c r="D3939" s="11">
        <v>9.9402489999999997</v>
      </c>
      <c r="E3939" s="11">
        <v>8.0146890000000006</v>
      </c>
    </row>
    <row r="3940" spans="1:5" x14ac:dyDescent="0.25">
      <c r="A3940" s="10">
        <v>43437</v>
      </c>
      <c r="B3940" s="11">
        <v>24</v>
      </c>
      <c r="C3940" s="11">
        <v>9.9469480000000008</v>
      </c>
      <c r="D3940" s="11">
        <v>9.9469480000000008</v>
      </c>
      <c r="E3940" s="11">
        <v>8.0002429999999993</v>
      </c>
    </row>
    <row r="3941" spans="1:5" x14ac:dyDescent="0.25">
      <c r="A3941" s="10">
        <v>43438</v>
      </c>
      <c r="B3941" s="11">
        <v>23</v>
      </c>
      <c r="C3941" s="11">
        <v>9.9490879999999997</v>
      </c>
      <c r="D3941" s="11">
        <v>9.9490879999999997</v>
      </c>
      <c r="E3941" s="11">
        <v>8.0096129999999999</v>
      </c>
    </row>
    <row r="3942" spans="1:5" x14ac:dyDescent="0.25">
      <c r="A3942" s="10">
        <v>43439</v>
      </c>
      <c r="B3942" s="11">
        <v>22</v>
      </c>
      <c r="C3942" s="11">
        <v>9.9511579999999995</v>
      </c>
      <c r="D3942" s="11">
        <v>9.9511579999999995</v>
      </c>
      <c r="E3942" s="11">
        <v>8.0315550000000009</v>
      </c>
    </row>
    <row r="3943" spans="1:5" x14ac:dyDescent="0.25">
      <c r="A3943" s="10">
        <v>43440</v>
      </c>
      <c r="B3943" s="11">
        <v>28</v>
      </c>
      <c r="C3943" s="11">
        <v>9.9381749999999993</v>
      </c>
      <c r="D3943" s="11">
        <v>9.9381749999999993</v>
      </c>
      <c r="E3943" s="11">
        <v>7.9983789999999999</v>
      </c>
    </row>
    <row r="3944" spans="1:5" x14ac:dyDescent="0.25">
      <c r="A3944" s="10">
        <v>43441</v>
      </c>
      <c r="B3944" s="11">
        <v>27</v>
      </c>
      <c r="C3944" s="11">
        <v>9.9402849999999994</v>
      </c>
      <c r="D3944" s="11">
        <v>9.9402849999999994</v>
      </c>
      <c r="E3944" s="11">
        <v>8.0098310000000001</v>
      </c>
    </row>
    <row r="3945" spans="1:5" x14ac:dyDescent="0.25">
      <c r="A3945" s="10">
        <v>43444</v>
      </c>
      <c r="B3945" s="11">
        <v>24</v>
      </c>
      <c r="C3945" s="11">
        <v>9.9476669999999991</v>
      </c>
      <c r="D3945" s="11">
        <v>9.9476669999999991</v>
      </c>
      <c r="E3945" s="11">
        <v>7.8912469999999999</v>
      </c>
    </row>
    <row r="3946" spans="1:5" x14ac:dyDescent="0.25">
      <c r="A3946" s="10">
        <v>43445</v>
      </c>
      <c r="B3946" s="11">
        <v>23</v>
      </c>
      <c r="C3946" s="11">
        <v>9.949344</v>
      </c>
      <c r="D3946" s="11">
        <v>9.949344</v>
      </c>
      <c r="E3946" s="11">
        <v>7.9691340000000004</v>
      </c>
    </row>
    <row r="3947" spans="1:5" x14ac:dyDescent="0.25">
      <c r="A3947" s="10">
        <v>43447</v>
      </c>
      <c r="B3947" s="11">
        <v>28</v>
      </c>
      <c r="C3947" s="11">
        <v>9.9380290000000002</v>
      </c>
      <c r="D3947" s="11">
        <v>9.9380290000000002</v>
      </c>
      <c r="E3947" s="11">
        <v>8.0173850000000009</v>
      </c>
    </row>
    <row r="3948" spans="1:5" x14ac:dyDescent="0.25">
      <c r="A3948" s="10">
        <v>43448</v>
      </c>
      <c r="B3948" s="11">
        <v>27</v>
      </c>
      <c r="C3948" s="11">
        <v>9.9406859999999995</v>
      </c>
      <c r="D3948" s="11">
        <v>9.9406859999999995</v>
      </c>
      <c r="E3948" s="11">
        <v>7.9557219999999997</v>
      </c>
    </row>
    <row r="3949" spans="1:5" x14ac:dyDescent="0.25">
      <c r="A3949" s="10">
        <v>43451</v>
      </c>
      <c r="B3949" s="11">
        <v>24</v>
      </c>
      <c r="C3949" s="11">
        <v>9.9474359999999997</v>
      </c>
      <c r="D3949" s="11">
        <v>9.9474359999999997</v>
      </c>
      <c r="E3949" s="11">
        <v>7.9262639999999998</v>
      </c>
    </row>
    <row r="3950" spans="1:5" x14ac:dyDescent="0.25">
      <c r="A3950" s="10">
        <v>43452</v>
      </c>
      <c r="B3950" s="11">
        <v>23</v>
      </c>
      <c r="C3950" s="11">
        <v>9.9494120000000006</v>
      </c>
      <c r="D3950" s="11">
        <v>9.9494120000000006</v>
      </c>
      <c r="E3950" s="11">
        <v>7.9583820000000003</v>
      </c>
    </row>
    <row r="3951" spans="1:5" x14ac:dyDescent="0.25">
      <c r="A3951" s="10">
        <v>43453</v>
      </c>
      <c r="B3951" s="11">
        <v>22</v>
      </c>
      <c r="C3951" s="11">
        <v>9.9513529999999992</v>
      </c>
      <c r="D3951" s="11">
        <v>9.9513529999999992</v>
      </c>
      <c r="E3951" s="11">
        <v>7.999333</v>
      </c>
    </row>
    <row r="3952" spans="1:5" x14ac:dyDescent="0.25">
      <c r="A3952" s="10">
        <v>43454</v>
      </c>
      <c r="B3952" s="11">
        <v>28</v>
      </c>
      <c r="C3952" s="11">
        <v>9.9364779999999993</v>
      </c>
      <c r="D3952" s="11">
        <v>9.9364779999999993</v>
      </c>
      <c r="E3952" s="11">
        <v>8.2193249999999995</v>
      </c>
    </row>
    <row r="3953" spans="1:5" x14ac:dyDescent="0.25">
      <c r="A3953" s="10">
        <v>43455</v>
      </c>
      <c r="B3953" s="11">
        <v>27</v>
      </c>
      <c r="C3953" s="11">
        <v>9.9386060000000001</v>
      </c>
      <c r="D3953" s="11">
        <v>9.9386060000000001</v>
      </c>
      <c r="E3953" s="11">
        <v>8.2364329999999999</v>
      </c>
    </row>
    <row r="3954" spans="1:5" x14ac:dyDescent="0.25">
      <c r="A3954" s="10">
        <v>43458</v>
      </c>
      <c r="B3954" s="11">
        <v>24</v>
      </c>
      <c r="C3954" s="11">
        <v>9.946218</v>
      </c>
      <c r="D3954" s="11">
        <v>9.946218</v>
      </c>
      <c r="E3954" s="11">
        <v>8.1109220000000004</v>
      </c>
    </row>
    <row r="3955" spans="1:5" x14ac:dyDescent="0.25">
      <c r="A3955" s="10">
        <v>43460</v>
      </c>
      <c r="B3955" s="11">
        <v>22</v>
      </c>
      <c r="C3955" s="11">
        <v>9.9482560000000007</v>
      </c>
      <c r="D3955" s="11">
        <v>9.9482560000000007</v>
      </c>
      <c r="E3955" s="11">
        <v>8.5112410000000001</v>
      </c>
    </row>
    <row r="3956" spans="1:5" x14ac:dyDescent="0.25">
      <c r="A3956" s="10">
        <v>43461</v>
      </c>
      <c r="B3956" s="11">
        <v>28</v>
      </c>
      <c r="C3956" s="11">
        <v>9.9367850000000004</v>
      </c>
      <c r="D3956" s="11">
        <v>9.9367850000000004</v>
      </c>
      <c r="E3956" s="11">
        <v>8.1793490000000002</v>
      </c>
    </row>
    <row r="3957" spans="1:5" x14ac:dyDescent="0.25">
      <c r="A3957" s="10">
        <v>43462</v>
      </c>
      <c r="B3957" s="11">
        <v>27</v>
      </c>
      <c r="C3957" s="11">
        <v>9.9391619999999996</v>
      </c>
      <c r="D3957" s="11">
        <v>9.9391619999999996</v>
      </c>
      <c r="E3957" s="11">
        <v>8.1613860000000003</v>
      </c>
    </row>
    <row r="3958" spans="1:5" x14ac:dyDescent="0.25">
      <c r="A3958" s="10">
        <v>43465</v>
      </c>
      <c r="B3958" s="11">
        <v>24</v>
      </c>
      <c r="C3958" s="11">
        <v>9.9463340000000002</v>
      </c>
      <c r="D3958" s="11">
        <v>9.9463340000000002</v>
      </c>
      <c r="E3958" s="11">
        <v>8.0933340000000005</v>
      </c>
    </row>
    <row r="3959" spans="1:5" x14ac:dyDescent="0.25">
      <c r="A3959" s="10">
        <v>43467</v>
      </c>
      <c r="B3959" s="11">
        <v>22</v>
      </c>
      <c r="C3959" s="11">
        <v>9.9512339999999995</v>
      </c>
      <c r="D3959" s="11">
        <v>9.9512339999999995</v>
      </c>
      <c r="E3959" s="11">
        <v>8.0189959999999996</v>
      </c>
    </row>
    <row r="3960" spans="1:5" x14ac:dyDescent="0.25">
      <c r="A3960" s="10">
        <v>43468</v>
      </c>
      <c r="B3960" s="11">
        <v>28</v>
      </c>
      <c r="C3960" s="11">
        <v>9.9386010000000002</v>
      </c>
      <c r="D3960" s="11">
        <v>9.9386010000000002</v>
      </c>
      <c r="E3960" s="11">
        <v>7.9429259999999999</v>
      </c>
    </row>
    <row r="3961" spans="1:5" x14ac:dyDescent="0.25">
      <c r="A3961" s="10">
        <v>43469</v>
      </c>
      <c r="B3961" s="11">
        <v>27</v>
      </c>
      <c r="C3961" s="11">
        <v>9.9403430000000004</v>
      </c>
      <c r="D3961" s="11">
        <v>9.9403430000000004</v>
      </c>
      <c r="E3961" s="11">
        <v>8.0020039999999995</v>
      </c>
    </row>
    <row r="3962" spans="1:5" x14ac:dyDescent="0.25">
      <c r="A3962" s="10">
        <v>43472</v>
      </c>
      <c r="B3962" s="11">
        <v>24</v>
      </c>
      <c r="C3962" s="11">
        <v>9.9466739999999998</v>
      </c>
      <c r="D3962" s="11">
        <v>9.9466739999999998</v>
      </c>
      <c r="E3962" s="11">
        <v>8.0417839999999998</v>
      </c>
    </row>
    <row r="3963" spans="1:5" x14ac:dyDescent="0.25">
      <c r="A3963" s="10">
        <v>43473</v>
      </c>
      <c r="B3963" s="11">
        <v>23</v>
      </c>
      <c r="C3963" s="11">
        <v>9.9484600000000007</v>
      </c>
      <c r="D3963" s="11">
        <v>9.9484600000000007</v>
      </c>
      <c r="E3963" s="11">
        <v>8.108924</v>
      </c>
    </row>
    <row r="3964" spans="1:5" x14ac:dyDescent="0.25">
      <c r="A3964" s="10">
        <v>43474</v>
      </c>
      <c r="B3964" s="11">
        <v>22</v>
      </c>
      <c r="C3964" s="11">
        <v>9.9506800000000002</v>
      </c>
      <c r="D3964" s="11">
        <v>9.9506800000000002</v>
      </c>
      <c r="E3964" s="11">
        <v>8.1105470000000004</v>
      </c>
    </row>
    <row r="3965" spans="1:5" x14ac:dyDescent="0.25">
      <c r="A3965" s="10">
        <v>43475</v>
      </c>
      <c r="B3965" s="11">
        <v>28</v>
      </c>
      <c r="C3965" s="11">
        <v>9.9384700000000006</v>
      </c>
      <c r="D3965" s="11">
        <v>9.9384700000000006</v>
      </c>
      <c r="E3965" s="11">
        <v>7.9599780000000004</v>
      </c>
    </row>
    <row r="3966" spans="1:5" x14ac:dyDescent="0.25">
      <c r="A3966" s="10">
        <v>43476</v>
      </c>
      <c r="B3966" s="11">
        <v>27</v>
      </c>
      <c r="C3966" s="11">
        <v>9.9402190000000008</v>
      </c>
      <c r="D3966" s="11">
        <v>9.9402190000000008</v>
      </c>
      <c r="E3966" s="11">
        <v>8.0187369999999998</v>
      </c>
    </row>
    <row r="3967" spans="1:5" x14ac:dyDescent="0.25">
      <c r="A3967" s="10">
        <v>43479</v>
      </c>
      <c r="B3967" s="11">
        <v>24</v>
      </c>
      <c r="C3967" s="11">
        <v>9.9457869999999993</v>
      </c>
      <c r="D3967" s="11">
        <v>9.9457869999999993</v>
      </c>
      <c r="E3967" s="11">
        <v>8.1762759999999997</v>
      </c>
    </row>
    <row r="3968" spans="1:5" x14ac:dyDescent="0.25">
      <c r="A3968" s="10">
        <v>43480</v>
      </c>
      <c r="B3968" s="11">
        <v>23</v>
      </c>
      <c r="C3968" s="11">
        <v>9.9480109999999993</v>
      </c>
      <c r="D3968" s="11">
        <v>9.9480109999999993</v>
      </c>
      <c r="E3968" s="11">
        <v>8.1799350000000004</v>
      </c>
    </row>
    <row r="3969" spans="1:5" x14ac:dyDescent="0.25">
      <c r="A3969" s="10">
        <v>43481</v>
      </c>
      <c r="B3969" s="11">
        <v>22</v>
      </c>
      <c r="C3969" s="11">
        <v>9.9506230000000002</v>
      </c>
      <c r="D3969" s="11">
        <v>9.9506230000000002</v>
      </c>
      <c r="E3969" s="11">
        <v>8.1199670000000008</v>
      </c>
    </row>
    <row r="3970" spans="1:5" x14ac:dyDescent="0.25">
      <c r="A3970" s="10">
        <v>43482</v>
      </c>
      <c r="B3970" s="11">
        <v>28</v>
      </c>
      <c r="C3970" s="11">
        <v>9.9383979999999994</v>
      </c>
      <c r="D3970" s="11">
        <v>9.9383979999999994</v>
      </c>
      <c r="E3970" s="11">
        <v>7.9693500000000004</v>
      </c>
    </row>
    <row r="3971" spans="1:5" x14ac:dyDescent="0.25">
      <c r="A3971" s="10">
        <v>43483</v>
      </c>
      <c r="B3971" s="11">
        <v>27</v>
      </c>
      <c r="C3971" s="11">
        <v>9.9391879999999997</v>
      </c>
      <c r="D3971" s="11">
        <v>9.9391879999999997</v>
      </c>
      <c r="E3971" s="11">
        <v>8.1578759999999999</v>
      </c>
    </row>
    <row r="3972" spans="1:5" x14ac:dyDescent="0.25">
      <c r="A3972" s="10">
        <v>43486</v>
      </c>
      <c r="B3972" s="11">
        <v>24</v>
      </c>
      <c r="C3972" s="11">
        <v>9.9461259999999996</v>
      </c>
      <c r="D3972" s="11">
        <v>9.9461259999999996</v>
      </c>
      <c r="E3972" s="11">
        <v>8.1248719999999999</v>
      </c>
    </row>
    <row r="3973" spans="1:5" x14ac:dyDescent="0.25">
      <c r="A3973" s="10">
        <v>43487</v>
      </c>
      <c r="B3973" s="11">
        <v>23</v>
      </c>
      <c r="C3973" s="11">
        <v>9.9484949999999994</v>
      </c>
      <c r="D3973" s="11">
        <v>9.9484949999999994</v>
      </c>
      <c r="E3973" s="11">
        <v>8.103389</v>
      </c>
    </row>
    <row r="3974" spans="1:5" x14ac:dyDescent="0.25">
      <c r="A3974" s="10">
        <v>43488</v>
      </c>
      <c r="B3974" s="11">
        <v>22</v>
      </c>
      <c r="C3974" s="11">
        <v>9.9506510000000006</v>
      </c>
      <c r="D3974" s="11">
        <v>9.9506510000000006</v>
      </c>
      <c r="E3974" s="11">
        <v>8.1153390000000005</v>
      </c>
    </row>
    <row r="3975" spans="1:5" x14ac:dyDescent="0.25">
      <c r="A3975" s="10">
        <v>43489</v>
      </c>
      <c r="B3975" s="11">
        <v>28</v>
      </c>
      <c r="C3975" s="11">
        <v>9.9370100000000008</v>
      </c>
      <c r="D3975" s="11">
        <v>9.9370100000000008</v>
      </c>
      <c r="E3975" s="11">
        <v>8.1500509999999995</v>
      </c>
    </row>
    <row r="3976" spans="1:5" x14ac:dyDescent="0.25">
      <c r="A3976" s="10">
        <v>43490</v>
      </c>
      <c r="B3976" s="11">
        <v>27</v>
      </c>
      <c r="C3976" s="11">
        <v>9.9393060000000002</v>
      </c>
      <c r="D3976" s="11">
        <v>9.9393060000000002</v>
      </c>
      <c r="E3976" s="11">
        <v>8.1419499999999996</v>
      </c>
    </row>
    <row r="3977" spans="1:5" x14ac:dyDescent="0.25">
      <c r="A3977" s="10">
        <v>43493</v>
      </c>
      <c r="B3977" s="11">
        <v>24</v>
      </c>
      <c r="C3977" s="11">
        <v>9.9459599999999995</v>
      </c>
      <c r="D3977" s="11">
        <v>9.9459599999999995</v>
      </c>
      <c r="E3977" s="11">
        <v>8.1500430000000001</v>
      </c>
    </row>
    <row r="3978" spans="1:5" x14ac:dyDescent="0.25">
      <c r="A3978" s="10">
        <v>43494</v>
      </c>
      <c r="B3978" s="11">
        <v>23</v>
      </c>
      <c r="C3978" s="11">
        <v>9.9490879999999997</v>
      </c>
      <c r="D3978" s="11">
        <v>9.9490879999999997</v>
      </c>
      <c r="E3978" s="11">
        <v>8.0096129999999999</v>
      </c>
    </row>
    <row r="3979" spans="1:5" x14ac:dyDescent="0.25">
      <c r="A3979" s="10">
        <v>43495</v>
      </c>
      <c r="B3979" s="11">
        <v>22</v>
      </c>
      <c r="C3979" s="11">
        <v>9.9510100000000001</v>
      </c>
      <c r="D3979" s="11">
        <v>9.9510100000000001</v>
      </c>
      <c r="E3979" s="11">
        <v>8.0560120000000008</v>
      </c>
    </row>
    <row r="3980" spans="1:5" x14ac:dyDescent="0.25">
      <c r="A3980" s="10">
        <v>43496</v>
      </c>
      <c r="B3980" s="11">
        <v>28</v>
      </c>
      <c r="C3980" s="11">
        <v>9.9381769999999996</v>
      </c>
      <c r="D3980" s="11">
        <v>9.9381769999999996</v>
      </c>
      <c r="E3980" s="11">
        <v>7.9981179999999998</v>
      </c>
    </row>
    <row r="3981" spans="1:5" x14ac:dyDescent="0.25">
      <c r="A3981" s="10">
        <v>43497</v>
      </c>
      <c r="B3981" s="11">
        <v>27</v>
      </c>
      <c r="C3981" s="11">
        <v>9.9404970000000006</v>
      </c>
      <c r="D3981" s="11">
        <v>9.9404970000000006</v>
      </c>
      <c r="E3981" s="11">
        <v>7.9812240000000001</v>
      </c>
    </row>
    <row r="3982" spans="1:5" x14ac:dyDescent="0.25">
      <c r="A3982" s="10">
        <v>43501</v>
      </c>
      <c r="B3982" s="11">
        <v>23</v>
      </c>
      <c r="C3982" s="11">
        <v>9.9494919999999993</v>
      </c>
      <c r="D3982" s="11">
        <v>9.9494919999999993</v>
      </c>
      <c r="E3982" s="11">
        <v>7.9457319999999996</v>
      </c>
    </row>
    <row r="3983" spans="1:5" x14ac:dyDescent="0.25">
      <c r="A3983" s="10">
        <v>43502</v>
      </c>
      <c r="B3983" s="11">
        <v>22</v>
      </c>
      <c r="C3983" s="11">
        <v>9.9517290000000003</v>
      </c>
      <c r="D3983" s="11">
        <v>9.9517290000000003</v>
      </c>
      <c r="E3983" s="11">
        <v>7.9372049999999996</v>
      </c>
    </row>
    <row r="3984" spans="1:5" x14ac:dyDescent="0.25">
      <c r="A3984" s="10">
        <v>43503</v>
      </c>
      <c r="B3984" s="11">
        <v>28</v>
      </c>
      <c r="C3984" s="11">
        <v>9.9393510000000003</v>
      </c>
      <c r="D3984" s="11">
        <v>9.9393510000000003</v>
      </c>
      <c r="E3984" s="11">
        <v>7.8453099999999996</v>
      </c>
    </row>
    <row r="3985" spans="1:5" x14ac:dyDescent="0.25">
      <c r="A3985" s="10">
        <v>43504</v>
      </c>
      <c r="B3985" s="11">
        <v>27</v>
      </c>
      <c r="C3985" s="11">
        <v>9.9411729999999991</v>
      </c>
      <c r="D3985" s="11">
        <v>9.9411729999999991</v>
      </c>
      <c r="E3985" s="11">
        <v>7.890015</v>
      </c>
    </row>
    <row r="3986" spans="1:5" x14ac:dyDescent="0.25">
      <c r="A3986" s="10">
        <v>43507</v>
      </c>
      <c r="B3986" s="11">
        <v>24</v>
      </c>
      <c r="C3986" s="11">
        <v>9.9476630000000004</v>
      </c>
      <c r="D3986" s="11">
        <v>9.9476630000000004</v>
      </c>
      <c r="E3986" s="11">
        <v>7.8918540000000004</v>
      </c>
    </row>
    <row r="3987" spans="1:5" x14ac:dyDescent="0.25">
      <c r="A3987" s="10">
        <v>43508</v>
      </c>
      <c r="B3987" s="11">
        <v>23</v>
      </c>
      <c r="C3987" s="11">
        <v>9.9500969999999995</v>
      </c>
      <c r="D3987" s="11">
        <v>9.9500969999999995</v>
      </c>
      <c r="E3987" s="11">
        <v>7.850079</v>
      </c>
    </row>
    <row r="3988" spans="1:5" x14ac:dyDescent="0.25">
      <c r="A3988" s="10">
        <v>43509</v>
      </c>
      <c r="B3988" s="11">
        <v>22</v>
      </c>
      <c r="C3988" s="11">
        <v>9.9524260000000009</v>
      </c>
      <c r="D3988" s="11">
        <v>9.9524260000000009</v>
      </c>
      <c r="E3988" s="11">
        <v>7.8220489999999998</v>
      </c>
    </row>
    <row r="3989" spans="1:5" x14ac:dyDescent="0.25">
      <c r="A3989" s="10">
        <v>43510</v>
      </c>
      <c r="B3989" s="11">
        <v>28</v>
      </c>
      <c r="C3989" s="11">
        <v>9.9390990000000006</v>
      </c>
      <c r="D3989" s="11">
        <v>9.9390990000000006</v>
      </c>
      <c r="E3989" s="11">
        <v>7.878107</v>
      </c>
    </row>
    <row r="3990" spans="1:5" x14ac:dyDescent="0.25">
      <c r="A3990" s="10">
        <v>43511</v>
      </c>
      <c r="B3990" s="11">
        <v>27</v>
      </c>
      <c r="C3990" s="11">
        <v>9.9413619999999998</v>
      </c>
      <c r="D3990" s="11">
        <v>9.9413619999999998</v>
      </c>
      <c r="E3990" s="11">
        <v>7.8645160000000001</v>
      </c>
    </row>
    <row r="3991" spans="1:5" x14ac:dyDescent="0.25">
      <c r="A3991" s="10">
        <v>43514</v>
      </c>
      <c r="B3991" s="11">
        <v>24</v>
      </c>
      <c r="C3991" s="11">
        <v>9.9478570000000008</v>
      </c>
      <c r="D3991" s="11">
        <v>9.9478570000000008</v>
      </c>
      <c r="E3991" s="11">
        <v>7.8624470000000004</v>
      </c>
    </row>
    <row r="3992" spans="1:5" x14ac:dyDescent="0.25">
      <c r="A3992" s="10">
        <v>43515</v>
      </c>
      <c r="B3992" s="11">
        <v>23</v>
      </c>
      <c r="C3992" s="11">
        <v>9.9499999999999993</v>
      </c>
      <c r="D3992" s="11">
        <v>9.9499999999999993</v>
      </c>
      <c r="E3992" s="11">
        <v>7.8654140000000003</v>
      </c>
    </row>
    <row r="3993" spans="1:5" x14ac:dyDescent="0.25">
      <c r="A3993" s="10">
        <v>43516</v>
      </c>
      <c r="B3993" s="11">
        <v>22</v>
      </c>
      <c r="C3993" s="11">
        <v>9.9521689999999996</v>
      </c>
      <c r="D3993" s="11">
        <v>9.9521689999999996</v>
      </c>
      <c r="E3993" s="11">
        <v>7.8645079999999998</v>
      </c>
    </row>
    <row r="3994" spans="1:5" x14ac:dyDescent="0.25">
      <c r="A3994" s="10">
        <v>43517</v>
      </c>
      <c r="B3994" s="11">
        <v>28</v>
      </c>
      <c r="C3994" s="11">
        <v>9.9390739999999997</v>
      </c>
      <c r="D3994" s="11">
        <v>9.9390739999999997</v>
      </c>
      <c r="E3994" s="11">
        <v>7.8813610000000001</v>
      </c>
    </row>
    <row r="3995" spans="1:5" x14ac:dyDescent="0.25">
      <c r="A3995" s="10">
        <v>43518</v>
      </c>
      <c r="B3995" s="11">
        <v>27</v>
      </c>
      <c r="C3995" s="11">
        <v>9.9410950000000007</v>
      </c>
      <c r="D3995" s="11">
        <v>9.9410950000000007</v>
      </c>
      <c r="E3995" s="11">
        <v>7.9005380000000001</v>
      </c>
    </row>
    <row r="3996" spans="1:5" x14ac:dyDescent="0.25">
      <c r="A3996" s="10">
        <v>43521</v>
      </c>
      <c r="B3996" s="11">
        <v>24</v>
      </c>
      <c r="C3996" s="11">
        <v>9.9473739999999999</v>
      </c>
      <c r="D3996" s="11">
        <v>9.9473739999999999</v>
      </c>
      <c r="E3996" s="11">
        <v>7.9356619999999998</v>
      </c>
    </row>
    <row r="3997" spans="1:5" x14ac:dyDescent="0.25">
      <c r="A3997" s="10">
        <v>43522</v>
      </c>
      <c r="B3997" s="11">
        <v>23</v>
      </c>
      <c r="C3997" s="11">
        <v>9.9487620000000003</v>
      </c>
      <c r="D3997" s="11">
        <v>9.9487620000000003</v>
      </c>
      <c r="E3997" s="11">
        <v>8.0611650000000008</v>
      </c>
    </row>
    <row r="3998" spans="1:5" x14ac:dyDescent="0.25">
      <c r="A3998" s="10">
        <v>43523</v>
      </c>
      <c r="B3998" s="11">
        <v>22</v>
      </c>
      <c r="C3998" s="11">
        <v>9.9508489999999998</v>
      </c>
      <c r="D3998" s="11">
        <v>9.9508489999999998</v>
      </c>
      <c r="E3998" s="11">
        <v>8.0826180000000001</v>
      </c>
    </row>
    <row r="3999" spans="1:5" x14ac:dyDescent="0.25">
      <c r="A3999" s="10">
        <v>43524</v>
      </c>
      <c r="B3999" s="11">
        <v>28</v>
      </c>
      <c r="C3999" s="11">
        <v>9.9371349999999996</v>
      </c>
      <c r="D3999" s="11">
        <v>9.9371349999999996</v>
      </c>
      <c r="E3999" s="11">
        <v>8.1337759999999992</v>
      </c>
    </row>
    <row r="4000" spans="1:5" x14ac:dyDescent="0.25">
      <c r="A4000" s="10">
        <v>43525</v>
      </c>
      <c r="B4000" s="11">
        <v>27</v>
      </c>
      <c r="C4000" s="11">
        <v>9.9392890000000005</v>
      </c>
      <c r="D4000" s="11">
        <v>9.9392890000000005</v>
      </c>
      <c r="E4000" s="11">
        <v>8.1442449999999997</v>
      </c>
    </row>
    <row r="4001" spans="1:5" x14ac:dyDescent="0.25">
      <c r="A4001" s="10">
        <v>43528</v>
      </c>
      <c r="B4001" s="11">
        <v>24</v>
      </c>
      <c r="C4001" s="11">
        <v>9.9465489999999992</v>
      </c>
      <c r="D4001" s="11">
        <v>9.9465489999999992</v>
      </c>
      <c r="E4001" s="11">
        <v>8.0607349999999993</v>
      </c>
    </row>
    <row r="4002" spans="1:5" x14ac:dyDescent="0.25">
      <c r="A4002" s="10">
        <v>43529</v>
      </c>
      <c r="B4002" s="11">
        <v>23</v>
      </c>
      <c r="C4002" s="11">
        <v>9.9492119999999993</v>
      </c>
      <c r="D4002" s="11">
        <v>9.9492119999999993</v>
      </c>
      <c r="E4002" s="11">
        <v>7.9900060000000002</v>
      </c>
    </row>
    <row r="4003" spans="1:5" x14ac:dyDescent="0.25">
      <c r="A4003" s="10">
        <v>43530</v>
      </c>
      <c r="B4003" s="11">
        <v>22</v>
      </c>
      <c r="C4003" s="11">
        <v>9.9509089999999993</v>
      </c>
      <c r="D4003" s="11">
        <v>9.9509089999999993</v>
      </c>
      <c r="E4003" s="11">
        <v>8.0727019999999996</v>
      </c>
    </row>
    <row r="4004" spans="1:5" x14ac:dyDescent="0.25">
      <c r="A4004" s="10">
        <v>43531</v>
      </c>
      <c r="B4004" s="11">
        <v>28</v>
      </c>
      <c r="C4004" s="11">
        <v>9.9376259999999998</v>
      </c>
      <c r="D4004" s="11">
        <v>9.9376259999999998</v>
      </c>
      <c r="E4004" s="11">
        <v>8.0698489999999996</v>
      </c>
    </row>
    <row r="4005" spans="1:5" x14ac:dyDescent="0.25">
      <c r="A4005" s="10">
        <v>43532</v>
      </c>
      <c r="B4005" s="11">
        <v>27</v>
      </c>
      <c r="C4005" s="11">
        <v>9.9398590000000002</v>
      </c>
      <c r="D4005" s="11">
        <v>9.9398590000000002</v>
      </c>
      <c r="E4005" s="11">
        <v>8.0673180000000002</v>
      </c>
    </row>
    <row r="4006" spans="1:5" x14ac:dyDescent="0.25">
      <c r="A4006" s="10">
        <v>43535</v>
      </c>
      <c r="B4006" s="11">
        <v>24</v>
      </c>
      <c r="C4006" s="11">
        <v>9.9464210000000008</v>
      </c>
      <c r="D4006" s="11">
        <v>9.9464210000000008</v>
      </c>
      <c r="E4006" s="11">
        <v>8.0801429999999996</v>
      </c>
    </row>
    <row r="4007" spans="1:5" x14ac:dyDescent="0.25">
      <c r="A4007" s="10">
        <v>43536</v>
      </c>
      <c r="B4007" s="11">
        <v>23</v>
      </c>
      <c r="C4007" s="11">
        <v>9.9486220000000003</v>
      </c>
      <c r="D4007" s="11">
        <v>9.9486220000000003</v>
      </c>
      <c r="E4007" s="11">
        <v>8.083304</v>
      </c>
    </row>
    <row r="4008" spans="1:5" x14ac:dyDescent="0.25">
      <c r="A4008" s="10">
        <v>43537</v>
      </c>
      <c r="B4008" s="11">
        <v>22</v>
      </c>
      <c r="C4008" s="11">
        <v>9.9509519999999991</v>
      </c>
      <c r="D4008" s="11">
        <v>9.9509519999999991</v>
      </c>
      <c r="E4008" s="11">
        <v>8.0655970000000003</v>
      </c>
    </row>
    <row r="4009" spans="1:5" x14ac:dyDescent="0.25">
      <c r="A4009" s="10">
        <v>43538</v>
      </c>
      <c r="B4009" s="11">
        <v>28</v>
      </c>
      <c r="C4009" s="11">
        <v>9.9374710000000004</v>
      </c>
      <c r="D4009" s="11">
        <v>9.9374710000000004</v>
      </c>
      <c r="E4009" s="11">
        <v>8.0900289999999995</v>
      </c>
    </row>
    <row r="4010" spans="1:5" x14ac:dyDescent="0.25">
      <c r="A4010" s="10">
        <v>43539</v>
      </c>
      <c r="B4010" s="11">
        <v>27</v>
      </c>
      <c r="C4010" s="11">
        <v>9.9397549999999999</v>
      </c>
      <c r="D4010" s="11">
        <v>9.9397549999999999</v>
      </c>
      <c r="E4010" s="11">
        <v>8.081353</v>
      </c>
    </row>
    <row r="4011" spans="1:5" x14ac:dyDescent="0.25">
      <c r="A4011" s="10">
        <v>43543</v>
      </c>
      <c r="B4011" s="11">
        <v>23</v>
      </c>
      <c r="C4011" s="11">
        <v>9.9482470000000003</v>
      </c>
      <c r="D4011" s="11">
        <v>9.9482470000000003</v>
      </c>
      <c r="E4011" s="11">
        <v>8.1426099999999995</v>
      </c>
    </row>
    <row r="4012" spans="1:5" x14ac:dyDescent="0.25">
      <c r="A4012" s="10">
        <v>43544</v>
      </c>
      <c r="B4012" s="11">
        <v>22</v>
      </c>
      <c r="C4012" s="11">
        <v>9.9521370000000005</v>
      </c>
      <c r="D4012" s="11">
        <v>9.9521370000000005</v>
      </c>
      <c r="E4012" s="11">
        <v>7.8697939999999997</v>
      </c>
    </row>
    <row r="4013" spans="1:5" x14ac:dyDescent="0.25">
      <c r="A4013" s="10">
        <v>43545</v>
      </c>
      <c r="B4013" s="11">
        <v>27</v>
      </c>
      <c r="C4013" s="11">
        <v>9.9394419999999997</v>
      </c>
      <c r="D4013" s="11">
        <v>9.9394419999999997</v>
      </c>
      <c r="E4013" s="11">
        <v>8.1235949999999999</v>
      </c>
    </row>
    <row r="4014" spans="1:5" x14ac:dyDescent="0.25">
      <c r="A4014" s="10">
        <v>43546</v>
      </c>
      <c r="B4014" s="11">
        <v>26</v>
      </c>
      <c r="C4014" s="11">
        <v>9.9417030000000004</v>
      </c>
      <c r="D4014" s="11">
        <v>9.9417030000000004</v>
      </c>
      <c r="E4014" s="11">
        <v>8.1192250000000001</v>
      </c>
    </row>
    <row r="4015" spans="1:5" x14ac:dyDescent="0.25">
      <c r="A4015" s="10">
        <v>43549</v>
      </c>
      <c r="B4015" s="11">
        <v>23</v>
      </c>
      <c r="C4015" s="11">
        <v>9.9484940000000002</v>
      </c>
      <c r="D4015" s="11">
        <v>9.9484940000000002</v>
      </c>
      <c r="E4015" s="11">
        <v>8.1035470000000007</v>
      </c>
    </row>
    <row r="4016" spans="1:5" x14ac:dyDescent="0.25">
      <c r="A4016" s="10">
        <v>43550</v>
      </c>
      <c r="B4016" s="11">
        <v>22</v>
      </c>
      <c r="C4016" s="11">
        <v>9.9521370000000005</v>
      </c>
      <c r="D4016" s="11">
        <v>9.9521370000000005</v>
      </c>
      <c r="E4016" s="11">
        <v>7.8697939999999997</v>
      </c>
    </row>
    <row r="4017" spans="1:5" x14ac:dyDescent="0.25">
      <c r="A4017" s="10">
        <v>43551</v>
      </c>
      <c r="B4017" s="11">
        <v>21</v>
      </c>
      <c r="C4017" s="11">
        <v>9.9544080000000008</v>
      </c>
      <c r="D4017" s="11">
        <v>9.9544080000000008</v>
      </c>
      <c r="E4017" s="11">
        <v>7.8515680000000003</v>
      </c>
    </row>
    <row r="4018" spans="1:5" x14ac:dyDescent="0.25">
      <c r="A4018" s="10">
        <v>43552</v>
      </c>
      <c r="B4018" s="11">
        <v>28</v>
      </c>
      <c r="C4018" s="11">
        <v>9.9400779999999997</v>
      </c>
      <c r="D4018" s="11">
        <v>9.9400779999999997</v>
      </c>
      <c r="E4018" s="11">
        <v>7.7507010000000003</v>
      </c>
    </row>
    <row r="4019" spans="1:5" x14ac:dyDescent="0.25">
      <c r="A4019" s="10">
        <v>43553</v>
      </c>
      <c r="B4019" s="11">
        <v>27</v>
      </c>
      <c r="C4019" s="11">
        <v>9.9423089999999998</v>
      </c>
      <c r="D4019" s="11">
        <v>9.9423089999999998</v>
      </c>
      <c r="E4019" s="11">
        <v>7.7367679999999996</v>
      </c>
    </row>
    <row r="4020" spans="1:5" x14ac:dyDescent="0.25">
      <c r="A4020" s="10">
        <v>43556</v>
      </c>
      <c r="B4020" s="11">
        <v>24</v>
      </c>
      <c r="C4020" s="11">
        <v>9.9483350000000002</v>
      </c>
      <c r="D4020" s="11">
        <v>9.9483350000000002</v>
      </c>
      <c r="E4020" s="11">
        <v>7.7899969999999996</v>
      </c>
    </row>
    <row r="4021" spans="1:5" x14ac:dyDescent="0.25">
      <c r="A4021" s="10">
        <v>43557</v>
      </c>
      <c r="B4021" s="11">
        <v>23</v>
      </c>
      <c r="C4021" s="11">
        <v>9.9505800000000004</v>
      </c>
      <c r="D4021" s="11">
        <v>9.9505800000000004</v>
      </c>
      <c r="E4021" s="11">
        <v>7.7737220000000002</v>
      </c>
    </row>
    <row r="4022" spans="1:5" x14ac:dyDescent="0.25">
      <c r="A4022" s="10">
        <v>43558</v>
      </c>
      <c r="B4022" s="11">
        <v>22</v>
      </c>
      <c r="C4022" s="11">
        <v>9.9527780000000003</v>
      </c>
      <c r="D4022" s="11">
        <v>9.9527780000000003</v>
      </c>
      <c r="E4022" s="11">
        <v>7.7638990000000003</v>
      </c>
    </row>
    <row r="4023" spans="1:5" x14ac:dyDescent="0.25">
      <c r="A4023" s="10">
        <v>43559</v>
      </c>
      <c r="B4023" s="11">
        <v>28</v>
      </c>
      <c r="C4023" s="11">
        <v>9.9396760000000004</v>
      </c>
      <c r="D4023" s="11">
        <v>9.9396760000000004</v>
      </c>
      <c r="E4023" s="11">
        <v>7.8030140000000001</v>
      </c>
    </row>
    <row r="4024" spans="1:5" x14ac:dyDescent="0.25">
      <c r="A4024" s="10">
        <v>43560</v>
      </c>
      <c r="B4024" s="11">
        <v>27</v>
      </c>
      <c r="C4024" s="11">
        <v>9.9418319999999998</v>
      </c>
      <c r="D4024" s="11">
        <v>9.9418319999999998</v>
      </c>
      <c r="E4024" s="11">
        <v>7.8011109999999997</v>
      </c>
    </row>
    <row r="4025" spans="1:5" x14ac:dyDescent="0.25">
      <c r="A4025" s="10">
        <v>43563</v>
      </c>
      <c r="B4025" s="11">
        <v>24</v>
      </c>
      <c r="C4025" s="11">
        <v>9.9482660000000003</v>
      </c>
      <c r="D4025" s="11">
        <v>9.9482660000000003</v>
      </c>
      <c r="E4025" s="11">
        <v>7.8004550000000004</v>
      </c>
    </row>
    <row r="4026" spans="1:5" x14ac:dyDescent="0.25">
      <c r="A4026" s="10">
        <v>43564</v>
      </c>
      <c r="B4026" s="11">
        <v>23</v>
      </c>
      <c r="C4026" s="11">
        <v>9.9506399999999999</v>
      </c>
      <c r="D4026" s="11">
        <v>9.9506399999999999</v>
      </c>
      <c r="E4026" s="11">
        <v>7.7642369999999996</v>
      </c>
    </row>
    <row r="4027" spans="1:5" x14ac:dyDescent="0.25">
      <c r="A4027" s="10">
        <v>43565</v>
      </c>
      <c r="B4027" s="11">
        <v>22</v>
      </c>
      <c r="C4027" s="11">
        <v>9.9527269999999994</v>
      </c>
      <c r="D4027" s="11">
        <v>9.9527269999999994</v>
      </c>
      <c r="E4027" s="11">
        <v>7.7723240000000002</v>
      </c>
    </row>
    <row r="4028" spans="1:5" x14ac:dyDescent="0.25">
      <c r="A4028" s="10">
        <v>43566</v>
      </c>
      <c r="B4028" s="11">
        <v>28</v>
      </c>
      <c r="C4028" s="11">
        <v>9.9398529999999994</v>
      </c>
      <c r="D4028" s="11">
        <v>9.9398529999999994</v>
      </c>
      <c r="E4028" s="11">
        <v>7.7799800000000001</v>
      </c>
    </row>
    <row r="4029" spans="1:5" x14ac:dyDescent="0.25">
      <c r="A4029" s="10">
        <v>43567</v>
      </c>
      <c r="B4029" s="11">
        <v>27</v>
      </c>
      <c r="C4029" s="11">
        <v>9.9420500000000001</v>
      </c>
      <c r="D4029" s="11">
        <v>9.9420500000000001</v>
      </c>
      <c r="E4029" s="11">
        <v>7.7717039999999997</v>
      </c>
    </row>
    <row r="4030" spans="1:5" x14ac:dyDescent="0.25">
      <c r="A4030" s="10">
        <v>43570</v>
      </c>
      <c r="B4030" s="11">
        <v>24</v>
      </c>
      <c r="C4030" s="11">
        <v>9.9487190000000005</v>
      </c>
      <c r="D4030" s="11">
        <v>9.9487190000000005</v>
      </c>
      <c r="E4030" s="11">
        <v>7.7317989999999996</v>
      </c>
    </row>
    <row r="4031" spans="1:5" x14ac:dyDescent="0.25">
      <c r="A4031" s="10">
        <v>43571</v>
      </c>
      <c r="B4031" s="11">
        <v>23</v>
      </c>
      <c r="C4031" s="11">
        <v>9.9506040000000002</v>
      </c>
      <c r="D4031" s="11">
        <v>9.9506040000000002</v>
      </c>
      <c r="E4031" s="11">
        <v>7.7699280000000002</v>
      </c>
    </row>
    <row r="4032" spans="1:5" x14ac:dyDescent="0.25">
      <c r="A4032" s="10">
        <v>43572</v>
      </c>
      <c r="B4032" s="11">
        <v>29</v>
      </c>
      <c r="C4032" s="11">
        <v>9.9372699999999998</v>
      </c>
      <c r="D4032" s="11">
        <v>9.9372699999999998</v>
      </c>
      <c r="E4032" s="11">
        <v>7.8363300000000002</v>
      </c>
    </row>
    <row r="4033" spans="1:5" x14ac:dyDescent="0.25">
      <c r="A4033" s="10">
        <v>43577</v>
      </c>
      <c r="B4033" s="11">
        <v>24</v>
      </c>
      <c r="C4033" s="11">
        <v>9.9479399999999991</v>
      </c>
      <c r="D4033" s="11">
        <v>9.9479399999999991</v>
      </c>
      <c r="E4033" s="11">
        <v>7.8498659999999996</v>
      </c>
    </row>
    <row r="4034" spans="1:5" x14ac:dyDescent="0.25">
      <c r="A4034" s="10">
        <v>43578</v>
      </c>
      <c r="B4034" s="11">
        <v>23</v>
      </c>
      <c r="C4034" s="11">
        <v>9.9507110000000001</v>
      </c>
      <c r="D4034" s="11">
        <v>9.9507110000000001</v>
      </c>
      <c r="E4034" s="11">
        <v>7.7530140000000003</v>
      </c>
    </row>
    <row r="4035" spans="1:5" x14ac:dyDescent="0.25">
      <c r="A4035" s="10">
        <v>43579</v>
      </c>
      <c r="B4035" s="11">
        <v>22</v>
      </c>
      <c r="C4035" s="11">
        <v>9.9523960000000002</v>
      </c>
      <c r="D4035" s="11">
        <v>9.9523960000000002</v>
      </c>
      <c r="E4035" s="11">
        <v>7.8270049999999998</v>
      </c>
    </row>
    <row r="4036" spans="1:5" x14ac:dyDescent="0.25">
      <c r="A4036" s="10">
        <v>43580</v>
      </c>
      <c r="B4036" s="11">
        <v>28</v>
      </c>
      <c r="C4036" s="11">
        <v>9.9395019999999992</v>
      </c>
      <c r="D4036" s="11">
        <v>9.9395019999999992</v>
      </c>
      <c r="E4036" s="11">
        <v>7.8256579999999998</v>
      </c>
    </row>
    <row r="4037" spans="1:5" x14ac:dyDescent="0.25">
      <c r="A4037" s="10">
        <v>43581</v>
      </c>
      <c r="B4037" s="11">
        <v>27</v>
      </c>
      <c r="C4037" s="11">
        <v>9.9411850000000008</v>
      </c>
      <c r="D4037" s="11">
        <v>9.9411850000000008</v>
      </c>
      <c r="E4037" s="11">
        <v>7.8883960000000002</v>
      </c>
    </row>
    <row r="4038" spans="1:5" x14ac:dyDescent="0.25">
      <c r="A4038" s="10">
        <v>43584</v>
      </c>
      <c r="B4038" s="11">
        <v>24</v>
      </c>
      <c r="C4038" s="11">
        <v>9.9466260000000002</v>
      </c>
      <c r="D4038" s="11">
        <v>9.9466260000000002</v>
      </c>
      <c r="E4038" s="11">
        <v>8.049061</v>
      </c>
    </row>
    <row r="4039" spans="1:5" x14ac:dyDescent="0.25">
      <c r="A4039" s="10">
        <v>43585</v>
      </c>
      <c r="B4039" s="11">
        <v>23</v>
      </c>
      <c r="C4039" s="11">
        <v>9.9484630000000003</v>
      </c>
      <c r="D4039" s="11">
        <v>9.9484630000000003</v>
      </c>
      <c r="E4039" s="11">
        <v>8.1084490000000002</v>
      </c>
    </row>
    <row r="4040" spans="1:5" x14ac:dyDescent="0.25">
      <c r="A4040" s="10">
        <v>43587</v>
      </c>
      <c r="B4040" s="11">
        <v>28</v>
      </c>
      <c r="C4040" s="11">
        <v>9.936242</v>
      </c>
      <c r="D4040" s="11">
        <v>9.936242</v>
      </c>
      <c r="E4040" s="11">
        <v>8.2500579999999992</v>
      </c>
    </row>
    <row r="4041" spans="1:5" x14ac:dyDescent="0.25">
      <c r="A4041" s="10">
        <v>43588</v>
      </c>
      <c r="B4041" s="11">
        <v>27</v>
      </c>
      <c r="C4041" s="11">
        <v>9.9385239999999992</v>
      </c>
      <c r="D4041" s="11">
        <v>9.9385239999999992</v>
      </c>
      <c r="E4041" s="11">
        <v>8.2475020000000008</v>
      </c>
    </row>
    <row r="4042" spans="1:5" x14ac:dyDescent="0.25">
      <c r="A4042" s="10">
        <v>43591</v>
      </c>
      <c r="B4042" s="11">
        <v>24</v>
      </c>
      <c r="C4042" s="11">
        <v>9.9453990000000001</v>
      </c>
      <c r="D4042" s="11">
        <v>9.9453990000000001</v>
      </c>
      <c r="E4042" s="11">
        <v>8.2351150000000004</v>
      </c>
    </row>
    <row r="4043" spans="1:5" x14ac:dyDescent="0.25">
      <c r="A4043" s="10">
        <v>43592</v>
      </c>
      <c r="B4043" s="11">
        <v>23</v>
      </c>
      <c r="C4043" s="11">
        <v>9.9478799999999996</v>
      </c>
      <c r="D4043" s="11">
        <v>9.9478799999999996</v>
      </c>
      <c r="E4043" s="11">
        <v>8.2006549999999994</v>
      </c>
    </row>
    <row r="4044" spans="1:5" x14ac:dyDescent="0.25">
      <c r="A4044" s="10">
        <v>43593</v>
      </c>
      <c r="B4044" s="11">
        <v>22</v>
      </c>
      <c r="C4044" s="11">
        <v>9.9498940000000005</v>
      </c>
      <c r="D4044" s="11">
        <v>9.9498940000000005</v>
      </c>
      <c r="E4044" s="11">
        <v>8.2404530000000005</v>
      </c>
    </row>
    <row r="4045" spans="1:5" x14ac:dyDescent="0.25">
      <c r="A4045" s="10">
        <v>43594</v>
      </c>
      <c r="B4045" s="11">
        <v>28</v>
      </c>
      <c r="C4045" s="11">
        <v>9.9363189999999992</v>
      </c>
      <c r="D4045" s="11">
        <v>9.9363189999999992</v>
      </c>
      <c r="E4045" s="11">
        <v>8.2400300000000009</v>
      </c>
    </row>
    <row r="4046" spans="1:5" x14ac:dyDescent="0.25">
      <c r="A4046" s="10">
        <v>43595</v>
      </c>
      <c r="B4046" s="11">
        <v>27</v>
      </c>
      <c r="C4046" s="11">
        <v>9.9387779999999992</v>
      </c>
      <c r="D4046" s="11">
        <v>9.9387779999999992</v>
      </c>
      <c r="E4046" s="11">
        <v>8.2132159999999992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G1741"/>
  <sheetViews>
    <sheetView topLeftCell="A1706" workbookViewId="0">
      <selection activeCell="F1741" sqref="F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29.84</v>
      </c>
      <c r="C2" s="12">
        <v>30.719999000000001</v>
      </c>
      <c r="D2" s="12">
        <v>29.67</v>
      </c>
      <c r="E2" s="12">
        <v>30.719999000000001</v>
      </c>
      <c r="F2" s="12">
        <v>29.547979000000002</v>
      </c>
      <c r="G2" s="12">
        <v>2992146</v>
      </c>
    </row>
    <row r="3" spans="1:7" x14ac:dyDescent="0.25">
      <c r="A3" s="13">
        <v>41002</v>
      </c>
      <c r="B3" s="12">
        <v>30.389999</v>
      </c>
      <c r="C3" s="12">
        <v>30.68</v>
      </c>
      <c r="D3" s="12">
        <v>30.02</v>
      </c>
      <c r="E3" s="12">
        <v>30.6</v>
      </c>
      <c r="F3" s="12">
        <v>29.432559999999999</v>
      </c>
      <c r="G3" s="12">
        <v>1913677</v>
      </c>
    </row>
    <row r="4" spans="1:7" x14ac:dyDescent="0.25">
      <c r="A4" s="13">
        <v>41003</v>
      </c>
      <c r="B4" s="12">
        <v>30.530000999999999</v>
      </c>
      <c r="C4" s="12">
        <v>30.530000999999999</v>
      </c>
      <c r="D4" s="12">
        <v>29.85</v>
      </c>
      <c r="E4" s="12">
        <v>29.85</v>
      </c>
      <c r="F4" s="12">
        <v>28.711172000000001</v>
      </c>
      <c r="G4" s="12">
        <v>729711</v>
      </c>
    </row>
    <row r="5" spans="1:7" x14ac:dyDescent="0.25">
      <c r="A5" s="13">
        <v>41008</v>
      </c>
      <c r="B5" s="12">
        <v>29.969999000000001</v>
      </c>
      <c r="C5" s="12">
        <v>30.700001</v>
      </c>
      <c r="D5" s="12">
        <v>29.76</v>
      </c>
      <c r="E5" s="12">
        <v>30.459999</v>
      </c>
      <c r="F5" s="12">
        <v>29.297903000000002</v>
      </c>
      <c r="G5" s="12">
        <v>846880</v>
      </c>
    </row>
    <row r="6" spans="1:7" x14ac:dyDescent="0.25">
      <c r="A6" s="13">
        <v>41009</v>
      </c>
      <c r="B6" s="12">
        <v>30.5</v>
      </c>
      <c r="C6" s="12">
        <v>30.5</v>
      </c>
      <c r="D6" s="12">
        <v>29.799999</v>
      </c>
      <c r="E6" s="12">
        <v>29.799999</v>
      </c>
      <c r="F6" s="12">
        <v>28.663080000000001</v>
      </c>
      <c r="G6" s="12">
        <v>2623258</v>
      </c>
    </row>
    <row r="7" spans="1:7" x14ac:dyDescent="0.25">
      <c r="A7" s="13">
        <v>41010</v>
      </c>
      <c r="B7" s="12">
        <v>30</v>
      </c>
      <c r="C7" s="12">
        <v>30.629999000000002</v>
      </c>
      <c r="D7" s="12">
        <v>30</v>
      </c>
      <c r="E7" s="12">
        <v>30.48</v>
      </c>
      <c r="F7" s="12">
        <v>29.317139000000001</v>
      </c>
      <c r="G7" s="12">
        <v>2368488</v>
      </c>
    </row>
    <row r="8" spans="1:7" x14ac:dyDescent="0.25">
      <c r="A8" s="13">
        <v>41011</v>
      </c>
      <c r="B8" s="12">
        <v>30.25</v>
      </c>
      <c r="C8" s="12">
        <v>30.639999</v>
      </c>
      <c r="D8" s="12">
        <v>30.25</v>
      </c>
      <c r="E8" s="12">
        <v>30.4</v>
      </c>
      <c r="F8" s="12">
        <v>29.240192</v>
      </c>
      <c r="G8" s="12">
        <v>1334288</v>
      </c>
    </row>
    <row r="9" spans="1:7" x14ac:dyDescent="0.25">
      <c r="A9" s="13">
        <v>41012</v>
      </c>
      <c r="B9" s="12">
        <v>30.25</v>
      </c>
      <c r="C9" s="12">
        <v>30.540001</v>
      </c>
      <c r="D9" s="12">
        <v>30.049999</v>
      </c>
      <c r="E9" s="12">
        <v>30.540001</v>
      </c>
      <c r="F9" s="12">
        <v>29.374851</v>
      </c>
      <c r="G9" s="12">
        <v>988588</v>
      </c>
    </row>
    <row r="10" spans="1:7" x14ac:dyDescent="0.25">
      <c r="A10" s="13">
        <v>41015</v>
      </c>
      <c r="B10" s="12">
        <v>30.280000999999999</v>
      </c>
      <c r="C10" s="12">
        <v>30.75</v>
      </c>
      <c r="D10" s="12">
        <v>30.049999</v>
      </c>
      <c r="E10" s="12">
        <v>30.6</v>
      </c>
      <c r="F10" s="12">
        <v>29.432559999999999</v>
      </c>
      <c r="G10" s="12">
        <v>2126125</v>
      </c>
    </row>
    <row r="11" spans="1:7" x14ac:dyDescent="0.25">
      <c r="A11" s="13">
        <v>41016</v>
      </c>
      <c r="B11" s="12">
        <v>30.559999000000001</v>
      </c>
      <c r="C11" s="12">
        <v>30.77</v>
      </c>
      <c r="D11" s="12">
        <v>30.200001</v>
      </c>
      <c r="E11" s="12">
        <v>30.559999000000001</v>
      </c>
      <c r="F11" s="12">
        <v>29.538885000000001</v>
      </c>
      <c r="G11" s="12">
        <v>1954132</v>
      </c>
    </row>
    <row r="12" spans="1:7" x14ac:dyDescent="0.25">
      <c r="A12" s="13">
        <v>41017</v>
      </c>
      <c r="B12" s="12">
        <v>30.25</v>
      </c>
      <c r="C12" s="12">
        <v>31.1</v>
      </c>
      <c r="D12" s="12">
        <v>30.219999000000001</v>
      </c>
      <c r="E12" s="12">
        <v>31</v>
      </c>
      <c r="F12" s="12">
        <v>29.964183999999999</v>
      </c>
      <c r="G12" s="12">
        <v>2620233</v>
      </c>
    </row>
    <row r="13" spans="1:7" x14ac:dyDescent="0.25">
      <c r="A13" s="13">
        <v>41018</v>
      </c>
      <c r="B13" s="12">
        <v>31.040001</v>
      </c>
      <c r="C13" s="12">
        <v>31.549999</v>
      </c>
      <c r="D13" s="12">
        <v>30.950001</v>
      </c>
      <c r="E13" s="12">
        <v>31.5</v>
      </c>
      <c r="F13" s="12">
        <v>30.447475000000001</v>
      </c>
      <c r="G13" s="12">
        <v>4078658</v>
      </c>
    </row>
    <row r="14" spans="1:7" x14ac:dyDescent="0.25">
      <c r="A14" s="13">
        <v>41019</v>
      </c>
      <c r="B14" s="12">
        <v>31.389999</v>
      </c>
      <c r="C14" s="12">
        <v>31.700001</v>
      </c>
      <c r="D14" s="12">
        <v>31.389999</v>
      </c>
      <c r="E14" s="12">
        <v>31.57</v>
      </c>
      <c r="F14" s="12">
        <v>30.515136999999999</v>
      </c>
      <c r="G14" s="12">
        <v>1041910</v>
      </c>
    </row>
    <row r="15" spans="1:7" x14ac:dyDescent="0.25">
      <c r="A15" s="13">
        <v>41022</v>
      </c>
      <c r="B15" s="12">
        <v>31.6</v>
      </c>
      <c r="C15" s="12">
        <v>33</v>
      </c>
      <c r="D15" s="12">
        <v>31.59</v>
      </c>
      <c r="E15" s="12">
        <v>31.99</v>
      </c>
      <c r="F15" s="12">
        <v>30.921106000000002</v>
      </c>
      <c r="G15" s="12">
        <v>1647728</v>
      </c>
    </row>
    <row r="16" spans="1:7" x14ac:dyDescent="0.25">
      <c r="A16" s="13">
        <v>41023</v>
      </c>
      <c r="B16" s="12">
        <v>32.25</v>
      </c>
      <c r="C16" s="12">
        <v>32.349997999999999</v>
      </c>
      <c r="D16" s="12">
        <v>31.26</v>
      </c>
      <c r="E16" s="12">
        <v>32.25</v>
      </c>
      <c r="F16" s="12">
        <v>31.172416999999999</v>
      </c>
      <c r="G16" s="12">
        <v>1882214</v>
      </c>
    </row>
    <row r="17" spans="1:7" x14ac:dyDescent="0.25">
      <c r="A17" s="13">
        <v>41024</v>
      </c>
      <c r="B17" s="12">
        <v>32.159999999999997</v>
      </c>
      <c r="C17" s="12">
        <v>32.270000000000003</v>
      </c>
      <c r="D17" s="12">
        <v>31.5</v>
      </c>
      <c r="E17" s="12">
        <v>32.040000999999997</v>
      </c>
      <c r="F17" s="12">
        <v>30.969435000000001</v>
      </c>
      <c r="G17" s="12">
        <v>1511611</v>
      </c>
    </row>
    <row r="18" spans="1:7" x14ac:dyDescent="0.25">
      <c r="A18" s="13">
        <v>41025</v>
      </c>
      <c r="B18" s="12">
        <v>32.270000000000003</v>
      </c>
      <c r="C18" s="12">
        <v>32.299999</v>
      </c>
      <c r="D18" s="12">
        <v>31.700001</v>
      </c>
      <c r="E18" s="12">
        <v>31.77</v>
      </c>
      <c r="F18" s="12">
        <v>30.708458</v>
      </c>
      <c r="G18" s="12">
        <v>701908</v>
      </c>
    </row>
    <row r="19" spans="1:7" x14ac:dyDescent="0.25">
      <c r="A19" s="13">
        <v>41026</v>
      </c>
      <c r="B19" s="12">
        <v>31.26</v>
      </c>
      <c r="C19" s="12">
        <v>31.26</v>
      </c>
      <c r="D19" s="12">
        <v>30.1</v>
      </c>
      <c r="E19" s="12">
        <v>30.65</v>
      </c>
      <c r="F19" s="12">
        <v>29.625876999999999</v>
      </c>
      <c r="G19" s="12">
        <v>2848914</v>
      </c>
    </row>
    <row r="20" spans="1:7" x14ac:dyDescent="0.25">
      <c r="A20" s="13">
        <v>41029</v>
      </c>
      <c r="B20" s="12">
        <v>31</v>
      </c>
      <c r="C20" s="12">
        <v>31.32</v>
      </c>
      <c r="D20" s="12">
        <v>30.58</v>
      </c>
      <c r="E20" s="12">
        <v>31.08</v>
      </c>
      <c r="F20" s="12">
        <v>30.041509999999999</v>
      </c>
      <c r="G20" s="12">
        <v>1271525</v>
      </c>
    </row>
    <row r="21" spans="1:7" x14ac:dyDescent="0.25">
      <c r="A21" s="13">
        <v>41031</v>
      </c>
      <c r="B21" s="12">
        <v>30.959999</v>
      </c>
      <c r="C21" s="12">
        <v>31.1</v>
      </c>
      <c r="D21" s="12">
        <v>30.639999</v>
      </c>
      <c r="E21" s="12">
        <v>30.91</v>
      </c>
      <c r="F21" s="12">
        <v>29.877189999999999</v>
      </c>
      <c r="G21" s="12">
        <v>1288151</v>
      </c>
    </row>
    <row r="22" spans="1:7" x14ac:dyDescent="0.25">
      <c r="A22" s="13">
        <v>41032</v>
      </c>
      <c r="B22" s="12">
        <v>31</v>
      </c>
      <c r="C22" s="12">
        <v>31.040001</v>
      </c>
      <c r="D22" s="12">
        <v>30.4</v>
      </c>
      <c r="E22" s="12">
        <v>30.51</v>
      </c>
      <c r="F22" s="12">
        <v>29.490556999999999</v>
      </c>
      <c r="G22" s="12">
        <v>941789</v>
      </c>
    </row>
    <row r="23" spans="1:7" x14ac:dyDescent="0.25">
      <c r="A23" s="13">
        <v>41033</v>
      </c>
      <c r="B23" s="12">
        <v>30.5</v>
      </c>
      <c r="C23" s="12">
        <v>30.799999</v>
      </c>
      <c r="D23" s="12">
        <v>30.4</v>
      </c>
      <c r="E23" s="12">
        <v>30.690000999999999</v>
      </c>
      <c r="F23" s="12">
        <v>29.664542999999998</v>
      </c>
      <c r="G23" s="12">
        <v>1266900</v>
      </c>
    </row>
    <row r="24" spans="1:7" x14ac:dyDescent="0.25">
      <c r="A24" s="13">
        <v>41036</v>
      </c>
      <c r="B24" s="12">
        <v>30.610001</v>
      </c>
      <c r="C24" s="12">
        <v>31.51</v>
      </c>
      <c r="D24" s="12">
        <v>30.52</v>
      </c>
      <c r="E24" s="12">
        <v>31.5</v>
      </c>
      <c r="F24" s="12">
        <v>30.447475000000001</v>
      </c>
      <c r="G24" s="12">
        <v>2181436</v>
      </c>
    </row>
    <row r="25" spans="1:7" x14ac:dyDescent="0.25">
      <c r="A25" s="13">
        <v>41037</v>
      </c>
      <c r="B25" s="12">
        <v>31.200001</v>
      </c>
      <c r="C25" s="12">
        <v>32.349997999999999</v>
      </c>
      <c r="D25" s="12">
        <v>31.200001</v>
      </c>
      <c r="E25" s="12">
        <v>32.110000999999997</v>
      </c>
      <c r="F25" s="12">
        <v>31.037095999999998</v>
      </c>
      <c r="G25" s="12">
        <v>2841197</v>
      </c>
    </row>
    <row r="26" spans="1:7" x14ac:dyDescent="0.25">
      <c r="A26" s="13">
        <v>41038</v>
      </c>
      <c r="B26" s="12">
        <v>32</v>
      </c>
      <c r="C26" s="12">
        <v>32</v>
      </c>
      <c r="D26" s="12">
        <v>31.299999</v>
      </c>
      <c r="E26" s="12">
        <v>31.639999</v>
      </c>
      <c r="F26" s="12">
        <v>30.582795999999998</v>
      </c>
      <c r="G26" s="12">
        <v>1916086</v>
      </c>
    </row>
    <row r="27" spans="1:7" x14ac:dyDescent="0.25">
      <c r="A27" s="13">
        <v>41039</v>
      </c>
      <c r="B27" s="12">
        <v>31.68</v>
      </c>
      <c r="C27" s="12">
        <v>31.76</v>
      </c>
      <c r="D27" s="12">
        <v>30.57</v>
      </c>
      <c r="E27" s="12">
        <v>31.15</v>
      </c>
      <c r="F27" s="12">
        <v>30.109171</v>
      </c>
      <c r="G27" s="12">
        <v>1193460</v>
      </c>
    </row>
    <row r="28" spans="1:7" x14ac:dyDescent="0.25">
      <c r="A28" s="13">
        <v>41040</v>
      </c>
      <c r="B28" s="12">
        <v>31.190000999999999</v>
      </c>
      <c r="C28" s="12">
        <v>31.190000999999999</v>
      </c>
      <c r="D28" s="12">
        <v>30.6</v>
      </c>
      <c r="E28" s="12">
        <v>30.6</v>
      </c>
      <c r="F28" s="12">
        <v>29.577546999999999</v>
      </c>
      <c r="G28" s="12">
        <v>1050275</v>
      </c>
    </row>
    <row r="29" spans="1:7" x14ac:dyDescent="0.25">
      <c r="A29" s="13">
        <v>41043</v>
      </c>
      <c r="B29" s="12">
        <v>30.559999000000001</v>
      </c>
      <c r="C29" s="12">
        <v>30.629999000000002</v>
      </c>
      <c r="D29" s="12">
        <v>29.969999000000001</v>
      </c>
      <c r="E29" s="12">
        <v>30.4</v>
      </c>
      <c r="F29" s="12">
        <v>29.384232000000001</v>
      </c>
      <c r="G29" s="12">
        <v>1279031</v>
      </c>
    </row>
    <row r="30" spans="1:7" x14ac:dyDescent="0.25">
      <c r="A30" s="13">
        <v>41044</v>
      </c>
      <c r="B30" s="12">
        <v>30.34</v>
      </c>
      <c r="C30" s="12">
        <v>30.34</v>
      </c>
      <c r="D30" s="12">
        <v>29.9</v>
      </c>
      <c r="E30" s="12">
        <v>30</v>
      </c>
      <c r="F30" s="12">
        <v>28.997596999999999</v>
      </c>
      <c r="G30" s="12">
        <v>1668244</v>
      </c>
    </row>
    <row r="31" spans="1:7" x14ac:dyDescent="0.25">
      <c r="A31" s="13">
        <v>41045</v>
      </c>
      <c r="B31" s="12">
        <v>30.5</v>
      </c>
      <c r="C31" s="12">
        <v>30.5</v>
      </c>
      <c r="D31" s="12">
        <v>28.99</v>
      </c>
      <c r="E31" s="12">
        <v>29.9</v>
      </c>
      <c r="F31" s="12">
        <v>28.900936000000002</v>
      </c>
      <c r="G31" s="12">
        <v>1977355</v>
      </c>
    </row>
    <row r="32" spans="1:7" x14ac:dyDescent="0.25">
      <c r="A32" s="13">
        <v>41046</v>
      </c>
      <c r="B32" s="12">
        <v>30.18</v>
      </c>
      <c r="C32" s="12">
        <v>30.200001</v>
      </c>
      <c r="D32" s="12">
        <v>29.379999000000002</v>
      </c>
      <c r="E32" s="12">
        <v>29.75</v>
      </c>
      <c r="F32" s="12">
        <v>28.755946999999999</v>
      </c>
      <c r="G32" s="12">
        <v>1846019</v>
      </c>
    </row>
    <row r="33" spans="1:7" x14ac:dyDescent="0.25">
      <c r="A33" s="13">
        <v>41047</v>
      </c>
      <c r="B33" s="12">
        <v>29.700001</v>
      </c>
      <c r="C33" s="12">
        <v>29.879999000000002</v>
      </c>
      <c r="D33" s="12">
        <v>28.610001</v>
      </c>
      <c r="E33" s="12">
        <v>28.969999000000001</v>
      </c>
      <c r="F33" s="12">
        <v>28.002009999999999</v>
      </c>
      <c r="G33" s="12">
        <v>3460512</v>
      </c>
    </row>
    <row r="34" spans="1:7" x14ac:dyDescent="0.25">
      <c r="A34" s="13">
        <v>41050</v>
      </c>
      <c r="B34" s="12">
        <v>28.98</v>
      </c>
      <c r="C34" s="12">
        <v>29.299999</v>
      </c>
      <c r="D34" s="12">
        <v>28.700001</v>
      </c>
      <c r="E34" s="12">
        <v>29.1</v>
      </c>
      <c r="F34" s="12">
        <v>28.127668</v>
      </c>
      <c r="G34" s="12">
        <v>1935655</v>
      </c>
    </row>
    <row r="35" spans="1:7" x14ac:dyDescent="0.25">
      <c r="A35" s="13">
        <v>41051</v>
      </c>
      <c r="B35" s="12">
        <v>29.18</v>
      </c>
      <c r="C35" s="12">
        <v>29.65</v>
      </c>
      <c r="D35" s="12">
        <v>28.700001</v>
      </c>
      <c r="E35" s="12">
        <v>29.07</v>
      </c>
      <c r="F35" s="12">
        <v>28.098669000000001</v>
      </c>
      <c r="G35" s="12">
        <v>2481494</v>
      </c>
    </row>
    <row r="36" spans="1:7" x14ac:dyDescent="0.25">
      <c r="A36" s="13">
        <v>41052</v>
      </c>
      <c r="B36" s="12">
        <v>29</v>
      </c>
      <c r="C36" s="12">
        <v>29.129999000000002</v>
      </c>
      <c r="D36" s="12">
        <v>28.719999000000001</v>
      </c>
      <c r="E36" s="12">
        <v>29.049999</v>
      </c>
      <c r="F36" s="12">
        <v>28.079338</v>
      </c>
      <c r="G36" s="12">
        <v>4824846</v>
      </c>
    </row>
    <row r="37" spans="1:7" x14ac:dyDescent="0.25">
      <c r="A37" s="13">
        <v>41053</v>
      </c>
      <c r="B37" s="12">
        <v>29.15</v>
      </c>
      <c r="C37" s="12">
        <v>29.5</v>
      </c>
      <c r="D37" s="12">
        <v>28.860001</v>
      </c>
      <c r="E37" s="12">
        <v>29.5</v>
      </c>
      <c r="F37" s="12">
        <v>28.514303000000002</v>
      </c>
      <c r="G37" s="12">
        <v>4656454</v>
      </c>
    </row>
    <row r="38" spans="1:7" x14ac:dyDescent="0.25">
      <c r="A38" s="13">
        <v>41054</v>
      </c>
      <c r="B38" s="12">
        <v>28.9</v>
      </c>
      <c r="C38" s="12">
        <v>29.75</v>
      </c>
      <c r="D38" s="12">
        <v>28.9</v>
      </c>
      <c r="E38" s="12">
        <v>29.700001</v>
      </c>
      <c r="F38" s="12">
        <v>28.707621</v>
      </c>
      <c r="G38" s="12">
        <v>2573999</v>
      </c>
    </row>
    <row r="39" spans="1:7" x14ac:dyDescent="0.25">
      <c r="A39" s="13">
        <v>41057</v>
      </c>
      <c r="B39" s="12">
        <v>29.59</v>
      </c>
      <c r="C39" s="12">
        <v>29.629999000000002</v>
      </c>
      <c r="D39" s="12">
        <v>29.02</v>
      </c>
      <c r="E39" s="12">
        <v>29.15</v>
      </c>
      <c r="F39" s="12">
        <v>28.175999000000001</v>
      </c>
      <c r="G39" s="12">
        <v>1287558</v>
      </c>
    </row>
    <row r="40" spans="1:7" x14ac:dyDescent="0.25">
      <c r="A40" s="13">
        <v>41058</v>
      </c>
      <c r="B40" s="12">
        <v>29.030000999999999</v>
      </c>
      <c r="C40" s="12">
        <v>30.389999</v>
      </c>
      <c r="D40" s="12">
        <v>29.030000999999999</v>
      </c>
      <c r="E40" s="12">
        <v>30</v>
      </c>
      <c r="F40" s="12">
        <v>28.997596999999999</v>
      </c>
      <c r="G40" s="12">
        <v>2953822</v>
      </c>
    </row>
    <row r="41" spans="1:7" x14ac:dyDescent="0.25">
      <c r="A41" s="13">
        <v>41059</v>
      </c>
      <c r="B41" s="12">
        <v>29.6</v>
      </c>
      <c r="C41" s="12">
        <v>30.25</v>
      </c>
      <c r="D41" s="12">
        <v>29.5</v>
      </c>
      <c r="E41" s="12">
        <v>29.959999</v>
      </c>
      <c r="F41" s="12">
        <v>28.958932999999998</v>
      </c>
      <c r="G41" s="12">
        <v>2570777</v>
      </c>
    </row>
    <row r="42" spans="1:7" x14ac:dyDescent="0.25">
      <c r="A42" s="13">
        <v>41060</v>
      </c>
      <c r="B42" s="12">
        <v>30.25</v>
      </c>
      <c r="C42" s="12">
        <v>31.49</v>
      </c>
      <c r="D42" s="12">
        <v>30.01</v>
      </c>
      <c r="E42" s="12">
        <v>31.459999</v>
      </c>
      <c r="F42" s="12">
        <v>30.408812000000001</v>
      </c>
      <c r="G42" s="12">
        <v>12225376</v>
      </c>
    </row>
    <row r="43" spans="1:7" x14ac:dyDescent="0.25">
      <c r="A43" s="13">
        <v>41061</v>
      </c>
      <c r="B43" s="12">
        <v>31</v>
      </c>
      <c r="C43" s="12">
        <v>31.02</v>
      </c>
      <c r="D43" s="12">
        <v>29.51</v>
      </c>
      <c r="E43" s="12">
        <v>30.110001</v>
      </c>
      <c r="F43" s="12">
        <v>29.103919999999999</v>
      </c>
      <c r="G43" s="12">
        <v>3423102</v>
      </c>
    </row>
    <row r="44" spans="1:7" x14ac:dyDescent="0.25">
      <c r="A44" s="13">
        <v>41064</v>
      </c>
      <c r="B44" s="12">
        <v>30.780000999999999</v>
      </c>
      <c r="C44" s="12">
        <v>31.24</v>
      </c>
      <c r="D44" s="12">
        <v>30.1</v>
      </c>
      <c r="E44" s="12">
        <v>30.1</v>
      </c>
      <c r="F44" s="12">
        <v>29.094255</v>
      </c>
      <c r="G44" s="12">
        <v>2711520</v>
      </c>
    </row>
    <row r="45" spans="1:7" x14ac:dyDescent="0.25">
      <c r="A45" s="13">
        <v>41065</v>
      </c>
      <c r="B45" s="12">
        <v>30.299999</v>
      </c>
      <c r="C45" s="12">
        <v>30.299999</v>
      </c>
      <c r="D45" s="12">
        <v>29.5</v>
      </c>
      <c r="E45" s="12">
        <v>29.9</v>
      </c>
      <c r="F45" s="12">
        <v>28.900936000000002</v>
      </c>
      <c r="G45" s="12">
        <v>1731038</v>
      </c>
    </row>
    <row r="46" spans="1:7" x14ac:dyDescent="0.25">
      <c r="A46" s="13">
        <v>41066</v>
      </c>
      <c r="B46" s="12">
        <v>29.879999000000002</v>
      </c>
      <c r="C46" s="12">
        <v>30.25</v>
      </c>
      <c r="D46" s="12">
        <v>29.290001</v>
      </c>
      <c r="E46" s="12">
        <v>29.33</v>
      </c>
      <c r="F46" s="12">
        <v>28.349983000000002</v>
      </c>
      <c r="G46" s="12">
        <v>2365421</v>
      </c>
    </row>
    <row r="47" spans="1:7" x14ac:dyDescent="0.25">
      <c r="A47" s="13">
        <v>41067</v>
      </c>
      <c r="B47" s="12">
        <v>29.52</v>
      </c>
      <c r="C47" s="12">
        <v>29.75</v>
      </c>
      <c r="D47" s="12">
        <v>29.25</v>
      </c>
      <c r="E47" s="12">
        <v>29.450001</v>
      </c>
      <c r="F47" s="12">
        <v>28.465975</v>
      </c>
      <c r="G47" s="12">
        <v>2350261</v>
      </c>
    </row>
    <row r="48" spans="1:7" x14ac:dyDescent="0.25">
      <c r="A48" s="13">
        <v>41068</v>
      </c>
      <c r="B48" s="12">
        <v>29.5</v>
      </c>
      <c r="C48" s="12">
        <v>30.1</v>
      </c>
      <c r="D48" s="12">
        <v>29.469999000000001</v>
      </c>
      <c r="E48" s="12">
        <v>29.950001</v>
      </c>
      <c r="F48" s="12">
        <v>28.949268</v>
      </c>
      <c r="G48" s="12">
        <v>1509421</v>
      </c>
    </row>
    <row r="49" spans="1:7" x14ac:dyDescent="0.25">
      <c r="A49" s="13">
        <v>41071</v>
      </c>
      <c r="B49" s="12">
        <v>29.6</v>
      </c>
      <c r="C49" s="12">
        <v>30.25</v>
      </c>
      <c r="D49" s="12">
        <v>29.49</v>
      </c>
      <c r="E49" s="12">
        <v>29.6</v>
      </c>
      <c r="F49" s="12">
        <v>28.610962000000001</v>
      </c>
      <c r="G49" s="12">
        <v>1805775</v>
      </c>
    </row>
    <row r="50" spans="1:7" x14ac:dyDescent="0.25">
      <c r="A50" s="13">
        <v>41072</v>
      </c>
      <c r="B50" s="12">
        <v>29.6</v>
      </c>
      <c r="C50" s="12">
        <v>29.959999</v>
      </c>
      <c r="D50" s="12">
        <v>29.549999</v>
      </c>
      <c r="E50" s="12">
        <v>29.959999</v>
      </c>
      <c r="F50" s="12">
        <v>28.958932999999998</v>
      </c>
      <c r="G50" s="12">
        <v>2170735</v>
      </c>
    </row>
    <row r="51" spans="1:7" x14ac:dyDescent="0.25">
      <c r="A51" s="13">
        <v>41073</v>
      </c>
      <c r="B51" s="12">
        <v>29.75</v>
      </c>
      <c r="C51" s="12">
        <v>30.15</v>
      </c>
      <c r="D51" s="12">
        <v>29.66</v>
      </c>
      <c r="E51" s="12">
        <v>29.969999000000001</v>
      </c>
      <c r="F51" s="12">
        <v>28.968599000000001</v>
      </c>
      <c r="G51" s="12">
        <v>2545322</v>
      </c>
    </row>
    <row r="52" spans="1:7" x14ac:dyDescent="0.25">
      <c r="A52" s="13">
        <v>41074</v>
      </c>
      <c r="B52" s="12">
        <v>30.25</v>
      </c>
      <c r="C52" s="12">
        <v>30.58</v>
      </c>
      <c r="D52" s="12">
        <v>30.1</v>
      </c>
      <c r="E52" s="12">
        <v>30.5</v>
      </c>
      <c r="F52" s="12">
        <v>29.480889999999999</v>
      </c>
      <c r="G52" s="12">
        <v>1685889</v>
      </c>
    </row>
    <row r="53" spans="1:7" x14ac:dyDescent="0.25">
      <c r="A53" s="13">
        <v>41075</v>
      </c>
      <c r="B53" s="12">
        <v>30.49</v>
      </c>
      <c r="C53" s="12">
        <v>31.02</v>
      </c>
      <c r="D53" s="12">
        <v>30.49</v>
      </c>
      <c r="E53" s="12">
        <v>30.93</v>
      </c>
      <c r="F53" s="12">
        <v>29.896522999999998</v>
      </c>
      <c r="G53" s="12">
        <v>5899894</v>
      </c>
    </row>
    <row r="54" spans="1:7" x14ac:dyDescent="0.25">
      <c r="A54" s="13">
        <v>41078</v>
      </c>
      <c r="B54" s="12">
        <v>30.969999000000001</v>
      </c>
      <c r="C54" s="12">
        <v>30.99</v>
      </c>
      <c r="D54" s="12">
        <v>30.459999</v>
      </c>
      <c r="E54" s="12">
        <v>30.959999</v>
      </c>
      <c r="F54" s="12">
        <v>29.925518</v>
      </c>
      <c r="G54" s="12">
        <v>1449713</v>
      </c>
    </row>
    <row r="55" spans="1:7" x14ac:dyDescent="0.25">
      <c r="A55" s="13">
        <v>41079</v>
      </c>
      <c r="B55" s="12">
        <v>30.870000999999998</v>
      </c>
      <c r="C55" s="12">
        <v>31.25</v>
      </c>
      <c r="D55" s="12">
        <v>30.5</v>
      </c>
      <c r="E55" s="12">
        <v>31.030000999999999</v>
      </c>
      <c r="F55" s="12">
        <v>29.993181</v>
      </c>
      <c r="G55" s="12">
        <v>2347437</v>
      </c>
    </row>
    <row r="56" spans="1:7" x14ac:dyDescent="0.25">
      <c r="A56" s="13">
        <v>41080</v>
      </c>
      <c r="B56" s="12">
        <v>31.1</v>
      </c>
      <c r="C56" s="12">
        <v>31.1</v>
      </c>
      <c r="D56" s="12">
        <v>29.799999</v>
      </c>
      <c r="E56" s="12">
        <v>30.91</v>
      </c>
      <c r="F56" s="12">
        <v>29.877189999999999</v>
      </c>
      <c r="G56" s="12">
        <v>1829865</v>
      </c>
    </row>
    <row r="57" spans="1:7" x14ac:dyDescent="0.25">
      <c r="A57" s="13">
        <v>41081</v>
      </c>
      <c r="B57" s="12">
        <v>30.99</v>
      </c>
      <c r="C57" s="12">
        <v>31</v>
      </c>
      <c r="D57" s="12">
        <v>30.629999000000002</v>
      </c>
      <c r="E57" s="12">
        <v>30.799999</v>
      </c>
      <c r="F57" s="12">
        <v>29.770866000000002</v>
      </c>
      <c r="G57" s="12">
        <v>2005378</v>
      </c>
    </row>
    <row r="58" spans="1:7" x14ac:dyDescent="0.25">
      <c r="A58" s="13">
        <v>41082</v>
      </c>
      <c r="B58" s="12">
        <v>30.98</v>
      </c>
      <c r="C58" s="12">
        <v>31.15</v>
      </c>
      <c r="D58" s="12">
        <v>30.860001</v>
      </c>
      <c r="E58" s="12">
        <v>31</v>
      </c>
      <c r="F58" s="12">
        <v>29.964183999999999</v>
      </c>
      <c r="G58" s="12">
        <v>2376159</v>
      </c>
    </row>
    <row r="59" spans="1:7" x14ac:dyDescent="0.25">
      <c r="A59" s="13">
        <v>41085</v>
      </c>
      <c r="B59" s="12">
        <v>30.91</v>
      </c>
      <c r="C59" s="12">
        <v>31</v>
      </c>
      <c r="D59" s="12">
        <v>30.01</v>
      </c>
      <c r="E59" s="12">
        <v>30.200001</v>
      </c>
      <c r="F59" s="12">
        <v>29.190913999999999</v>
      </c>
      <c r="G59" s="12">
        <v>826578</v>
      </c>
    </row>
    <row r="60" spans="1:7" x14ac:dyDescent="0.25">
      <c r="A60" s="13">
        <v>41086</v>
      </c>
      <c r="B60" s="12">
        <v>30.18</v>
      </c>
      <c r="C60" s="12">
        <v>31.17</v>
      </c>
      <c r="D60" s="12">
        <v>30.1</v>
      </c>
      <c r="E60" s="12">
        <v>31</v>
      </c>
      <c r="F60" s="12">
        <v>29.964183999999999</v>
      </c>
      <c r="G60" s="12">
        <v>3713032</v>
      </c>
    </row>
    <row r="61" spans="1:7" x14ac:dyDescent="0.25">
      <c r="A61" s="13">
        <v>41087</v>
      </c>
      <c r="B61" s="12">
        <v>30.77</v>
      </c>
      <c r="C61" s="12">
        <v>31.85</v>
      </c>
      <c r="D61" s="12">
        <v>30.77</v>
      </c>
      <c r="E61" s="12">
        <v>31.57</v>
      </c>
      <c r="F61" s="12">
        <v>30.515136999999999</v>
      </c>
      <c r="G61" s="12">
        <v>4324311</v>
      </c>
    </row>
    <row r="62" spans="1:7" x14ac:dyDescent="0.25">
      <c r="A62" s="13">
        <v>41088</v>
      </c>
      <c r="B62" s="12">
        <v>31.5</v>
      </c>
      <c r="C62" s="12">
        <v>32.189999</v>
      </c>
      <c r="D62" s="12">
        <v>31.469999000000001</v>
      </c>
      <c r="E62" s="12">
        <v>32.049999</v>
      </c>
      <c r="F62" s="12">
        <v>30.979099000000001</v>
      </c>
      <c r="G62" s="12">
        <v>1903785</v>
      </c>
    </row>
    <row r="63" spans="1:7" x14ac:dyDescent="0.25">
      <c r="A63" s="13">
        <v>41089</v>
      </c>
      <c r="B63" s="12">
        <v>32.799999</v>
      </c>
      <c r="C63" s="12">
        <v>33.150002000000001</v>
      </c>
      <c r="D63" s="12">
        <v>32</v>
      </c>
      <c r="E63" s="12">
        <v>32.790000999999997</v>
      </c>
      <c r="F63" s="12">
        <v>31.694372000000001</v>
      </c>
      <c r="G63" s="12">
        <v>3222860</v>
      </c>
    </row>
    <row r="64" spans="1:7" x14ac:dyDescent="0.25">
      <c r="A64" s="13">
        <v>41093</v>
      </c>
      <c r="B64" s="12">
        <v>32</v>
      </c>
      <c r="C64" s="12">
        <v>33.790000999999997</v>
      </c>
      <c r="D64" s="12">
        <v>31.5</v>
      </c>
      <c r="E64" s="12">
        <v>33.450001</v>
      </c>
      <c r="F64" s="12">
        <v>32.332321</v>
      </c>
      <c r="G64" s="12">
        <v>2074304</v>
      </c>
    </row>
    <row r="65" spans="1:7" x14ac:dyDescent="0.25">
      <c r="A65" s="13">
        <v>41094</v>
      </c>
      <c r="B65" s="12">
        <v>33.07</v>
      </c>
      <c r="C65" s="12">
        <v>33.139999000000003</v>
      </c>
      <c r="D65" s="12">
        <v>32.779998999999997</v>
      </c>
      <c r="E65" s="12">
        <v>32.849997999999999</v>
      </c>
      <c r="F65" s="12">
        <v>31.752367</v>
      </c>
      <c r="G65" s="12">
        <v>148165</v>
      </c>
    </row>
    <row r="66" spans="1:7" x14ac:dyDescent="0.25">
      <c r="A66" s="13">
        <v>41095</v>
      </c>
      <c r="B66" s="12">
        <v>32.799999</v>
      </c>
      <c r="C66" s="12">
        <v>32.880001</v>
      </c>
      <c r="D66" s="12">
        <v>31.67</v>
      </c>
      <c r="E66" s="12">
        <v>31.85</v>
      </c>
      <c r="F66" s="12">
        <v>30.785784</v>
      </c>
      <c r="G66" s="12">
        <v>1362253</v>
      </c>
    </row>
    <row r="67" spans="1:7" x14ac:dyDescent="0.25">
      <c r="A67" s="13">
        <v>41096</v>
      </c>
      <c r="B67" s="12">
        <v>31.9</v>
      </c>
      <c r="C67" s="12">
        <v>32.200001</v>
      </c>
      <c r="D67" s="12">
        <v>31.309999000000001</v>
      </c>
      <c r="E67" s="12">
        <v>31.610001</v>
      </c>
      <c r="F67" s="12">
        <v>30.553801</v>
      </c>
      <c r="G67" s="12">
        <v>1563253</v>
      </c>
    </row>
    <row r="68" spans="1:7" x14ac:dyDescent="0.25">
      <c r="A68" s="13">
        <v>41099</v>
      </c>
      <c r="B68" s="12">
        <v>31.9</v>
      </c>
      <c r="C68" s="12">
        <v>32.299999</v>
      </c>
      <c r="D68" s="12">
        <v>31.74</v>
      </c>
      <c r="E68" s="12">
        <v>32.299999</v>
      </c>
      <c r="F68" s="12">
        <v>31.220746999999999</v>
      </c>
      <c r="G68" s="12">
        <v>912105</v>
      </c>
    </row>
    <row r="69" spans="1:7" x14ac:dyDescent="0.25">
      <c r="A69" s="13">
        <v>41100</v>
      </c>
      <c r="B69" s="12">
        <v>32.299999</v>
      </c>
      <c r="C69" s="12">
        <v>32.439999</v>
      </c>
      <c r="D69" s="12">
        <v>32.020000000000003</v>
      </c>
      <c r="E69" s="12">
        <v>32.380001</v>
      </c>
      <c r="F69" s="12">
        <v>31.298071</v>
      </c>
      <c r="G69" s="12">
        <v>1677336</v>
      </c>
    </row>
    <row r="70" spans="1:7" x14ac:dyDescent="0.25">
      <c r="A70" s="13">
        <v>41101</v>
      </c>
      <c r="B70" s="12">
        <v>32.270000000000003</v>
      </c>
      <c r="C70" s="12">
        <v>32.900002000000001</v>
      </c>
      <c r="D70" s="12">
        <v>31.799999</v>
      </c>
      <c r="E70" s="12">
        <v>32.200001</v>
      </c>
      <c r="F70" s="12">
        <v>31.124088</v>
      </c>
      <c r="G70" s="12">
        <v>1662441</v>
      </c>
    </row>
    <row r="71" spans="1:7" x14ac:dyDescent="0.25">
      <c r="A71" s="13">
        <v>41102</v>
      </c>
      <c r="B71" s="12">
        <v>32.349997999999999</v>
      </c>
      <c r="C71" s="12">
        <v>32.450001</v>
      </c>
      <c r="D71" s="12">
        <v>31.33</v>
      </c>
      <c r="E71" s="12">
        <v>31.799999</v>
      </c>
      <c r="F71" s="12">
        <v>30.737452000000001</v>
      </c>
      <c r="G71" s="12">
        <v>1738510</v>
      </c>
    </row>
    <row r="72" spans="1:7" x14ac:dyDescent="0.25">
      <c r="A72" s="13">
        <v>41103</v>
      </c>
      <c r="B72" s="12">
        <v>31.879999000000002</v>
      </c>
      <c r="C72" s="12">
        <v>32.599997999999999</v>
      </c>
      <c r="D72" s="12">
        <v>31.85</v>
      </c>
      <c r="E72" s="12">
        <v>32</v>
      </c>
      <c r="F72" s="12">
        <v>30.930771</v>
      </c>
      <c r="G72" s="12">
        <v>458765</v>
      </c>
    </row>
    <row r="73" spans="1:7" x14ac:dyDescent="0.25">
      <c r="A73" s="13">
        <v>41106</v>
      </c>
      <c r="B73" s="12">
        <v>31.799999</v>
      </c>
      <c r="C73" s="12">
        <v>32.580002</v>
      </c>
      <c r="D73" s="12">
        <v>31.799999</v>
      </c>
      <c r="E73" s="12">
        <v>32.57</v>
      </c>
      <c r="F73" s="12">
        <v>31.481725999999998</v>
      </c>
      <c r="G73" s="12">
        <v>817812</v>
      </c>
    </row>
    <row r="74" spans="1:7" x14ac:dyDescent="0.25">
      <c r="A74" s="13">
        <v>41107</v>
      </c>
      <c r="B74" s="12">
        <v>32.5</v>
      </c>
      <c r="C74" s="12">
        <v>32.700001</v>
      </c>
      <c r="D74" s="12">
        <v>32.18</v>
      </c>
      <c r="E74" s="12">
        <v>32.400002000000001</v>
      </c>
      <c r="F74" s="12">
        <v>31.317408</v>
      </c>
      <c r="G74" s="12">
        <v>2273622</v>
      </c>
    </row>
    <row r="75" spans="1:7" x14ac:dyDescent="0.25">
      <c r="A75" s="13">
        <v>41108</v>
      </c>
      <c r="B75" s="12">
        <v>32.32</v>
      </c>
      <c r="C75" s="12">
        <v>32.5</v>
      </c>
      <c r="D75" s="12">
        <v>31.65</v>
      </c>
      <c r="E75" s="12">
        <v>31.99</v>
      </c>
      <c r="F75" s="12">
        <v>30.921106000000002</v>
      </c>
      <c r="G75" s="12">
        <v>1604899</v>
      </c>
    </row>
    <row r="76" spans="1:7" x14ac:dyDescent="0.25">
      <c r="A76" s="13">
        <v>41109</v>
      </c>
      <c r="B76" s="12">
        <v>32.299999</v>
      </c>
      <c r="C76" s="12">
        <v>32.299999</v>
      </c>
      <c r="D76" s="12">
        <v>31.1</v>
      </c>
      <c r="E76" s="12">
        <v>31.459999</v>
      </c>
      <c r="F76" s="12">
        <v>30.408812000000001</v>
      </c>
      <c r="G76" s="12">
        <v>1257262</v>
      </c>
    </row>
    <row r="77" spans="1:7" x14ac:dyDescent="0.25">
      <c r="A77" s="13">
        <v>41110</v>
      </c>
      <c r="B77" s="12">
        <v>31.450001</v>
      </c>
      <c r="C77" s="12">
        <v>31.450001</v>
      </c>
      <c r="D77" s="12">
        <v>31.23</v>
      </c>
      <c r="E77" s="12">
        <v>31.33</v>
      </c>
      <c r="F77" s="12">
        <v>30.283155000000001</v>
      </c>
      <c r="G77" s="12">
        <v>436469</v>
      </c>
    </row>
    <row r="78" spans="1:7" x14ac:dyDescent="0.25">
      <c r="A78" s="13">
        <v>41113</v>
      </c>
      <c r="B78" s="12">
        <v>31.200001</v>
      </c>
      <c r="C78" s="12">
        <v>31.73</v>
      </c>
      <c r="D78" s="12">
        <v>30.84</v>
      </c>
      <c r="E78" s="12">
        <v>31.5</v>
      </c>
      <c r="F78" s="12">
        <v>30.447475000000001</v>
      </c>
      <c r="G78" s="12">
        <v>1085613</v>
      </c>
    </row>
    <row r="79" spans="1:7" x14ac:dyDescent="0.25">
      <c r="A79" s="13">
        <v>41114</v>
      </c>
      <c r="B79" s="12">
        <v>31.049999</v>
      </c>
      <c r="C79" s="12">
        <v>31.9</v>
      </c>
      <c r="D79" s="12">
        <v>30.85</v>
      </c>
      <c r="E79" s="12">
        <v>31.25</v>
      </c>
      <c r="F79" s="12">
        <v>30.205828</v>
      </c>
      <c r="G79" s="12">
        <v>1819927</v>
      </c>
    </row>
    <row r="80" spans="1:7" x14ac:dyDescent="0.25">
      <c r="A80" s="13">
        <v>41115</v>
      </c>
      <c r="B80" s="12">
        <v>31.209999</v>
      </c>
      <c r="C80" s="12">
        <v>31.6</v>
      </c>
      <c r="D80" s="12">
        <v>31.1</v>
      </c>
      <c r="E80" s="12">
        <v>31.25</v>
      </c>
      <c r="F80" s="12">
        <v>30.205828</v>
      </c>
      <c r="G80" s="12">
        <v>1739123</v>
      </c>
    </row>
    <row r="81" spans="1:7" x14ac:dyDescent="0.25">
      <c r="A81" s="13">
        <v>41116</v>
      </c>
      <c r="B81" s="12">
        <v>31.129999000000002</v>
      </c>
      <c r="C81" s="12">
        <v>31.5</v>
      </c>
      <c r="D81" s="12">
        <v>31.110001</v>
      </c>
      <c r="E81" s="12">
        <v>31.4</v>
      </c>
      <c r="F81" s="12">
        <v>30.350816999999999</v>
      </c>
      <c r="G81" s="12">
        <v>2462113</v>
      </c>
    </row>
    <row r="82" spans="1:7" x14ac:dyDescent="0.25">
      <c r="A82" s="13">
        <v>41117</v>
      </c>
      <c r="B82" s="12">
        <v>31.379999000000002</v>
      </c>
      <c r="C82" s="12">
        <v>32.799999</v>
      </c>
      <c r="D82" s="12">
        <v>31.379999000000002</v>
      </c>
      <c r="E82" s="12">
        <v>32.330002</v>
      </c>
      <c r="F82" s="12">
        <v>31.249745999999998</v>
      </c>
      <c r="G82" s="12">
        <v>3712111</v>
      </c>
    </row>
    <row r="83" spans="1:7" x14ac:dyDescent="0.25">
      <c r="A83" s="13">
        <v>41120</v>
      </c>
      <c r="B83" s="12">
        <v>32.139999000000003</v>
      </c>
      <c r="C83" s="12">
        <v>32.799999</v>
      </c>
      <c r="D83" s="12">
        <v>32.139999000000003</v>
      </c>
      <c r="E83" s="12">
        <v>32.669998</v>
      </c>
      <c r="F83" s="12">
        <v>31.578382000000001</v>
      </c>
      <c r="G83" s="12">
        <v>2010934</v>
      </c>
    </row>
    <row r="84" spans="1:7" x14ac:dyDescent="0.25">
      <c r="A84" s="13">
        <v>41121</v>
      </c>
      <c r="B84" s="12">
        <v>32.590000000000003</v>
      </c>
      <c r="C84" s="12">
        <v>33.290000999999997</v>
      </c>
      <c r="D84" s="12">
        <v>32.5</v>
      </c>
      <c r="E84" s="12">
        <v>33.119999</v>
      </c>
      <c r="F84" s="12">
        <v>32.013343999999996</v>
      </c>
      <c r="G84" s="12">
        <v>5045777</v>
      </c>
    </row>
    <row r="85" spans="1:7" x14ac:dyDescent="0.25">
      <c r="A85" s="13">
        <v>41122</v>
      </c>
      <c r="B85" s="12">
        <v>33.029998999999997</v>
      </c>
      <c r="C85" s="12">
        <v>33.150002000000001</v>
      </c>
      <c r="D85" s="12">
        <v>32.560001</v>
      </c>
      <c r="E85" s="12">
        <v>32.970001000000003</v>
      </c>
      <c r="F85" s="12">
        <v>31.868359000000002</v>
      </c>
      <c r="G85" s="12">
        <v>976340</v>
      </c>
    </row>
    <row r="86" spans="1:7" x14ac:dyDescent="0.25">
      <c r="A86" s="13">
        <v>41123</v>
      </c>
      <c r="B86" s="12">
        <v>32.889999000000003</v>
      </c>
      <c r="C86" s="12">
        <v>32.889999000000003</v>
      </c>
      <c r="D86" s="12">
        <v>32.380001</v>
      </c>
      <c r="E86" s="12">
        <v>32.57</v>
      </c>
      <c r="F86" s="12">
        <v>31.481725999999998</v>
      </c>
      <c r="G86" s="12">
        <v>1829546</v>
      </c>
    </row>
    <row r="87" spans="1:7" x14ac:dyDescent="0.25">
      <c r="A87" s="13">
        <v>41124</v>
      </c>
      <c r="B87" s="12">
        <v>32.979999999999997</v>
      </c>
      <c r="C87" s="12">
        <v>33</v>
      </c>
      <c r="D87" s="12">
        <v>32.419998</v>
      </c>
      <c r="E87" s="12">
        <v>32.509998000000003</v>
      </c>
      <c r="F87" s="12">
        <v>31.423725000000001</v>
      </c>
      <c r="G87" s="12">
        <v>1564089</v>
      </c>
    </row>
    <row r="88" spans="1:7" x14ac:dyDescent="0.25">
      <c r="A88" s="13">
        <v>41127</v>
      </c>
      <c r="B88" s="12">
        <v>32.479999999999997</v>
      </c>
      <c r="C88" s="12">
        <v>32.599997999999999</v>
      </c>
      <c r="D88" s="12">
        <v>32.459999000000003</v>
      </c>
      <c r="E88" s="12">
        <v>32.5</v>
      </c>
      <c r="F88" s="12">
        <v>31.414064</v>
      </c>
      <c r="G88" s="12">
        <v>1317075</v>
      </c>
    </row>
    <row r="89" spans="1:7" x14ac:dyDescent="0.25">
      <c r="A89" s="13">
        <v>41128</v>
      </c>
      <c r="B89" s="12">
        <v>32.549999</v>
      </c>
      <c r="C89" s="12">
        <v>33</v>
      </c>
      <c r="D89" s="12">
        <v>31.219999000000001</v>
      </c>
      <c r="E89" s="12">
        <v>32.5</v>
      </c>
      <c r="F89" s="12">
        <v>31.414064</v>
      </c>
      <c r="G89" s="12">
        <v>2888733</v>
      </c>
    </row>
    <row r="90" spans="1:7" x14ac:dyDescent="0.25">
      <c r="A90" s="13">
        <v>41129</v>
      </c>
      <c r="B90" s="12">
        <v>32.32</v>
      </c>
      <c r="C90" s="12">
        <v>32.5</v>
      </c>
      <c r="D90" s="12">
        <v>32.020000000000003</v>
      </c>
      <c r="E90" s="12">
        <v>32.110000999999997</v>
      </c>
      <c r="F90" s="12">
        <v>31.037095999999998</v>
      </c>
      <c r="G90" s="12">
        <v>1468134</v>
      </c>
    </row>
    <row r="91" spans="1:7" x14ac:dyDescent="0.25">
      <c r="A91" s="13">
        <v>41130</v>
      </c>
      <c r="B91" s="12">
        <v>32.029998999999997</v>
      </c>
      <c r="C91" s="12">
        <v>32.450001</v>
      </c>
      <c r="D91" s="12">
        <v>31.65</v>
      </c>
      <c r="E91" s="12">
        <v>31.77</v>
      </c>
      <c r="F91" s="12">
        <v>30.708458</v>
      </c>
      <c r="G91" s="12">
        <v>967169</v>
      </c>
    </row>
    <row r="92" spans="1:7" x14ac:dyDescent="0.25">
      <c r="A92" s="13">
        <v>41131</v>
      </c>
      <c r="B92" s="12">
        <v>31.75</v>
      </c>
      <c r="C92" s="12">
        <v>31.75</v>
      </c>
      <c r="D92" s="12">
        <v>31.120000999999998</v>
      </c>
      <c r="E92" s="12">
        <v>31.219999000000001</v>
      </c>
      <c r="F92" s="12">
        <v>30.176832000000001</v>
      </c>
      <c r="G92" s="12">
        <v>2347885</v>
      </c>
    </row>
    <row r="93" spans="1:7" x14ac:dyDescent="0.25">
      <c r="A93" s="13">
        <v>41134</v>
      </c>
      <c r="B93" s="12">
        <v>31.35</v>
      </c>
      <c r="C93" s="12">
        <v>31.57</v>
      </c>
      <c r="D93" s="12">
        <v>30.65</v>
      </c>
      <c r="E93" s="12">
        <v>30.75</v>
      </c>
      <c r="F93" s="12">
        <v>29.722536000000002</v>
      </c>
      <c r="G93" s="12">
        <v>1849397</v>
      </c>
    </row>
    <row r="94" spans="1:7" x14ac:dyDescent="0.25">
      <c r="A94" s="13">
        <v>41135</v>
      </c>
      <c r="B94" s="12">
        <v>31</v>
      </c>
      <c r="C94" s="12">
        <v>31.08</v>
      </c>
      <c r="D94" s="12">
        <v>30.73</v>
      </c>
      <c r="E94" s="12">
        <v>30.790001</v>
      </c>
      <c r="F94" s="12">
        <v>29.761202000000001</v>
      </c>
      <c r="G94" s="12">
        <v>1999348</v>
      </c>
    </row>
    <row r="95" spans="1:7" x14ac:dyDescent="0.25">
      <c r="A95" s="13">
        <v>41136</v>
      </c>
      <c r="B95" s="12">
        <v>30.790001</v>
      </c>
      <c r="C95" s="12">
        <v>32</v>
      </c>
      <c r="D95" s="12">
        <v>30.719999000000001</v>
      </c>
      <c r="E95" s="12">
        <v>31.77</v>
      </c>
      <c r="F95" s="12">
        <v>30.708458</v>
      </c>
      <c r="G95" s="12">
        <v>2788315</v>
      </c>
    </row>
    <row r="96" spans="1:7" x14ac:dyDescent="0.25">
      <c r="A96" s="13">
        <v>41137</v>
      </c>
      <c r="B96" s="12">
        <v>32</v>
      </c>
      <c r="C96" s="12">
        <v>32.060001</v>
      </c>
      <c r="D96" s="12">
        <v>31</v>
      </c>
      <c r="E96" s="12">
        <v>31.209999</v>
      </c>
      <c r="F96" s="12">
        <v>30.167164</v>
      </c>
      <c r="G96" s="12">
        <v>2680560</v>
      </c>
    </row>
    <row r="97" spans="1:7" x14ac:dyDescent="0.25">
      <c r="A97" s="13">
        <v>41138</v>
      </c>
      <c r="B97" s="12">
        <v>31.129999000000002</v>
      </c>
      <c r="C97" s="12">
        <v>31.73</v>
      </c>
      <c r="D97" s="12">
        <v>30.74</v>
      </c>
      <c r="E97" s="12">
        <v>30.809999000000001</v>
      </c>
      <c r="F97" s="12">
        <v>29.780531</v>
      </c>
      <c r="G97" s="12">
        <v>1941612</v>
      </c>
    </row>
    <row r="98" spans="1:7" x14ac:dyDescent="0.25">
      <c r="A98" s="13">
        <v>41141</v>
      </c>
      <c r="B98" s="12">
        <v>31</v>
      </c>
      <c r="C98" s="12">
        <v>31.040001</v>
      </c>
      <c r="D98" s="12">
        <v>30.620000999999998</v>
      </c>
      <c r="E98" s="12">
        <v>30.799999</v>
      </c>
      <c r="F98" s="12">
        <v>29.770866000000002</v>
      </c>
      <c r="G98" s="12">
        <v>774772</v>
      </c>
    </row>
    <row r="99" spans="1:7" x14ac:dyDescent="0.25">
      <c r="A99" s="13">
        <v>41142</v>
      </c>
      <c r="B99" s="12">
        <v>30.9</v>
      </c>
      <c r="C99" s="12">
        <v>31.450001</v>
      </c>
      <c r="D99" s="12">
        <v>30.139999</v>
      </c>
      <c r="E99" s="12">
        <v>30.309999000000001</v>
      </c>
      <c r="F99" s="12">
        <v>29.297236999999999</v>
      </c>
      <c r="G99" s="12">
        <v>2318796</v>
      </c>
    </row>
    <row r="100" spans="1:7" x14ac:dyDescent="0.25">
      <c r="A100" s="13">
        <v>41143</v>
      </c>
      <c r="B100" s="12">
        <v>30.389999</v>
      </c>
      <c r="C100" s="12">
        <v>30.98</v>
      </c>
      <c r="D100" s="12">
        <v>29.799999</v>
      </c>
      <c r="E100" s="12">
        <v>30.780000999999999</v>
      </c>
      <c r="F100" s="12">
        <v>29.751535000000001</v>
      </c>
      <c r="G100" s="12">
        <v>2988739</v>
      </c>
    </row>
    <row r="101" spans="1:7" x14ac:dyDescent="0.25">
      <c r="A101" s="13">
        <v>41144</v>
      </c>
      <c r="B101" s="12">
        <v>30.690000999999999</v>
      </c>
      <c r="C101" s="12">
        <v>30.690000999999999</v>
      </c>
      <c r="D101" s="12">
        <v>30.209999</v>
      </c>
      <c r="E101" s="12">
        <v>30.450001</v>
      </c>
      <c r="F101" s="12">
        <v>29.432562000000001</v>
      </c>
      <c r="G101" s="12">
        <v>1951831</v>
      </c>
    </row>
    <row r="102" spans="1:7" x14ac:dyDescent="0.25">
      <c r="A102" s="13">
        <v>41145</v>
      </c>
      <c r="B102" s="12">
        <v>30.370000999999998</v>
      </c>
      <c r="C102" s="12">
        <v>30.799999</v>
      </c>
      <c r="D102" s="12">
        <v>30.17</v>
      </c>
      <c r="E102" s="12">
        <v>30.719999000000001</v>
      </c>
      <c r="F102" s="12">
        <v>29.693539000000001</v>
      </c>
      <c r="G102" s="12">
        <v>1184242</v>
      </c>
    </row>
    <row r="103" spans="1:7" x14ac:dyDescent="0.25">
      <c r="A103" s="13">
        <v>41148</v>
      </c>
      <c r="B103" s="12">
        <v>30.68</v>
      </c>
      <c r="C103" s="12">
        <v>30.68</v>
      </c>
      <c r="D103" s="12">
        <v>30.25</v>
      </c>
      <c r="E103" s="12">
        <v>30.42</v>
      </c>
      <c r="F103" s="12">
        <v>29.403562999999998</v>
      </c>
      <c r="G103" s="12">
        <v>608813</v>
      </c>
    </row>
    <row r="104" spans="1:7" x14ac:dyDescent="0.25">
      <c r="A104" s="13">
        <v>41149</v>
      </c>
      <c r="B104" s="12">
        <v>30.42</v>
      </c>
      <c r="C104" s="12">
        <v>30.65</v>
      </c>
      <c r="D104" s="12">
        <v>30.120000999999998</v>
      </c>
      <c r="E104" s="12">
        <v>30.540001</v>
      </c>
      <c r="F104" s="12">
        <v>29.519552000000001</v>
      </c>
      <c r="G104" s="12">
        <v>1620692</v>
      </c>
    </row>
    <row r="105" spans="1:7" x14ac:dyDescent="0.25">
      <c r="A105" s="13">
        <v>41150</v>
      </c>
      <c r="B105" s="12">
        <v>30.540001</v>
      </c>
      <c r="C105" s="12">
        <v>30.540001</v>
      </c>
      <c r="D105" s="12">
        <v>30.16</v>
      </c>
      <c r="E105" s="12">
        <v>30.26</v>
      </c>
      <c r="F105" s="12">
        <v>29.248909000000001</v>
      </c>
      <c r="G105" s="12">
        <v>1977480</v>
      </c>
    </row>
    <row r="106" spans="1:7" x14ac:dyDescent="0.25">
      <c r="A106" s="13">
        <v>41151</v>
      </c>
      <c r="B106" s="12">
        <v>30.1</v>
      </c>
      <c r="C106" s="12">
        <v>30.450001</v>
      </c>
      <c r="D106" s="12">
        <v>29.620000999999998</v>
      </c>
      <c r="E106" s="12">
        <v>29.99</v>
      </c>
      <c r="F106" s="12">
        <v>28.987929999999999</v>
      </c>
      <c r="G106" s="12">
        <v>1725321</v>
      </c>
    </row>
    <row r="107" spans="1:7" x14ac:dyDescent="0.25">
      <c r="A107" s="13">
        <v>41152</v>
      </c>
      <c r="B107" s="12">
        <v>30.1</v>
      </c>
      <c r="C107" s="12">
        <v>30.17</v>
      </c>
      <c r="D107" s="12">
        <v>28</v>
      </c>
      <c r="E107" s="12">
        <v>28.700001</v>
      </c>
      <c r="F107" s="12">
        <v>27.741033999999999</v>
      </c>
      <c r="G107" s="12">
        <v>18071843</v>
      </c>
    </row>
    <row r="108" spans="1:7" x14ac:dyDescent="0.25">
      <c r="A108" s="13">
        <v>41155</v>
      </c>
      <c r="B108" s="12">
        <v>29.120000999999998</v>
      </c>
      <c r="C108" s="12">
        <v>29.9</v>
      </c>
      <c r="D108" s="12">
        <v>29.1</v>
      </c>
      <c r="E108" s="12">
        <v>29.49</v>
      </c>
      <c r="F108" s="12">
        <v>28.504636999999999</v>
      </c>
      <c r="G108" s="12">
        <v>1200124</v>
      </c>
    </row>
    <row r="109" spans="1:7" x14ac:dyDescent="0.25">
      <c r="A109" s="13">
        <v>41156</v>
      </c>
      <c r="B109" s="12">
        <v>29.700001</v>
      </c>
      <c r="C109" s="12">
        <v>29.700001</v>
      </c>
      <c r="D109" s="12">
        <v>29.209999</v>
      </c>
      <c r="E109" s="12">
        <v>29.309999000000001</v>
      </c>
      <c r="F109" s="12">
        <v>28.330652000000001</v>
      </c>
      <c r="G109" s="12">
        <v>2340312</v>
      </c>
    </row>
    <row r="110" spans="1:7" x14ac:dyDescent="0.25">
      <c r="A110" s="13">
        <v>41157</v>
      </c>
      <c r="B110" s="12">
        <v>29.49</v>
      </c>
      <c r="C110" s="12">
        <v>29.629999000000002</v>
      </c>
      <c r="D110" s="12">
        <v>29.15</v>
      </c>
      <c r="E110" s="12">
        <v>29.23</v>
      </c>
      <c r="F110" s="12">
        <v>28.253325</v>
      </c>
      <c r="G110" s="12">
        <v>459504</v>
      </c>
    </row>
    <row r="111" spans="1:7" x14ac:dyDescent="0.25">
      <c r="A111" s="13">
        <v>41158</v>
      </c>
      <c r="B111" s="12">
        <v>29.5</v>
      </c>
      <c r="C111" s="12">
        <v>30.24</v>
      </c>
      <c r="D111" s="12">
        <v>29.48</v>
      </c>
      <c r="E111" s="12">
        <v>30.049999</v>
      </c>
      <c r="F111" s="12">
        <v>29.045925</v>
      </c>
      <c r="G111" s="12">
        <v>3151043</v>
      </c>
    </row>
    <row r="112" spans="1:7" x14ac:dyDescent="0.25">
      <c r="A112" s="13">
        <v>41159</v>
      </c>
      <c r="B112" s="12">
        <v>30.190000999999999</v>
      </c>
      <c r="C112" s="12">
        <v>30.5</v>
      </c>
      <c r="D112" s="12">
        <v>30.18</v>
      </c>
      <c r="E112" s="12">
        <v>30.43</v>
      </c>
      <c r="F112" s="12">
        <v>29.413229000000001</v>
      </c>
      <c r="G112" s="12">
        <v>2017601</v>
      </c>
    </row>
    <row r="113" spans="1:7" x14ac:dyDescent="0.25">
      <c r="A113" s="13">
        <v>41162</v>
      </c>
      <c r="B113" s="12">
        <v>30.299999</v>
      </c>
      <c r="C113" s="12">
        <v>30.73</v>
      </c>
      <c r="D113" s="12">
        <v>30.299999</v>
      </c>
      <c r="E113" s="12">
        <v>30.6</v>
      </c>
      <c r="F113" s="12">
        <v>29.577546999999999</v>
      </c>
      <c r="G113" s="12">
        <v>1493058</v>
      </c>
    </row>
    <row r="114" spans="1:7" x14ac:dyDescent="0.25">
      <c r="A114" s="13">
        <v>41163</v>
      </c>
      <c r="B114" s="12">
        <v>30.6</v>
      </c>
      <c r="C114" s="12">
        <v>30.75</v>
      </c>
      <c r="D114" s="12">
        <v>30.299999</v>
      </c>
      <c r="E114" s="12">
        <v>30.33</v>
      </c>
      <c r="F114" s="12">
        <v>29.316569999999999</v>
      </c>
      <c r="G114" s="12">
        <v>2185330</v>
      </c>
    </row>
    <row r="115" spans="1:7" x14ac:dyDescent="0.25">
      <c r="A115" s="13">
        <v>41164</v>
      </c>
      <c r="B115" s="12">
        <v>30.74</v>
      </c>
      <c r="C115" s="12">
        <v>30.74</v>
      </c>
      <c r="D115" s="12">
        <v>30.5</v>
      </c>
      <c r="E115" s="12">
        <v>30.620000999999998</v>
      </c>
      <c r="F115" s="12">
        <v>29.596882000000001</v>
      </c>
      <c r="G115" s="12">
        <v>1596235</v>
      </c>
    </row>
    <row r="116" spans="1:7" x14ac:dyDescent="0.25">
      <c r="A116" s="13">
        <v>41166</v>
      </c>
      <c r="B116" s="12">
        <v>30.799999</v>
      </c>
      <c r="C116" s="12">
        <v>31.030000999999999</v>
      </c>
      <c r="D116" s="12">
        <v>30.700001</v>
      </c>
      <c r="E116" s="12">
        <v>30.92</v>
      </c>
      <c r="F116" s="12">
        <v>29.886856000000002</v>
      </c>
      <c r="G116" s="12">
        <v>2475585</v>
      </c>
    </row>
    <row r="117" spans="1:7" x14ac:dyDescent="0.25">
      <c r="A117" s="13">
        <v>41169</v>
      </c>
      <c r="B117" s="12">
        <v>30.91</v>
      </c>
      <c r="C117" s="12">
        <v>30.98</v>
      </c>
      <c r="D117" s="12">
        <v>30.48</v>
      </c>
      <c r="E117" s="12">
        <v>30.790001</v>
      </c>
      <c r="F117" s="12">
        <v>29.761202000000001</v>
      </c>
      <c r="G117" s="12">
        <v>3003210</v>
      </c>
    </row>
    <row r="118" spans="1:7" x14ac:dyDescent="0.25">
      <c r="A118" s="13">
        <v>41170</v>
      </c>
      <c r="B118" s="12">
        <v>30.690000999999999</v>
      </c>
      <c r="C118" s="12">
        <v>31.049999</v>
      </c>
      <c r="D118" s="12">
        <v>30.690000999999999</v>
      </c>
      <c r="E118" s="12">
        <v>31</v>
      </c>
      <c r="F118" s="12">
        <v>29.964183999999999</v>
      </c>
      <c r="G118" s="12">
        <v>1463437</v>
      </c>
    </row>
    <row r="119" spans="1:7" x14ac:dyDescent="0.25">
      <c r="A119" s="13">
        <v>41171</v>
      </c>
      <c r="B119" s="12">
        <v>30.92</v>
      </c>
      <c r="C119" s="12">
        <v>31.23</v>
      </c>
      <c r="D119" s="12">
        <v>30.809999000000001</v>
      </c>
      <c r="E119" s="12">
        <v>31.16</v>
      </c>
      <c r="F119" s="12">
        <v>30.118835000000001</v>
      </c>
      <c r="G119" s="12">
        <v>1612476</v>
      </c>
    </row>
    <row r="120" spans="1:7" x14ac:dyDescent="0.25">
      <c r="A120" s="13">
        <v>41172</v>
      </c>
      <c r="B120" s="12">
        <v>31.01</v>
      </c>
      <c r="C120" s="12">
        <v>31.299999</v>
      </c>
      <c r="D120" s="12">
        <v>31.01</v>
      </c>
      <c r="E120" s="12">
        <v>31.190000999999999</v>
      </c>
      <c r="F120" s="12">
        <v>30.147832999999999</v>
      </c>
      <c r="G120" s="12">
        <v>1619383</v>
      </c>
    </row>
    <row r="121" spans="1:7" x14ac:dyDescent="0.25">
      <c r="A121" s="13">
        <v>41173</v>
      </c>
      <c r="B121" s="12">
        <v>31.1</v>
      </c>
      <c r="C121" s="12">
        <v>31.17</v>
      </c>
      <c r="D121" s="12">
        <v>30.889999</v>
      </c>
      <c r="E121" s="12">
        <v>31.059999000000001</v>
      </c>
      <c r="F121" s="12">
        <v>30.022179000000001</v>
      </c>
      <c r="G121" s="12">
        <v>3264905</v>
      </c>
    </row>
    <row r="122" spans="1:7" x14ac:dyDescent="0.25">
      <c r="A122" s="13">
        <v>41176</v>
      </c>
      <c r="B122" s="12">
        <v>30.98</v>
      </c>
      <c r="C122" s="12">
        <v>31.41</v>
      </c>
      <c r="D122" s="12">
        <v>30.85</v>
      </c>
      <c r="E122" s="12">
        <v>31.030000999999999</v>
      </c>
      <c r="F122" s="12">
        <v>29.993181</v>
      </c>
      <c r="G122" s="12">
        <v>1927731</v>
      </c>
    </row>
    <row r="123" spans="1:7" x14ac:dyDescent="0.25">
      <c r="A123" s="13">
        <v>41177</v>
      </c>
      <c r="B123" s="12">
        <v>31.200001</v>
      </c>
      <c r="C123" s="12">
        <v>31.200001</v>
      </c>
      <c r="D123" s="12">
        <v>31</v>
      </c>
      <c r="E123" s="12">
        <v>31.07</v>
      </c>
      <c r="F123" s="12">
        <v>30.031842999999999</v>
      </c>
      <c r="G123" s="12">
        <v>1066042</v>
      </c>
    </row>
    <row r="124" spans="1:7" x14ac:dyDescent="0.25">
      <c r="A124" s="13">
        <v>41178</v>
      </c>
      <c r="B124" s="12">
        <v>31.01</v>
      </c>
      <c r="C124" s="12">
        <v>31.49</v>
      </c>
      <c r="D124" s="12">
        <v>30.709999</v>
      </c>
      <c r="E124" s="12">
        <v>31.33</v>
      </c>
      <c r="F124" s="12">
        <v>30.283155000000001</v>
      </c>
      <c r="G124" s="12">
        <v>1630511</v>
      </c>
    </row>
    <row r="125" spans="1:7" x14ac:dyDescent="0.25">
      <c r="A125" s="13">
        <v>41179</v>
      </c>
      <c r="B125" s="12">
        <v>31.33</v>
      </c>
      <c r="C125" s="12">
        <v>31.75</v>
      </c>
      <c r="D125" s="12">
        <v>31.33</v>
      </c>
      <c r="E125" s="12">
        <v>31.700001</v>
      </c>
      <c r="F125" s="12">
        <v>30.640792999999999</v>
      </c>
      <c r="G125" s="12">
        <v>2296184</v>
      </c>
    </row>
    <row r="126" spans="1:7" x14ac:dyDescent="0.25">
      <c r="A126" s="13">
        <v>41180</v>
      </c>
      <c r="B126" s="12">
        <v>31.620000999999998</v>
      </c>
      <c r="C126" s="12">
        <v>32.139999000000003</v>
      </c>
      <c r="D126" s="12">
        <v>31.549999</v>
      </c>
      <c r="E126" s="12">
        <v>32.040000999999997</v>
      </c>
      <c r="F126" s="12">
        <v>30.969435000000001</v>
      </c>
      <c r="G126" s="12">
        <v>2885866</v>
      </c>
    </row>
    <row r="127" spans="1:7" x14ac:dyDescent="0.25">
      <c r="A127" s="13">
        <v>41183</v>
      </c>
      <c r="B127" s="12">
        <v>32.150002000000001</v>
      </c>
      <c r="C127" s="12">
        <v>32.229999999999997</v>
      </c>
      <c r="D127" s="12">
        <v>31.66</v>
      </c>
      <c r="E127" s="12">
        <v>31.889999</v>
      </c>
      <c r="F127" s="12">
        <v>30.824445999999998</v>
      </c>
      <c r="G127" s="12">
        <v>1538464</v>
      </c>
    </row>
    <row r="128" spans="1:7" x14ac:dyDescent="0.25">
      <c r="A128" s="13">
        <v>41184</v>
      </c>
      <c r="B128" s="12">
        <v>31.799999</v>
      </c>
      <c r="C128" s="12">
        <v>32</v>
      </c>
      <c r="D128" s="12">
        <v>31.68</v>
      </c>
      <c r="E128" s="12">
        <v>31.889999</v>
      </c>
      <c r="F128" s="12">
        <v>30.824445999999998</v>
      </c>
      <c r="G128" s="12">
        <v>1441939</v>
      </c>
    </row>
    <row r="129" spans="1:7" x14ac:dyDescent="0.25">
      <c r="A129" s="13">
        <v>41185</v>
      </c>
      <c r="B129" s="12">
        <v>31.76</v>
      </c>
      <c r="C129" s="12">
        <v>31.780000999999999</v>
      </c>
      <c r="D129" s="12">
        <v>31.52</v>
      </c>
      <c r="E129" s="12">
        <v>31.709999</v>
      </c>
      <c r="F129" s="12">
        <v>30.650459000000001</v>
      </c>
      <c r="G129" s="12">
        <v>759224</v>
      </c>
    </row>
    <row r="130" spans="1:7" x14ac:dyDescent="0.25">
      <c r="A130" s="13">
        <v>41186</v>
      </c>
      <c r="B130" s="12">
        <v>31.620000999999998</v>
      </c>
      <c r="C130" s="12">
        <v>31.620000999999998</v>
      </c>
      <c r="D130" s="12">
        <v>31.190000999999999</v>
      </c>
      <c r="E130" s="12">
        <v>31.440000999999999</v>
      </c>
      <c r="F130" s="12">
        <v>30.389481</v>
      </c>
      <c r="G130" s="12">
        <v>1332178</v>
      </c>
    </row>
    <row r="131" spans="1:7" x14ac:dyDescent="0.25">
      <c r="A131" s="13">
        <v>41187</v>
      </c>
      <c r="B131" s="12">
        <v>31.360001</v>
      </c>
      <c r="C131" s="12">
        <v>32.25</v>
      </c>
      <c r="D131" s="12">
        <v>31.360001</v>
      </c>
      <c r="E131" s="12">
        <v>31.940000999999999</v>
      </c>
      <c r="F131" s="12">
        <v>30.872776000000002</v>
      </c>
      <c r="G131" s="12">
        <v>2513825</v>
      </c>
    </row>
    <row r="132" spans="1:7" x14ac:dyDescent="0.25">
      <c r="A132" s="13">
        <v>41190</v>
      </c>
      <c r="B132" s="12">
        <v>31.5</v>
      </c>
      <c r="C132" s="12">
        <v>32.25</v>
      </c>
      <c r="D132" s="12">
        <v>31.5</v>
      </c>
      <c r="E132" s="12">
        <v>31.780000999999999</v>
      </c>
      <c r="F132" s="12">
        <v>30.718122000000001</v>
      </c>
      <c r="G132" s="12">
        <v>1333373</v>
      </c>
    </row>
    <row r="133" spans="1:7" x14ac:dyDescent="0.25">
      <c r="A133" s="13">
        <v>41191</v>
      </c>
      <c r="B133" s="12">
        <v>31.620000999999998</v>
      </c>
      <c r="C133" s="12">
        <v>32</v>
      </c>
      <c r="D133" s="12">
        <v>31.25</v>
      </c>
      <c r="E133" s="12">
        <v>31.889999</v>
      </c>
      <c r="F133" s="12">
        <v>30.824445999999998</v>
      </c>
      <c r="G133" s="12">
        <v>2975100</v>
      </c>
    </row>
    <row r="134" spans="1:7" x14ac:dyDescent="0.25">
      <c r="A134" s="13">
        <v>41192</v>
      </c>
      <c r="B134" s="12">
        <v>31.77</v>
      </c>
      <c r="C134" s="12">
        <v>31.91</v>
      </c>
      <c r="D134" s="12">
        <v>31.43</v>
      </c>
      <c r="E134" s="12">
        <v>31.540001</v>
      </c>
      <c r="F134" s="12">
        <v>30.486141</v>
      </c>
      <c r="G134" s="12">
        <v>386512</v>
      </c>
    </row>
    <row r="135" spans="1:7" x14ac:dyDescent="0.25">
      <c r="A135" s="13">
        <v>41193</v>
      </c>
      <c r="B135" s="12">
        <v>31.48</v>
      </c>
      <c r="C135" s="12">
        <v>31.66</v>
      </c>
      <c r="D135" s="12">
        <v>31.280000999999999</v>
      </c>
      <c r="E135" s="12">
        <v>31.309999000000001</v>
      </c>
      <c r="F135" s="12">
        <v>30.263822999999999</v>
      </c>
      <c r="G135" s="12">
        <v>1767286</v>
      </c>
    </row>
    <row r="136" spans="1:7" x14ac:dyDescent="0.25">
      <c r="A136" s="13">
        <v>41194</v>
      </c>
      <c r="B136" s="12">
        <v>31.35</v>
      </c>
      <c r="C136" s="12">
        <v>31.639999</v>
      </c>
      <c r="D136" s="12">
        <v>31.33</v>
      </c>
      <c r="E136" s="12">
        <v>31.43</v>
      </c>
      <c r="F136" s="12">
        <v>30.379816000000002</v>
      </c>
      <c r="G136" s="12">
        <v>827581</v>
      </c>
    </row>
    <row r="137" spans="1:7" x14ac:dyDescent="0.25">
      <c r="A137" s="13">
        <v>41197</v>
      </c>
      <c r="B137" s="12">
        <v>31.469999000000001</v>
      </c>
      <c r="C137" s="12">
        <v>31.6</v>
      </c>
      <c r="D137" s="12">
        <v>31.389999</v>
      </c>
      <c r="E137" s="12">
        <v>31.48</v>
      </c>
      <c r="F137" s="12">
        <v>30.428142999999999</v>
      </c>
      <c r="G137" s="12">
        <v>1386052</v>
      </c>
    </row>
    <row r="138" spans="1:7" x14ac:dyDescent="0.25">
      <c r="A138" s="13">
        <v>41198</v>
      </c>
      <c r="B138" s="12">
        <v>31.35</v>
      </c>
      <c r="C138" s="12">
        <v>32.450001</v>
      </c>
      <c r="D138" s="12">
        <v>31.35</v>
      </c>
      <c r="E138" s="12">
        <v>32.229999999999997</v>
      </c>
      <c r="F138" s="12">
        <v>31.153084</v>
      </c>
      <c r="G138" s="12">
        <v>3212616</v>
      </c>
    </row>
    <row r="139" spans="1:7" x14ac:dyDescent="0.25">
      <c r="A139" s="13">
        <v>41199</v>
      </c>
      <c r="B139" s="12">
        <v>32.150002000000001</v>
      </c>
      <c r="C139" s="12">
        <v>33</v>
      </c>
      <c r="D139" s="12">
        <v>32.150002000000001</v>
      </c>
      <c r="E139" s="12">
        <v>32.970001000000003</v>
      </c>
      <c r="F139" s="12">
        <v>31.868359000000002</v>
      </c>
      <c r="G139" s="12">
        <v>3123640</v>
      </c>
    </row>
    <row r="140" spans="1:7" x14ac:dyDescent="0.25">
      <c r="A140" s="13">
        <v>41200</v>
      </c>
      <c r="B140" s="12">
        <v>32.919998</v>
      </c>
      <c r="C140" s="12">
        <v>33</v>
      </c>
      <c r="D140" s="12">
        <v>32.470001000000003</v>
      </c>
      <c r="E140" s="12">
        <v>32.82</v>
      </c>
      <c r="F140" s="12">
        <v>31.723372999999999</v>
      </c>
      <c r="G140" s="12">
        <v>2853371</v>
      </c>
    </row>
    <row r="141" spans="1:7" x14ac:dyDescent="0.25">
      <c r="A141" s="13">
        <v>41201</v>
      </c>
      <c r="B141" s="12">
        <v>32.889999000000003</v>
      </c>
      <c r="C141" s="12">
        <v>33.200001</v>
      </c>
      <c r="D141" s="12">
        <v>32.549999</v>
      </c>
      <c r="E141" s="12">
        <v>32.599997999999999</v>
      </c>
      <c r="F141" s="12">
        <v>31.510721</v>
      </c>
      <c r="G141" s="12">
        <v>1774097</v>
      </c>
    </row>
    <row r="142" spans="1:7" x14ac:dyDescent="0.25">
      <c r="A142" s="13">
        <v>41204</v>
      </c>
      <c r="B142" s="12">
        <v>32.68</v>
      </c>
      <c r="C142" s="12">
        <v>32.700001</v>
      </c>
      <c r="D142" s="12">
        <v>31.969999000000001</v>
      </c>
      <c r="E142" s="12">
        <v>32.459999000000003</v>
      </c>
      <c r="F142" s="12">
        <v>31.375397</v>
      </c>
      <c r="G142" s="12">
        <v>1646110</v>
      </c>
    </row>
    <row r="143" spans="1:7" x14ac:dyDescent="0.25">
      <c r="A143" s="13">
        <v>41205</v>
      </c>
      <c r="B143" s="12">
        <v>32.099997999999999</v>
      </c>
      <c r="C143" s="12">
        <v>33.090000000000003</v>
      </c>
      <c r="D143" s="12">
        <v>32.080002</v>
      </c>
      <c r="E143" s="12">
        <v>32.590000000000003</v>
      </c>
      <c r="F143" s="12">
        <v>31.501056999999999</v>
      </c>
      <c r="G143" s="12">
        <v>715632</v>
      </c>
    </row>
    <row r="144" spans="1:7" x14ac:dyDescent="0.25">
      <c r="A144" s="13">
        <v>41206</v>
      </c>
      <c r="B144" s="12">
        <v>32.57</v>
      </c>
      <c r="C144" s="12">
        <v>32.650002000000001</v>
      </c>
      <c r="D144" s="12">
        <v>32.200001</v>
      </c>
      <c r="E144" s="12">
        <v>32.270000000000003</v>
      </c>
      <c r="F144" s="12">
        <v>31.191748</v>
      </c>
      <c r="G144" s="12">
        <v>1467434</v>
      </c>
    </row>
    <row r="145" spans="1:7" x14ac:dyDescent="0.25">
      <c r="A145" s="13">
        <v>41207</v>
      </c>
      <c r="B145" s="12">
        <v>32.369999</v>
      </c>
      <c r="C145" s="12">
        <v>32.840000000000003</v>
      </c>
      <c r="D145" s="12">
        <v>32.340000000000003</v>
      </c>
      <c r="E145" s="12">
        <v>32.580002</v>
      </c>
      <c r="F145" s="12">
        <v>31.491388000000001</v>
      </c>
      <c r="G145" s="12">
        <v>1057778</v>
      </c>
    </row>
    <row r="146" spans="1:7" x14ac:dyDescent="0.25">
      <c r="A146" s="13">
        <v>41208</v>
      </c>
      <c r="B146" s="12">
        <v>32.189999</v>
      </c>
      <c r="C146" s="12">
        <v>32.450001</v>
      </c>
      <c r="D146" s="12">
        <v>32</v>
      </c>
      <c r="E146" s="12">
        <v>32.279998999999997</v>
      </c>
      <c r="F146" s="12">
        <v>31.201414</v>
      </c>
      <c r="G146" s="12">
        <v>2481468</v>
      </c>
    </row>
    <row r="147" spans="1:7" x14ac:dyDescent="0.25">
      <c r="A147" s="13">
        <v>41211</v>
      </c>
      <c r="B147" s="12">
        <v>31.85</v>
      </c>
      <c r="C147" s="12">
        <v>32.150002000000001</v>
      </c>
      <c r="D147" s="12">
        <v>31.85</v>
      </c>
      <c r="E147" s="12">
        <v>32.020000000000003</v>
      </c>
      <c r="F147" s="12">
        <v>30.950102000000001</v>
      </c>
      <c r="G147" s="12">
        <v>1364965</v>
      </c>
    </row>
    <row r="148" spans="1:7" x14ac:dyDescent="0.25">
      <c r="A148" s="13">
        <v>41212</v>
      </c>
      <c r="B148" s="12">
        <v>32</v>
      </c>
      <c r="C148" s="12">
        <v>32.009998000000003</v>
      </c>
      <c r="D148" s="12">
        <v>31.040001</v>
      </c>
      <c r="E148" s="12">
        <v>31.24</v>
      </c>
      <c r="F148" s="12">
        <v>30.196161</v>
      </c>
      <c r="G148" s="12">
        <v>1148204</v>
      </c>
    </row>
    <row r="149" spans="1:7" x14ac:dyDescent="0.25">
      <c r="A149" s="13">
        <v>41213</v>
      </c>
      <c r="B149" s="12">
        <v>31.24</v>
      </c>
      <c r="C149" s="12">
        <v>31.700001</v>
      </c>
      <c r="D149" s="12">
        <v>30.32</v>
      </c>
      <c r="E149" s="12">
        <v>30.5</v>
      </c>
      <c r="F149" s="12">
        <v>29.480889999999999</v>
      </c>
      <c r="G149" s="12">
        <v>2816856</v>
      </c>
    </row>
    <row r="150" spans="1:7" x14ac:dyDescent="0.25">
      <c r="A150" s="13">
        <v>41218</v>
      </c>
      <c r="B150" s="12">
        <v>31.75</v>
      </c>
      <c r="C150" s="12">
        <v>31.75</v>
      </c>
      <c r="D150" s="12">
        <v>30.75</v>
      </c>
      <c r="E150" s="12">
        <v>30.870000999999998</v>
      </c>
      <c r="F150" s="12">
        <v>29.838528</v>
      </c>
      <c r="G150" s="12">
        <v>1541935</v>
      </c>
    </row>
    <row r="151" spans="1:7" x14ac:dyDescent="0.25">
      <c r="A151" s="13">
        <v>41219</v>
      </c>
      <c r="B151" s="12">
        <v>30.9</v>
      </c>
      <c r="C151" s="12">
        <v>31</v>
      </c>
      <c r="D151" s="12">
        <v>30.530000999999999</v>
      </c>
      <c r="E151" s="12">
        <v>30.76</v>
      </c>
      <c r="F151" s="12">
        <v>29.732202999999998</v>
      </c>
      <c r="G151" s="12">
        <v>3345982</v>
      </c>
    </row>
    <row r="152" spans="1:7" x14ac:dyDescent="0.25">
      <c r="A152" s="13">
        <v>41220</v>
      </c>
      <c r="B152" s="12">
        <v>30.77</v>
      </c>
      <c r="C152" s="12">
        <v>30.780000999999999</v>
      </c>
      <c r="D152" s="12">
        <v>30.01</v>
      </c>
      <c r="E152" s="12">
        <v>30.299999</v>
      </c>
      <c r="F152" s="12">
        <v>29.287572999999998</v>
      </c>
      <c r="G152" s="12">
        <v>2918951</v>
      </c>
    </row>
    <row r="153" spans="1:7" x14ac:dyDescent="0.25">
      <c r="A153" s="13">
        <v>41221</v>
      </c>
      <c r="B153" s="12">
        <v>30.4</v>
      </c>
      <c r="C153" s="12">
        <v>30.950001</v>
      </c>
      <c r="D153" s="12">
        <v>30.01</v>
      </c>
      <c r="E153" s="12">
        <v>30.700001</v>
      </c>
      <c r="F153" s="12">
        <v>29.674208</v>
      </c>
      <c r="G153" s="12">
        <v>2053832</v>
      </c>
    </row>
    <row r="154" spans="1:7" x14ac:dyDescent="0.25">
      <c r="A154" s="13">
        <v>41222</v>
      </c>
      <c r="B154" s="12">
        <v>30.59</v>
      </c>
      <c r="C154" s="12">
        <v>31.18</v>
      </c>
      <c r="D154" s="12">
        <v>30.200001</v>
      </c>
      <c r="E154" s="12">
        <v>30.370000999999998</v>
      </c>
      <c r="F154" s="12">
        <v>29.355233999999999</v>
      </c>
      <c r="G154" s="12">
        <v>2179162</v>
      </c>
    </row>
    <row r="155" spans="1:7" x14ac:dyDescent="0.25">
      <c r="A155" s="13">
        <v>41225</v>
      </c>
      <c r="B155" s="12">
        <v>30.09</v>
      </c>
      <c r="C155" s="12">
        <v>30.6</v>
      </c>
      <c r="D155" s="12">
        <v>30.09</v>
      </c>
      <c r="E155" s="12">
        <v>30.34</v>
      </c>
      <c r="F155" s="12">
        <v>29.326235</v>
      </c>
      <c r="G155" s="12">
        <v>889581</v>
      </c>
    </row>
    <row r="156" spans="1:7" x14ac:dyDescent="0.25">
      <c r="A156" s="13">
        <v>41226</v>
      </c>
      <c r="B156" s="12">
        <v>30.200001</v>
      </c>
      <c r="C156" s="12">
        <v>30.780000999999999</v>
      </c>
      <c r="D156" s="12">
        <v>30.200001</v>
      </c>
      <c r="E156" s="12">
        <v>30.49</v>
      </c>
      <c r="F156" s="12">
        <v>29.471223999999999</v>
      </c>
      <c r="G156" s="12">
        <v>2234292</v>
      </c>
    </row>
    <row r="157" spans="1:7" x14ac:dyDescent="0.25">
      <c r="A157" s="13">
        <v>41227</v>
      </c>
      <c r="B157" s="12">
        <v>30.49</v>
      </c>
      <c r="C157" s="12">
        <v>31</v>
      </c>
      <c r="D157" s="12">
        <v>30.41</v>
      </c>
      <c r="E157" s="12">
        <v>30.9</v>
      </c>
      <c r="F157" s="12">
        <v>29.867522999999998</v>
      </c>
      <c r="G157" s="12">
        <v>2146728</v>
      </c>
    </row>
    <row r="158" spans="1:7" x14ac:dyDescent="0.25">
      <c r="A158" s="13">
        <v>41228</v>
      </c>
      <c r="B158" s="12">
        <v>30.889999</v>
      </c>
      <c r="C158" s="12">
        <v>30.889999</v>
      </c>
      <c r="D158" s="12">
        <v>30.24</v>
      </c>
      <c r="E158" s="12">
        <v>30.629999000000002</v>
      </c>
      <c r="F158" s="12">
        <v>29.606546000000002</v>
      </c>
      <c r="G158" s="12">
        <v>1396281</v>
      </c>
    </row>
    <row r="159" spans="1:7" x14ac:dyDescent="0.25">
      <c r="A159" s="13">
        <v>41229</v>
      </c>
      <c r="B159" s="12">
        <v>30.879999000000002</v>
      </c>
      <c r="C159" s="12">
        <v>31.25</v>
      </c>
      <c r="D159" s="12">
        <v>30.299999</v>
      </c>
      <c r="E159" s="12">
        <v>31.200001</v>
      </c>
      <c r="F159" s="12">
        <v>30.157501</v>
      </c>
      <c r="G159" s="12">
        <v>1746403</v>
      </c>
    </row>
    <row r="160" spans="1:7" x14ac:dyDescent="0.25">
      <c r="A160" s="13">
        <v>41233</v>
      </c>
      <c r="B160" s="12">
        <v>31.200001</v>
      </c>
      <c r="C160" s="12">
        <v>31.559999000000001</v>
      </c>
      <c r="D160" s="12">
        <v>30.92</v>
      </c>
      <c r="E160" s="12">
        <v>31.309999000000001</v>
      </c>
      <c r="F160" s="12">
        <v>30.263822999999999</v>
      </c>
      <c r="G160" s="12">
        <v>1374873</v>
      </c>
    </row>
    <row r="161" spans="1:7" x14ac:dyDescent="0.25">
      <c r="A161" s="13">
        <v>41234</v>
      </c>
      <c r="B161" s="12">
        <v>31.299999</v>
      </c>
      <c r="C161" s="12">
        <v>31.530000999999999</v>
      </c>
      <c r="D161" s="12">
        <v>30.9</v>
      </c>
      <c r="E161" s="12">
        <v>31.440000999999999</v>
      </c>
      <c r="F161" s="12">
        <v>30.389481</v>
      </c>
      <c r="G161" s="12">
        <v>2842437</v>
      </c>
    </row>
    <row r="162" spans="1:7" x14ac:dyDescent="0.25">
      <c r="A162" s="13">
        <v>41235</v>
      </c>
      <c r="B162" s="12">
        <v>31.15</v>
      </c>
      <c r="C162" s="12">
        <v>31.6</v>
      </c>
      <c r="D162" s="12">
        <v>31.15</v>
      </c>
      <c r="E162" s="12">
        <v>31.48</v>
      </c>
      <c r="F162" s="12">
        <v>30.428142999999999</v>
      </c>
      <c r="G162" s="12">
        <v>900883</v>
      </c>
    </row>
    <row r="163" spans="1:7" x14ac:dyDescent="0.25">
      <c r="A163" s="13">
        <v>41236</v>
      </c>
      <c r="B163" s="12">
        <v>31.25</v>
      </c>
      <c r="C163" s="12">
        <v>31.75</v>
      </c>
      <c r="D163" s="12">
        <v>31.200001</v>
      </c>
      <c r="E163" s="12">
        <v>31.25</v>
      </c>
      <c r="F163" s="12">
        <v>30.205828</v>
      </c>
      <c r="G163" s="12">
        <v>1048695</v>
      </c>
    </row>
    <row r="164" spans="1:7" x14ac:dyDescent="0.25">
      <c r="A164" s="13">
        <v>41239</v>
      </c>
      <c r="B164" s="12">
        <v>31.219999000000001</v>
      </c>
      <c r="C164" s="12">
        <v>31.219999000000001</v>
      </c>
      <c r="D164" s="12">
        <v>30.74</v>
      </c>
      <c r="E164" s="12">
        <v>30.83</v>
      </c>
      <c r="F164" s="12">
        <v>29.799863999999999</v>
      </c>
      <c r="G164" s="12">
        <v>1858849</v>
      </c>
    </row>
    <row r="165" spans="1:7" x14ac:dyDescent="0.25">
      <c r="A165" s="13">
        <v>41240</v>
      </c>
      <c r="B165" s="12">
        <v>30.83</v>
      </c>
      <c r="C165" s="12">
        <v>31</v>
      </c>
      <c r="D165" s="12">
        <v>30.35</v>
      </c>
      <c r="E165" s="12">
        <v>30.43</v>
      </c>
      <c r="F165" s="12">
        <v>29.413229000000001</v>
      </c>
      <c r="G165" s="12">
        <v>1977592</v>
      </c>
    </row>
    <row r="166" spans="1:7" x14ac:dyDescent="0.25">
      <c r="A166" s="13">
        <v>41241</v>
      </c>
      <c r="B166" s="12">
        <v>30.43</v>
      </c>
      <c r="C166" s="12">
        <v>30.43</v>
      </c>
      <c r="D166" s="12">
        <v>30.049999</v>
      </c>
      <c r="E166" s="12">
        <v>30.110001</v>
      </c>
      <c r="F166" s="12">
        <v>29.103919999999999</v>
      </c>
      <c r="G166" s="12">
        <v>4230909</v>
      </c>
    </row>
    <row r="167" spans="1:7" x14ac:dyDescent="0.25">
      <c r="A167" s="13">
        <v>41242</v>
      </c>
      <c r="B167" s="12">
        <v>30.1</v>
      </c>
      <c r="C167" s="12">
        <v>30.549999</v>
      </c>
      <c r="D167" s="12">
        <v>30.1</v>
      </c>
      <c r="E167" s="12">
        <v>30.469999000000001</v>
      </c>
      <c r="F167" s="12">
        <v>29.451891</v>
      </c>
      <c r="G167" s="12">
        <v>5077900</v>
      </c>
    </row>
    <row r="168" spans="1:7" x14ac:dyDescent="0.25">
      <c r="A168" s="13">
        <v>41243</v>
      </c>
      <c r="B168" s="12">
        <v>30.26</v>
      </c>
      <c r="C168" s="12">
        <v>30.690000999999999</v>
      </c>
      <c r="D168" s="12">
        <v>30.200001</v>
      </c>
      <c r="E168" s="12">
        <v>30.5</v>
      </c>
      <c r="F168" s="12">
        <v>29.480889999999999</v>
      </c>
      <c r="G168" s="12">
        <v>6238059</v>
      </c>
    </row>
    <row r="169" spans="1:7" x14ac:dyDescent="0.25">
      <c r="A169" s="13">
        <v>41246</v>
      </c>
      <c r="B169" s="12">
        <v>30.469999000000001</v>
      </c>
      <c r="C169" s="12">
        <v>31</v>
      </c>
      <c r="D169" s="12">
        <v>30.469999000000001</v>
      </c>
      <c r="E169" s="12">
        <v>30.99</v>
      </c>
      <c r="F169" s="12">
        <v>29.954515000000001</v>
      </c>
      <c r="G169" s="12">
        <v>2726784</v>
      </c>
    </row>
    <row r="170" spans="1:7" x14ac:dyDescent="0.25">
      <c r="A170" s="13">
        <v>41247</v>
      </c>
      <c r="B170" s="12">
        <v>30.65</v>
      </c>
      <c r="C170" s="12">
        <v>31</v>
      </c>
      <c r="D170" s="12">
        <v>30.59</v>
      </c>
      <c r="E170" s="12">
        <v>30.9</v>
      </c>
      <c r="F170" s="12">
        <v>29.867522999999998</v>
      </c>
      <c r="G170" s="12">
        <v>2160377</v>
      </c>
    </row>
    <row r="171" spans="1:7" x14ac:dyDescent="0.25">
      <c r="A171" s="13">
        <v>41248</v>
      </c>
      <c r="B171" s="12">
        <v>31</v>
      </c>
      <c r="C171" s="12">
        <v>31</v>
      </c>
      <c r="D171" s="12">
        <v>30.6</v>
      </c>
      <c r="E171" s="12">
        <v>30.67</v>
      </c>
      <c r="F171" s="12">
        <v>29.645209999999999</v>
      </c>
      <c r="G171" s="12">
        <v>2808496</v>
      </c>
    </row>
    <row r="172" spans="1:7" x14ac:dyDescent="0.25">
      <c r="A172" s="13">
        <v>41249</v>
      </c>
      <c r="B172" s="12">
        <v>30.6</v>
      </c>
      <c r="C172" s="12">
        <v>31.5</v>
      </c>
      <c r="D172" s="12">
        <v>30.58</v>
      </c>
      <c r="E172" s="12">
        <v>31.360001</v>
      </c>
      <c r="F172" s="12">
        <v>30.312152999999999</v>
      </c>
      <c r="G172" s="12">
        <v>2360770</v>
      </c>
    </row>
    <row r="173" spans="1:7" x14ac:dyDescent="0.25">
      <c r="A173" s="13">
        <v>41250</v>
      </c>
      <c r="B173" s="12">
        <v>31.1</v>
      </c>
      <c r="C173" s="12">
        <v>31.4</v>
      </c>
      <c r="D173" s="12">
        <v>31.1</v>
      </c>
      <c r="E173" s="12">
        <v>31.24</v>
      </c>
      <c r="F173" s="12">
        <v>30.196161</v>
      </c>
      <c r="G173" s="12">
        <v>1629142</v>
      </c>
    </row>
    <row r="174" spans="1:7" x14ac:dyDescent="0.25">
      <c r="A174" s="13">
        <v>41253</v>
      </c>
      <c r="B174" s="12">
        <v>30.93</v>
      </c>
      <c r="C174" s="12">
        <v>31.5</v>
      </c>
      <c r="D174" s="12">
        <v>30.65</v>
      </c>
      <c r="E174" s="12">
        <v>31.469999000000001</v>
      </c>
      <c r="F174" s="12">
        <v>30.418475999999998</v>
      </c>
      <c r="G174" s="12">
        <v>12539695</v>
      </c>
    </row>
    <row r="175" spans="1:7" x14ac:dyDescent="0.25">
      <c r="A175" s="13">
        <v>41254</v>
      </c>
      <c r="B175" s="12">
        <v>31.299999</v>
      </c>
      <c r="C175" s="12">
        <v>32.130001</v>
      </c>
      <c r="D175" s="12">
        <v>31.299999</v>
      </c>
      <c r="E175" s="12">
        <v>31.92</v>
      </c>
      <c r="F175" s="12">
        <v>30.853445000000001</v>
      </c>
      <c r="G175" s="12">
        <v>4576676</v>
      </c>
    </row>
    <row r="176" spans="1:7" x14ac:dyDescent="0.25">
      <c r="A176" s="13">
        <v>41256</v>
      </c>
      <c r="B176" s="12">
        <v>31.870000999999998</v>
      </c>
      <c r="C176" s="12">
        <v>32.040000999999997</v>
      </c>
      <c r="D176" s="12">
        <v>31.49</v>
      </c>
      <c r="E176" s="12">
        <v>31.959999</v>
      </c>
      <c r="F176" s="12">
        <v>30.892105000000001</v>
      </c>
      <c r="G176" s="12">
        <v>2865874</v>
      </c>
    </row>
    <row r="177" spans="1:7" x14ac:dyDescent="0.25">
      <c r="A177" s="13">
        <v>41257</v>
      </c>
      <c r="B177" s="12">
        <v>31.5</v>
      </c>
      <c r="C177" s="12">
        <v>32.080002</v>
      </c>
      <c r="D177" s="12">
        <v>31.5</v>
      </c>
      <c r="E177" s="12">
        <v>31.9</v>
      </c>
      <c r="F177" s="12">
        <v>30.834109999999999</v>
      </c>
      <c r="G177" s="12">
        <v>1180355</v>
      </c>
    </row>
    <row r="178" spans="1:7" x14ac:dyDescent="0.25">
      <c r="A178" s="13">
        <v>41260</v>
      </c>
      <c r="B178" s="12">
        <v>31.9</v>
      </c>
      <c r="C178" s="12">
        <v>32.5</v>
      </c>
      <c r="D178" s="12">
        <v>31.879999000000002</v>
      </c>
      <c r="E178" s="12">
        <v>32.409999999999997</v>
      </c>
      <c r="F178" s="12">
        <v>31.327068000000001</v>
      </c>
      <c r="G178" s="12">
        <v>2341059</v>
      </c>
    </row>
    <row r="179" spans="1:7" x14ac:dyDescent="0.25">
      <c r="A179" s="13">
        <v>41261</v>
      </c>
      <c r="B179" s="12">
        <v>32.090000000000003</v>
      </c>
      <c r="C179" s="12">
        <v>33</v>
      </c>
      <c r="D179" s="12">
        <v>32.090000000000003</v>
      </c>
      <c r="E179" s="12">
        <v>32.990001999999997</v>
      </c>
      <c r="F179" s="12">
        <v>31.887695000000001</v>
      </c>
      <c r="G179" s="12">
        <v>2625896</v>
      </c>
    </row>
    <row r="180" spans="1:7" x14ac:dyDescent="0.25">
      <c r="A180" s="13">
        <v>41262</v>
      </c>
      <c r="B180" s="12">
        <v>32.659999999999997</v>
      </c>
      <c r="C180" s="12">
        <v>33.090000000000003</v>
      </c>
      <c r="D180" s="12">
        <v>32.25</v>
      </c>
      <c r="E180" s="12">
        <v>32.93</v>
      </c>
      <c r="F180" s="12">
        <v>31.829692999999999</v>
      </c>
      <c r="G180" s="12">
        <v>3138481</v>
      </c>
    </row>
    <row r="181" spans="1:7" x14ac:dyDescent="0.25">
      <c r="A181" s="13">
        <v>41263</v>
      </c>
      <c r="B181" s="12">
        <v>32.889999000000003</v>
      </c>
      <c r="C181" s="12">
        <v>33.130001</v>
      </c>
      <c r="D181" s="12">
        <v>32.689999</v>
      </c>
      <c r="E181" s="12">
        <v>33.080002</v>
      </c>
      <c r="F181" s="12">
        <v>31.974685999999998</v>
      </c>
      <c r="G181" s="12">
        <v>1410976</v>
      </c>
    </row>
    <row r="182" spans="1:7" x14ac:dyDescent="0.25">
      <c r="A182" s="13">
        <v>41264</v>
      </c>
      <c r="B182" s="12">
        <v>32.75</v>
      </c>
      <c r="C182" s="12">
        <v>33.159999999999997</v>
      </c>
      <c r="D182" s="12">
        <v>32.32</v>
      </c>
      <c r="E182" s="12">
        <v>32.590000000000003</v>
      </c>
      <c r="F182" s="12">
        <v>31.501056999999999</v>
      </c>
      <c r="G182" s="12">
        <v>6312792</v>
      </c>
    </row>
    <row r="183" spans="1:7" x14ac:dyDescent="0.25">
      <c r="A183" s="13">
        <v>41267</v>
      </c>
      <c r="B183" s="12">
        <v>32.259998000000003</v>
      </c>
      <c r="C183" s="12">
        <v>33.090000000000003</v>
      </c>
      <c r="D183" s="12">
        <v>32.259998000000003</v>
      </c>
      <c r="E183" s="12">
        <v>32.970001000000003</v>
      </c>
      <c r="F183" s="12">
        <v>31.868359000000002</v>
      </c>
      <c r="G183" s="12">
        <v>336092</v>
      </c>
    </row>
    <row r="184" spans="1:7" x14ac:dyDescent="0.25">
      <c r="A184" s="13">
        <v>41269</v>
      </c>
      <c r="B184" s="12">
        <v>33</v>
      </c>
      <c r="C184" s="12">
        <v>33.330002</v>
      </c>
      <c r="D184" s="12">
        <v>32.860000999999997</v>
      </c>
      <c r="E184" s="12">
        <v>33.229999999999997</v>
      </c>
      <c r="F184" s="12">
        <v>32.119670999999997</v>
      </c>
      <c r="G184" s="12">
        <v>949159</v>
      </c>
    </row>
    <row r="185" spans="1:7" x14ac:dyDescent="0.25">
      <c r="A185" s="13">
        <v>41270</v>
      </c>
      <c r="B185" s="12">
        <v>32.900002000000001</v>
      </c>
      <c r="C185" s="12">
        <v>33.5</v>
      </c>
      <c r="D185" s="12">
        <v>32.82</v>
      </c>
      <c r="E185" s="12">
        <v>32.970001000000003</v>
      </c>
      <c r="F185" s="12">
        <v>31.868359000000002</v>
      </c>
      <c r="G185" s="12">
        <v>957053</v>
      </c>
    </row>
    <row r="186" spans="1:7" x14ac:dyDescent="0.25">
      <c r="A186" s="13">
        <v>41271</v>
      </c>
      <c r="B186" s="12">
        <v>33.200001</v>
      </c>
      <c r="C186" s="12">
        <v>33.200001</v>
      </c>
      <c r="D186" s="12">
        <v>32.549999</v>
      </c>
      <c r="E186" s="12">
        <v>32.770000000000003</v>
      </c>
      <c r="F186" s="12">
        <v>31.675042999999999</v>
      </c>
      <c r="G186" s="12">
        <v>785541</v>
      </c>
    </row>
    <row r="187" spans="1:7" x14ac:dyDescent="0.25">
      <c r="A187" s="13">
        <v>41274</v>
      </c>
      <c r="B187" s="12">
        <v>32.490001999999997</v>
      </c>
      <c r="C187" s="12">
        <v>33.5</v>
      </c>
      <c r="D187" s="12">
        <v>32.490001999999997</v>
      </c>
      <c r="E187" s="12">
        <v>33.470001000000003</v>
      </c>
      <c r="F187" s="12">
        <v>32.351649999999999</v>
      </c>
      <c r="G187" s="12">
        <v>719931</v>
      </c>
    </row>
    <row r="188" spans="1:7" x14ac:dyDescent="0.25">
      <c r="A188" s="13">
        <v>41276</v>
      </c>
      <c r="B188" s="12">
        <v>33.159999999999997</v>
      </c>
      <c r="C188" s="12">
        <v>34</v>
      </c>
      <c r="D188" s="12">
        <v>33.159999999999997</v>
      </c>
      <c r="E188" s="12">
        <v>33.810001</v>
      </c>
      <c r="F188" s="12">
        <v>32.680289999999999</v>
      </c>
      <c r="G188" s="12">
        <v>1656552</v>
      </c>
    </row>
    <row r="189" spans="1:7" x14ac:dyDescent="0.25">
      <c r="A189" s="13">
        <v>41277</v>
      </c>
      <c r="B189" s="12">
        <v>33.479999999999997</v>
      </c>
      <c r="C189" s="12">
        <v>33.959999000000003</v>
      </c>
      <c r="D189" s="12">
        <v>33.360000999999997</v>
      </c>
      <c r="E189" s="12">
        <v>33.770000000000003</v>
      </c>
      <c r="F189" s="12">
        <v>32.641627999999997</v>
      </c>
      <c r="G189" s="12">
        <v>2490500</v>
      </c>
    </row>
    <row r="190" spans="1:7" x14ac:dyDescent="0.25">
      <c r="A190" s="13">
        <v>41278</v>
      </c>
      <c r="B190" s="12">
        <v>33.43</v>
      </c>
      <c r="C190" s="12">
        <v>34.220001000000003</v>
      </c>
      <c r="D190" s="12">
        <v>33.43</v>
      </c>
      <c r="E190" s="12">
        <v>34.110000999999997</v>
      </c>
      <c r="F190" s="12">
        <v>32.970267999999997</v>
      </c>
      <c r="G190" s="12">
        <v>3462671</v>
      </c>
    </row>
    <row r="191" spans="1:7" x14ac:dyDescent="0.25">
      <c r="A191" s="13">
        <v>41281</v>
      </c>
      <c r="B191" s="12">
        <v>33.830002</v>
      </c>
      <c r="C191" s="12">
        <v>34.049999</v>
      </c>
      <c r="D191" s="12">
        <v>33.740001999999997</v>
      </c>
      <c r="E191" s="12">
        <v>33.830002</v>
      </c>
      <c r="F191" s="12">
        <v>32.699623000000003</v>
      </c>
      <c r="G191" s="12">
        <v>1535409</v>
      </c>
    </row>
    <row r="192" spans="1:7" x14ac:dyDescent="0.25">
      <c r="A192" s="13">
        <v>41282</v>
      </c>
      <c r="B192" s="12">
        <v>34</v>
      </c>
      <c r="C192" s="12">
        <v>34.099997999999999</v>
      </c>
      <c r="D192" s="12">
        <v>33.590000000000003</v>
      </c>
      <c r="E192" s="12">
        <v>33.68</v>
      </c>
      <c r="F192" s="12">
        <v>32.554630000000003</v>
      </c>
      <c r="G192" s="12">
        <v>1388396</v>
      </c>
    </row>
    <row r="193" spans="1:7" x14ac:dyDescent="0.25">
      <c r="A193" s="13">
        <v>41283</v>
      </c>
      <c r="B193" s="12">
        <v>33.380001</v>
      </c>
      <c r="C193" s="12">
        <v>34.029998999999997</v>
      </c>
      <c r="D193" s="12">
        <v>33.290000999999997</v>
      </c>
      <c r="E193" s="12">
        <v>33.32</v>
      </c>
      <c r="F193" s="12">
        <v>32.206660999999997</v>
      </c>
      <c r="G193" s="12">
        <v>2036269</v>
      </c>
    </row>
    <row r="194" spans="1:7" x14ac:dyDescent="0.25">
      <c r="A194" s="13">
        <v>41284</v>
      </c>
      <c r="B194" s="12">
        <v>33.360000999999997</v>
      </c>
      <c r="C194" s="12">
        <v>33.409999999999997</v>
      </c>
      <c r="D194" s="12">
        <v>32.299999</v>
      </c>
      <c r="E194" s="12">
        <v>32.369999</v>
      </c>
      <c r="F194" s="12">
        <v>31.288404</v>
      </c>
      <c r="G194" s="12">
        <v>3465570</v>
      </c>
    </row>
    <row r="195" spans="1:7" x14ac:dyDescent="0.25">
      <c r="A195" s="13">
        <v>41285</v>
      </c>
      <c r="B195" s="12">
        <v>32.400002000000001</v>
      </c>
      <c r="C195" s="12">
        <v>32.720001000000003</v>
      </c>
      <c r="D195" s="12">
        <v>31.93</v>
      </c>
      <c r="E195" s="12">
        <v>32.580002</v>
      </c>
      <c r="F195" s="12">
        <v>31.491388000000001</v>
      </c>
      <c r="G195" s="12">
        <v>3367145</v>
      </c>
    </row>
    <row r="196" spans="1:7" x14ac:dyDescent="0.25">
      <c r="A196" s="13">
        <v>41288</v>
      </c>
      <c r="B196" s="12">
        <v>32.700001</v>
      </c>
      <c r="C196" s="12">
        <v>32.990001999999997</v>
      </c>
      <c r="D196" s="12">
        <v>32.229999999999997</v>
      </c>
      <c r="E196" s="12">
        <v>32.409999999999997</v>
      </c>
      <c r="F196" s="12">
        <v>31.327068000000001</v>
      </c>
      <c r="G196" s="12">
        <v>1416015</v>
      </c>
    </row>
    <row r="197" spans="1:7" x14ac:dyDescent="0.25">
      <c r="A197" s="13">
        <v>41289</v>
      </c>
      <c r="B197" s="12">
        <v>32.299999</v>
      </c>
      <c r="C197" s="12">
        <v>33.099997999999999</v>
      </c>
      <c r="D197" s="12">
        <v>32.299999</v>
      </c>
      <c r="E197" s="12">
        <v>32.909999999999997</v>
      </c>
      <c r="F197" s="12">
        <v>31.810364</v>
      </c>
      <c r="G197" s="12">
        <v>2835010</v>
      </c>
    </row>
    <row r="198" spans="1:7" x14ac:dyDescent="0.25">
      <c r="A198" s="13">
        <v>41290</v>
      </c>
      <c r="B198" s="12">
        <v>32.590000000000003</v>
      </c>
      <c r="C198" s="12">
        <v>33</v>
      </c>
      <c r="D198" s="12">
        <v>32.590000000000003</v>
      </c>
      <c r="E198" s="12">
        <v>32.889999000000003</v>
      </c>
      <c r="F198" s="12">
        <v>31.791032999999999</v>
      </c>
      <c r="G198" s="12">
        <v>1478306</v>
      </c>
    </row>
    <row r="199" spans="1:7" x14ac:dyDescent="0.25">
      <c r="A199" s="13">
        <v>41291</v>
      </c>
      <c r="B199" s="12">
        <v>32.939999</v>
      </c>
      <c r="C199" s="12">
        <v>33</v>
      </c>
      <c r="D199" s="12">
        <v>32.599997999999999</v>
      </c>
      <c r="E199" s="12">
        <v>32.849997999999999</v>
      </c>
      <c r="F199" s="12">
        <v>31.752367</v>
      </c>
      <c r="G199" s="12">
        <v>1271687</v>
      </c>
    </row>
    <row r="200" spans="1:7" x14ac:dyDescent="0.25">
      <c r="A200" s="13">
        <v>41292</v>
      </c>
      <c r="B200" s="12">
        <v>32.599997999999999</v>
      </c>
      <c r="C200" s="12">
        <v>33</v>
      </c>
      <c r="D200" s="12">
        <v>32.599997999999999</v>
      </c>
      <c r="E200" s="12">
        <v>32.909999999999997</v>
      </c>
      <c r="F200" s="12">
        <v>31.810364</v>
      </c>
      <c r="G200" s="12">
        <v>1608748</v>
      </c>
    </row>
    <row r="201" spans="1:7" x14ac:dyDescent="0.25">
      <c r="A201" s="13">
        <v>41295</v>
      </c>
      <c r="B201" s="12">
        <v>32.610000999999997</v>
      </c>
      <c r="C201" s="12">
        <v>33.110000999999997</v>
      </c>
      <c r="D201" s="12">
        <v>32.599997999999999</v>
      </c>
      <c r="E201" s="12">
        <v>32.810001</v>
      </c>
      <c r="F201" s="12">
        <v>31.713706999999999</v>
      </c>
      <c r="G201" s="12">
        <v>182182</v>
      </c>
    </row>
    <row r="202" spans="1:7" x14ac:dyDescent="0.25">
      <c r="A202" s="13">
        <v>41296</v>
      </c>
      <c r="B202" s="12">
        <v>32.770000000000003</v>
      </c>
      <c r="C202" s="12">
        <v>33.18</v>
      </c>
      <c r="D202" s="12">
        <v>32.729999999999997</v>
      </c>
      <c r="E202" s="12">
        <v>33.139999000000003</v>
      </c>
      <c r="F202" s="12">
        <v>32.032677</v>
      </c>
      <c r="G202" s="12">
        <v>2484671</v>
      </c>
    </row>
    <row r="203" spans="1:7" x14ac:dyDescent="0.25">
      <c r="A203" s="13">
        <v>41297</v>
      </c>
      <c r="B203" s="12">
        <v>32.810001</v>
      </c>
      <c r="C203" s="12">
        <v>33.340000000000003</v>
      </c>
      <c r="D203" s="12">
        <v>32.810001</v>
      </c>
      <c r="E203" s="12">
        <v>33.299999</v>
      </c>
      <c r="F203" s="12">
        <v>32.187331999999998</v>
      </c>
      <c r="G203" s="12">
        <v>2978801</v>
      </c>
    </row>
    <row r="204" spans="1:7" x14ac:dyDescent="0.25">
      <c r="A204" s="13">
        <v>41298</v>
      </c>
      <c r="B204" s="12">
        <v>33.099997999999999</v>
      </c>
      <c r="C204" s="12">
        <v>33.400002000000001</v>
      </c>
      <c r="D204" s="12">
        <v>33.099997999999999</v>
      </c>
      <c r="E204" s="12">
        <v>33.349997999999999</v>
      </c>
      <c r="F204" s="12">
        <v>32.235657000000003</v>
      </c>
      <c r="G204" s="12">
        <v>2294231</v>
      </c>
    </row>
    <row r="205" spans="1:7" x14ac:dyDescent="0.25">
      <c r="A205" s="13">
        <v>41299</v>
      </c>
      <c r="B205" s="12">
        <v>33.349997999999999</v>
      </c>
      <c r="C205" s="12">
        <v>33.479999999999997</v>
      </c>
      <c r="D205" s="12">
        <v>33.119999</v>
      </c>
      <c r="E205" s="12">
        <v>33.360000999999997</v>
      </c>
      <c r="F205" s="12">
        <v>32.245322999999999</v>
      </c>
      <c r="G205" s="12">
        <v>1188436</v>
      </c>
    </row>
    <row r="206" spans="1:7" x14ac:dyDescent="0.25">
      <c r="A206" s="13">
        <v>41302</v>
      </c>
      <c r="B206" s="12">
        <v>33.029998999999997</v>
      </c>
      <c r="C206" s="12">
        <v>33.5</v>
      </c>
      <c r="D206" s="12">
        <v>32.979999999999997</v>
      </c>
      <c r="E206" s="12">
        <v>33.409999999999997</v>
      </c>
      <c r="F206" s="12">
        <v>32.293652000000002</v>
      </c>
      <c r="G206" s="12">
        <v>2596646</v>
      </c>
    </row>
    <row r="207" spans="1:7" x14ac:dyDescent="0.25">
      <c r="A207" s="13">
        <v>41303</v>
      </c>
      <c r="B207" s="12">
        <v>33.360000999999997</v>
      </c>
      <c r="C207" s="12">
        <v>33.860000999999997</v>
      </c>
      <c r="D207" s="12">
        <v>32.709999000000003</v>
      </c>
      <c r="E207" s="12">
        <v>33.479999999999997</v>
      </c>
      <c r="F207" s="12">
        <v>32.361317</v>
      </c>
      <c r="G207" s="12">
        <v>2194654</v>
      </c>
    </row>
    <row r="208" spans="1:7" x14ac:dyDescent="0.25">
      <c r="A208" s="13">
        <v>41304</v>
      </c>
      <c r="B208" s="12">
        <v>33.270000000000003</v>
      </c>
      <c r="C208" s="12">
        <v>33.790000999999997</v>
      </c>
      <c r="D208" s="12">
        <v>33.029998999999997</v>
      </c>
      <c r="E208" s="12">
        <v>33.290000999999997</v>
      </c>
      <c r="F208" s="12">
        <v>32.177666000000002</v>
      </c>
      <c r="G208" s="12">
        <v>1697640</v>
      </c>
    </row>
    <row r="209" spans="1:7" x14ac:dyDescent="0.25">
      <c r="A209" s="13">
        <v>41305</v>
      </c>
      <c r="B209" s="12">
        <v>33.009998000000003</v>
      </c>
      <c r="C209" s="12">
        <v>33.93</v>
      </c>
      <c r="D209" s="12">
        <v>32.75</v>
      </c>
      <c r="E209" s="12">
        <v>32.880001</v>
      </c>
      <c r="F209" s="12">
        <v>31.781365999999998</v>
      </c>
      <c r="G209" s="12">
        <v>2853481</v>
      </c>
    </row>
    <row r="210" spans="1:7" x14ac:dyDescent="0.25">
      <c r="A210" s="13">
        <v>41306</v>
      </c>
      <c r="B210" s="12">
        <v>32.900002000000001</v>
      </c>
      <c r="C210" s="12">
        <v>33</v>
      </c>
      <c r="D210" s="12">
        <v>32.709999000000003</v>
      </c>
      <c r="E210" s="12">
        <v>32.979999999999997</v>
      </c>
      <c r="F210" s="12">
        <v>31.878025000000001</v>
      </c>
      <c r="G210" s="12">
        <v>1229140</v>
      </c>
    </row>
    <row r="211" spans="1:7" x14ac:dyDescent="0.25">
      <c r="A211" s="13">
        <v>41310</v>
      </c>
      <c r="B211" s="12">
        <v>32.659999999999997</v>
      </c>
      <c r="C211" s="12">
        <v>33.060001</v>
      </c>
      <c r="D211" s="12">
        <v>32.659999999999997</v>
      </c>
      <c r="E211" s="12">
        <v>32.959999000000003</v>
      </c>
      <c r="F211" s="12">
        <v>31.858692000000001</v>
      </c>
      <c r="G211" s="12">
        <v>1424189</v>
      </c>
    </row>
    <row r="212" spans="1:7" x14ac:dyDescent="0.25">
      <c r="A212" s="13">
        <v>41311</v>
      </c>
      <c r="B212" s="12">
        <v>32.93</v>
      </c>
      <c r="C212" s="12">
        <v>33.240001999999997</v>
      </c>
      <c r="D212" s="12">
        <v>32.729999999999997</v>
      </c>
      <c r="E212" s="12">
        <v>32.860000999999997</v>
      </c>
      <c r="F212" s="12">
        <v>31.762032000000001</v>
      </c>
      <c r="G212" s="12">
        <v>1488108</v>
      </c>
    </row>
    <row r="213" spans="1:7" x14ac:dyDescent="0.25">
      <c r="A213" s="13">
        <v>41312</v>
      </c>
      <c r="B213" s="12">
        <v>32.860000999999997</v>
      </c>
      <c r="C213" s="12">
        <v>32.979999999999997</v>
      </c>
      <c r="D213" s="12">
        <v>31.809999000000001</v>
      </c>
      <c r="E213" s="12">
        <v>32.380001</v>
      </c>
      <c r="F213" s="12">
        <v>31.298071</v>
      </c>
      <c r="G213" s="12">
        <v>1130361</v>
      </c>
    </row>
    <row r="214" spans="1:7" x14ac:dyDescent="0.25">
      <c r="A214" s="13">
        <v>41313</v>
      </c>
      <c r="B214" s="12">
        <v>32.450001</v>
      </c>
      <c r="C214" s="12">
        <v>33</v>
      </c>
      <c r="D214" s="12">
        <v>31.59</v>
      </c>
      <c r="E214" s="12">
        <v>31.719999000000001</v>
      </c>
      <c r="F214" s="12">
        <v>30.660124</v>
      </c>
      <c r="G214" s="12">
        <v>1181843</v>
      </c>
    </row>
    <row r="215" spans="1:7" x14ac:dyDescent="0.25">
      <c r="A215" s="13">
        <v>41316</v>
      </c>
      <c r="B215" s="12">
        <v>32.049999</v>
      </c>
      <c r="C215" s="12">
        <v>32.979999999999997</v>
      </c>
      <c r="D215" s="12">
        <v>32.049999</v>
      </c>
      <c r="E215" s="12">
        <v>32.57</v>
      </c>
      <c r="F215" s="12">
        <v>31.481725999999998</v>
      </c>
      <c r="G215" s="12">
        <v>4061821</v>
      </c>
    </row>
    <row r="216" spans="1:7" x14ac:dyDescent="0.25">
      <c r="A216" s="13">
        <v>41317</v>
      </c>
      <c r="B216" s="12">
        <v>32.240001999999997</v>
      </c>
      <c r="C216" s="12">
        <v>32.759998000000003</v>
      </c>
      <c r="D216" s="12">
        <v>32.240001999999997</v>
      </c>
      <c r="E216" s="12">
        <v>32.380001</v>
      </c>
      <c r="F216" s="12">
        <v>31.298071</v>
      </c>
      <c r="G216" s="12">
        <v>371366</v>
      </c>
    </row>
    <row r="217" spans="1:7" x14ac:dyDescent="0.25">
      <c r="A217" s="13">
        <v>41318</v>
      </c>
      <c r="B217" s="12">
        <v>32.700001</v>
      </c>
      <c r="C217" s="12">
        <v>32.900002000000001</v>
      </c>
      <c r="D217" s="12">
        <v>32.389999000000003</v>
      </c>
      <c r="E217" s="12">
        <v>32.720001000000003</v>
      </c>
      <c r="F217" s="12">
        <v>31.626712999999999</v>
      </c>
      <c r="G217" s="12">
        <v>2515477</v>
      </c>
    </row>
    <row r="218" spans="1:7" x14ac:dyDescent="0.25">
      <c r="A218" s="13">
        <v>41319</v>
      </c>
      <c r="B218" s="12">
        <v>32.799999</v>
      </c>
      <c r="C218" s="12">
        <v>33</v>
      </c>
      <c r="D218" s="12">
        <v>32.200001</v>
      </c>
      <c r="E218" s="12">
        <v>32.889999000000003</v>
      </c>
      <c r="F218" s="12">
        <v>31.791032999999999</v>
      </c>
      <c r="G218" s="12">
        <v>2175209</v>
      </c>
    </row>
    <row r="219" spans="1:7" x14ac:dyDescent="0.25">
      <c r="A219" s="13">
        <v>41320</v>
      </c>
      <c r="B219" s="12">
        <v>33</v>
      </c>
      <c r="C219" s="12">
        <v>33</v>
      </c>
      <c r="D219" s="12">
        <v>32.43</v>
      </c>
      <c r="E219" s="12">
        <v>32.959999000000003</v>
      </c>
      <c r="F219" s="12">
        <v>31.858692000000001</v>
      </c>
      <c r="G219" s="12">
        <v>1127038</v>
      </c>
    </row>
    <row r="220" spans="1:7" x14ac:dyDescent="0.25">
      <c r="A220" s="13">
        <v>41323</v>
      </c>
      <c r="B220" s="12">
        <v>32.630001</v>
      </c>
      <c r="C220" s="12">
        <v>32.970001000000003</v>
      </c>
      <c r="D220" s="12">
        <v>32.630001</v>
      </c>
      <c r="E220" s="12">
        <v>32.909999999999997</v>
      </c>
      <c r="F220" s="12">
        <v>31.810364</v>
      </c>
      <c r="G220" s="12">
        <v>112845</v>
      </c>
    </row>
    <row r="221" spans="1:7" x14ac:dyDescent="0.25">
      <c r="A221" s="13">
        <v>41324</v>
      </c>
      <c r="B221" s="12">
        <v>32.909999999999997</v>
      </c>
      <c r="C221" s="12">
        <v>33</v>
      </c>
      <c r="D221" s="12">
        <v>32.610000999999997</v>
      </c>
      <c r="E221" s="12">
        <v>32.700001</v>
      </c>
      <c r="F221" s="12">
        <v>31.607379999999999</v>
      </c>
      <c r="G221" s="12">
        <v>2256096</v>
      </c>
    </row>
    <row r="222" spans="1:7" x14ac:dyDescent="0.25">
      <c r="A222" s="13">
        <v>41325</v>
      </c>
      <c r="B222" s="12">
        <v>33.07</v>
      </c>
      <c r="C222" s="12">
        <v>33.32</v>
      </c>
      <c r="D222" s="12">
        <v>32.779998999999997</v>
      </c>
      <c r="E222" s="12">
        <v>32.919998</v>
      </c>
      <c r="F222" s="12">
        <v>31.820025999999999</v>
      </c>
      <c r="G222" s="12">
        <v>1959606</v>
      </c>
    </row>
    <row r="223" spans="1:7" x14ac:dyDescent="0.25">
      <c r="A223" s="13">
        <v>41326</v>
      </c>
      <c r="B223" s="12">
        <v>32.599997999999999</v>
      </c>
      <c r="C223" s="12">
        <v>33.040000999999997</v>
      </c>
      <c r="D223" s="12">
        <v>32.599997999999999</v>
      </c>
      <c r="E223" s="12">
        <v>32.979999999999997</v>
      </c>
      <c r="F223" s="12">
        <v>31.878025000000001</v>
      </c>
      <c r="G223" s="12">
        <v>1541250</v>
      </c>
    </row>
    <row r="224" spans="1:7" x14ac:dyDescent="0.25">
      <c r="A224" s="13">
        <v>41327</v>
      </c>
      <c r="B224" s="12">
        <v>32.740001999999997</v>
      </c>
      <c r="C224" s="12">
        <v>33.490001999999997</v>
      </c>
      <c r="D224" s="12">
        <v>32.259998000000003</v>
      </c>
      <c r="E224" s="12">
        <v>33.400002000000001</v>
      </c>
      <c r="F224" s="12">
        <v>32.283993000000002</v>
      </c>
      <c r="G224" s="12">
        <v>2001554</v>
      </c>
    </row>
    <row r="225" spans="1:7" x14ac:dyDescent="0.25">
      <c r="A225" s="13">
        <v>41330</v>
      </c>
      <c r="B225" s="12">
        <v>33.5</v>
      </c>
      <c r="C225" s="12">
        <v>33.5</v>
      </c>
      <c r="D225" s="12">
        <v>33</v>
      </c>
      <c r="E225" s="12">
        <v>33.299999</v>
      </c>
      <c r="F225" s="12">
        <v>32.187331999999998</v>
      </c>
      <c r="G225" s="12">
        <v>1240723</v>
      </c>
    </row>
    <row r="226" spans="1:7" x14ac:dyDescent="0.25">
      <c r="A226" s="13">
        <v>41331</v>
      </c>
      <c r="B226" s="12">
        <v>33.279998999999997</v>
      </c>
      <c r="C226" s="12">
        <v>33.330002</v>
      </c>
      <c r="D226" s="12">
        <v>32.5</v>
      </c>
      <c r="E226" s="12">
        <v>32.990001999999997</v>
      </c>
      <c r="F226" s="12">
        <v>31.887695000000001</v>
      </c>
      <c r="G226" s="12">
        <v>1587846</v>
      </c>
    </row>
    <row r="227" spans="1:7" x14ac:dyDescent="0.25">
      <c r="A227" s="13">
        <v>41332</v>
      </c>
      <c r="B227" s="12">
        <v>33.090000000000003</v>
      </c>
      <c r="C227" s="12">
        <v>33.950001</v>
      </c>
      <c r="D227" s="12">
        <v>32.830002</v>
      </c>
      <c r="E227" s="12">
        <v>33.810001</v>
      </c>
      <c r="F227" s="12">
        <v>32.680289999999999</v>
      </c>
      <c r="G227" s="12">
        <v>2473769</v>
      </c>
    </row>
    <row r="228" spans="1:7" x14ac:dyDescent="0.25">
      <c r="A228" s="13">
        <v>41333</v>
      </c>
      <c r="B228" s="12">
        <v>33.950001</v>
      </c>
      <c r="C228" s="12">
        <v>34.979999999999997</v>
      </c>
      <c r="D228" s="12">
        <v>33.939999</v>
      </c>
      <c r="E228" s="12">
        <v>34.669998</v>
      </c>
      <c r="F228" s="12">
        <v>33.511558999999998</v>
      </c>
      <c r="G228" s="12">
        <v>6027926</v>
      </c>
    </row>
    <row r="229" spans="1:7" x14ac:dyDescent="0.25">
      <c r="A229" s="13">
        <v>41334</v>
      </c>
      <c r="B229" s="12">
        <v>34.32</v>
      </c>
      <c r="C229" s="12">
        <v>34.779998999999997</v>
      </c>
      <c r="D229" s="12">
        <v>34.229999999999997</v>
      </c>
      <c r="E229" s="12">
        <v>34.650002000000001</v>
      </c>
      <c r="F229" s="12">
        <v>33.492226000000002</v>
      </c>
      <c r="G229" s="12">
        <v>2540244</v>
      </c>
    </row>
    <row r="230" spans="1:7" x14ac:dyDescent="0.25">
      <c r="A230" s="13">
        <v>41337</v>
      </c>
      <c r="B230" s="12">
        <v>33.659999999999997</v>
      </c>
      <c r="C230" s="12">
        <v>34.650002000000001</v>
      </c>
      <c r="D230" s="12">
        <v>33.659999999999997</v>
      </c>
      <c r="E230" s="12">
        <v>34.529998999999997</v>
      </c>
      <c r="F230" s="12">
        <v>33.376235999999999</v>
      </c>
      <c r="G230" s="12">
        <v>1080397</v>
      </c>
    </row>
    <row r="231" spans="1:7" x14ac:dyDescent="0.25">
      <c r="A231" s="13">
        <v>41338</v>
      </c>
      <c r="B231" s="12">
        <v>34.580002</v>
      </c>
      <c r="C231" s="12">
        <v>35.560001</v>
      </c>
      <c r="D231" s="12">
        <v>34.470001000000003</v>
      </c>
      <c r="E231" s="12">
        <v>35.040000999999997</v>
      </c>
      <c r="F231" s="12">
        <v>33.869194</v>
      </c>
      <c r="G231" s="12">
        <v>3310664</v>
      </c>
    </row>
    <row r="232" spans="1:7" x14ac:dyDescent="0.25">
      <c r="A232" s="13">
        <v>41339</v>
      </c>
      <c r="B232" s="12">
        <v>35.040000999999997</v>
      </c>
      <c r="C232" s="12">
        <v>35.560001</v>
      </c>
      <c r="D232" s="12">
        <v>35.040000999999997</v>
      </c>
      <c r="E232" s="12">
        <v>35.389999000000003</v>
      </c>
      <c r="F232" s="12">
        <v>34.207500000000003</v>
      </c>
      <c r="G232" s="12">
        <v>2065963</v>
      </c>
    </row>
    <row r="233" spans="1:7" x14ac:dyDescent="0.25">
      <c r="A233" s="13">
        <v>41340</v>
      </c>
      <c r="B233" s="12">
        <v>35</v>
      </c>
      <c r="C233" s="12">
        <v>35.599997999999999</v>
      </c>
      <c r="D233" s="12">
        <v>34.889999000000003</v>
      </c>
      <c r="E233" s="12">
        <v>35.270000000000003</v>
      </c>
      <c r="F233" s="12">
        <v>34.091510999999997</v>
      </c>
      <c r="G233" s="12">
        <v>2444967</v>
      </c>
    </row>
    <row r="234" spans="1:7" x14ac:dyDescent="0.25">
      <c r="A234" s="13">
        <v>41341</v>
      </c>
      <c r="B234" s="12">
        <v>34.919998</v>
      </c>
      <c r="C234" s="12">
        <v>35.549999</v>
      </c>
      <c r="D234" s="12">
        <v>34.919998</v>
      </c>
      <c r="E234" s="12">
        <v>35.5</v>
      </c>
      <c r="F234" s="12">
        <v>34.31382</v>
      </c>
      <c r="G234" s="12">
        <v>2171122</v>
      </c>
    </row>
    <row r="235" spans="1:7" x14ac:dyDescent="0.25">
      <c r="A235" s="13">
        <v>41344</v>
      </c>
      <c r="B235" s="12">
        <v>35.139999000000003</v>
      </c>
      <c r="C235" s="12">
        <v>35.93</v>
      </c>
      <c r="D235" s="12">
        <v>35.009998000000003</v>
      </c>
      <c r="E235" s="12">
        <v>35.299999</v>
      </c>
      <c r="F235" s="12">
        <v>34.120502000000002</v>
      </c>
      <c r="G235" s="12">
        <v>2162712</v>
      </c>
    </row>
    <row r="236" spans="1:7" x14ac:dyDescent="0.25">
      <c r="A236" s="13">
        <v>41345</v>
      </c>
      <c r="B236" s="12">
        <v>35.009998000000003</v>
      </c>
      <c r="C236" s="12">
        <v>37.299999</v>
      </c>
      <c r="D236" s="12">
        <v>35.009998000000003</v>
      </c>
      <c r="E236" s="12">
        <v>36.18</v>
      </c>
      <c r="F236" s="12">
        <v>34.971096000000003</v>
      </c>
      <c r="G236" s="12">
        <v>1592550</v>
      </c>
    </row>
    <row r="237" spans="1:7" x14ac:dyDescent="0.25">
      <c r="A237" s="13">
        <v>41346</v>
      </c>
      <c r="B237" s="12">
        <v>35.82</v>
      </c>
      <c r="C237" s="12">
        <v>36.229999999999997</v>
      </c>
      <c r="D237" s="12">
        <v>35.560001</v>
      </c>
      <c r="E237" s="12">
        <v>36.099997999999999</v>
      </c>
      <c r="F237" s="12">
        <v>34.893776000000003</v>
      </c>
      <c r="G237" s="12">
        <v>2793142</v>
      </c>
    </row>
    <row r="238" spans="1:7" x14ac:dyDescent="0.25">
      <c r="A238" s="13">
        <v>41347</v>
      </c>
      <c r="B238" s="12">
        <v>35.75</v>
      </c>
      <c r="C238" s="12">
        <v>35.900002000000001</v>
      </c>
      <c r="D238" s="12">
        <v>35.029998999999997</v>
      </c>
      <c r="E238" s="12">
        <v>35.610000999999997</v>
      </c>
      <c r="F238" s="12">
        <v>34.420147</v>
      </c>
      <c r="G238" s="12">
        <v>2725089</v>
      </c>
    </row>
    <row r="239" spans="1:7" x14ac:dyDescent="0.25">
      <c r="A239" s="13">
        <v>41348</v>
      </c>
      <c r="B239" s="12">
        <v>35.610000999999997</v>
      </c>
      <c r="C239" s="12">
        <v>36</v>
      </c>
      <c r="D239" s="12">
        <v>34.200001</v>
      </c>
      <c r="E239" s="12">
        <v>34.490001999999997</v>
      </c>
      <c r="F239" s="12">
        <v>33.337569999999999</v>
      </c>
      <c r="G239" s="12">
        <v>6435337</v>
      </c>
    </row>
    <row r="240" spans="1:7" x14ac:dyDescent="0.25">
      <c r="A240" s="13">
        <v>41352</v>
      </c>
      <c r="B240" s="12">
        <v>34.509998000000003</v>
      </c>
      <c r="C240" s="12">
        <v>34.720001000000003</v>
      </c>
      <c r="D240" s="12">
        <v>33.590000000000003</v>
      </c>
      <c r="E240" s="12">
        <v>34.270000000000003</v>
      </c>
      <c r="F240" s="12">
        <v>33.124920000000003</v>
      </c>
      <c r="G240" s="12">
        <v>1703316</v>
      </c>
    </row>
    <row r="241" spans="1:7" x14ac:dyDescent="0.25">
      <c r="A241" s="13">
        <v>41353</v>
      </c>
      <c r="B241" s="12">
        <v>34</v>
      </c>
      <c r="C241" s="12">
        <v>35.5</v>
      </c>
      <c r="D241" s="12">
        <v>34</v>
      </c>
      <c r="E241" s="12">
        <v>35.330002</v>
      </c>
      <c r="F241" s="12">
        <v>34.149501999999998</v>
      </c>
      <c r="G241" s="12">
        <v>2329139</v>
      </c>
    </row>
    <row r="242" spans="1:7" x14ac:dyDescent="0.25">
      <c r="A242" s="13">
        <v>41354</v>
      </c>
      <c r="B242" s="12">
        <v>34.979999999999997</v>
      </c>
      <c r="C242" s="12">
        <v>35.639999000000003</v>
      </c>
      <c r="D242" s="12">
        <v>34.759998000000003</v>
      </c>
      <c r="E242" s="12">
        <v>35.209999000000003</v>
      </c>
      <c r="F242" s="12">
        <v>34.033512000000002</v>
      </c>
      <c r="G242" s="12">
        <v>1145057</v>
      </c>
    </row>
    <row r="243" spans="1:7" x14ac:dyDescent="0.25">
      <c r="A243" s="13">
        <v>41355</v>
      </c>
      <c r="B243" s="12">
        <v>34.939999</v>
      </c>
      <c r="C243" s="12">
        <v>36.950001</v>
      </c>
      <c r="D243" s="12">
        <v>34.82</v>
      </c>
      <c r="E243" s="12">
        <v>36.599997999999999</v>
      </c>
      <c r="F243" s="12">
        <v>35.377063999999997</v>
      </c>
      <c r="G243" s="12">
        <v>1803860</v>
      </c>
    </row>
    <row r="244" spans="1:7" x14ac:dyDescent="0.25">
      <c r="A244" s="13">
        <v>41358</v>
      </c>
      <c r="B244" s="12">
        <v>36.369999</v>
      </c>
      <c r="C244" s="12">
        <v>38.25</v>
      </c>
      <c r="D244" s="12">
        <v>36.369999</v>
      </c>
      <c r="E244" s="12">
        <v>38.009998000000003</v>
      </c>
      <c r="F244" s="12">
        <v>36.739952000000002</v>
      </c>
      <c r="G244" s="12">
        <v>2727382</v>
      </c>
    </row>
    <row r="245" spans="1:7" x14ac:dyDescent="0.25">
      <c r="A245" s="13">
        <v>41359</v>
      </c>
      <c r="B245" s="12">
        <v>38.099997999999999</v>
      </c>
      <c r="C245" s="12">
        <v>39.090000000000003</v>
      </c>
      <c r="D245" s="12">
        <v>37.909999999999997</v>
      </c>
      <c r="E245" s="12">
        <v>38.590000000000003</v>
      </c>
      <c r="F245" s="12">
        <v>37.300575000000002</v>
      </c>
      <c r="G245" s="12">
        <v>2874081</v>
      </c>
    </row>
    <row r="246" spans="1:7" x14ac:dyDescent="0.25">
      <c r="A246" s="13">
        <v>41360</v>
      </c>
      <c r="B246" s="12">
        <v>38.57</v>
      </c>
      <c r="C246" s="12">
        <v>39.689999</v>
      </c>
      <c r="D246" s="12">
        <v>38.150002000000001</v>
      </c>
      <c r="E246" s="12">
        <v>39.490001999999997</v>
      </c>
      <c r="F246" s="12">
        <v>38.170506000000003</v>
      </c>
      <c r="G246" s="12">
        <v>3546920</v>
      </c>
    </row>
    <row r="247" spans="1:7" x14ac:dyDescent="0.25">
      <c r="A247" s="13">
        <v>41365</v>
      </c>
      <c r="B247" s="12">
        <v>39.290000999999997</v>
      </c>
      <c r="C247" s="12">
        <v>39.869999</v>
      </c>
      <c r="D247" s="12">
        <v>39.099997999999999</v>
      </c>
      <c r="E247" s="12">
        <v>39.220001000000003</v>
      </c>
      <c r="F247" s="12">
        <v>37.909526999999997</v>
      </c>
      <c r="G247" s="12">
        <v>1697308</v>
      </c>
    </row>
    <row r="248" spans="1:7" x14ac:dyDescent="0.25">
      <c r="A248" s="13">
        <v>41366</v>
      </c>
      <c r="B248" s="12">
        <v>39.220001000000003</v>
      </c>
      <c r="C248" s="12">
        <v>39.450001</v>
      </c>
      <c r="D248" s="12">
        <v>38.299999</v>
      </c>
      <c r="E248" s="12">
        <v>39.159999999999997</v>
      </c>
      <c r="F248" s="12">
        <v>37.851528000000002</v>
      </c>
      <c r="G248" s="12">
        <v>2433932</v>
      </c>
    </row>
    <row r="249" spans="1:7" x14ac:dyDescent="0.25">
      <c r="A249" s="13">
        <v>41367</v>
      </c>
      <c r="B249" s="12">
        <v>38.939999</v>
      </c>
      <c r="C249" s="12">
        <v>40</v>
      </c>
      <c r="D249" s="12">
        <v>38.360000999999997</v>
      </c>
      <c r="E249" s="12">
        <v>39.310001</v>
      </c>
      <c r="F249" s="12">
        <v>37.996521000000001</v>
      </c>
      <c r="G249" s="12">
        <v>2169506</v>
      </c>
    </row>
    <row r="250" spans="1:7" x14ac:dyDescent="0.25">
      <c r="A250" s="13">
        <v>41368</v>
      </c>
      <c r="B250" s="12">
        <v>39.57</v>
      </c>
      <c r="C250" s="12">
        <v>39.849997999999999</v>
      </c>
      <c r="D250" s="12">
        <v>38.799999</v>
      </c>
      <c r="E250" s="12">
        <v>38.93</v>
      </c>
      <c r="F250" s="12">
        <v>37.629215000000002</v>
      </c>
      <c r="G250" s="12">
        <v>1477030</v>
      </c>
    </row>
    <row r="251" spans="1:7" x14ac:dyDescent="0.25">
      <c r="A251" s="13">
        <v>41369</v>
      </c>
      <c r="B251" s="12">
        <v>38.759998000000003</v>
      </c>
      <c r="C251" s="12">
        <v>39.049999</v>
      </c>
      <c r="D251" s="12">
        <v>38</v>
      </c>
      <c r="E251" s="12">
        <v>38.889999000000003</v>
      </c>
      <c r="F251" s="12">
        <v>37.590549000000003</v>
      </c>
      <c r="G251" s="12">
        <v>2671323</v>
      </c>
    </row>
    <row r="252" spans="1:7" x14ac:dyDescent="0.25">
      <c r="A252" s="13">
        <v>41372</v>
      </c>
      <c r="B252" s="12">
        <v>38.93</v>
      </c>
      <c r="C252" s="12">
        <v>39.900002000000001</v>
      </c>
      <c r="D252" s="12">
        <v>38.93</v>
      </c>
      <c r="E252" s="12">
        <v>39.770000000000003</v>
      </c>
      <c r="F252" s="12">
        <v>38.441150999999998</v>
      </c>
      <c r="G252" s="12">
        <v>2203712</v>
      </c>
    </row>
    <row r="253" spans="1:7" x14ac:dyDescent="0.25">
      <c r="A253" s="13">
        <v>41373</v>
      </c>
      <c r="B253" s="12">
        <v>39.360000999999997</v>
      </c>
      <c r="C253" s="12">
        <v>40.5</v>
      </c>
      <c r="D253" s="12">
        <v>39</v>
      </c>
      <c r="E253" s="12">
        <v>40.18</v>
      </c>
      <c r="F253" s="12">
        <v>38.837448000000002</v>
      </c>
      <c r="G253" s="12">
        <v>2275031</v>
      </c>
    </row>
    <row r="254" spans="1:7" x14ac:dyDescent="0.25">
      <c r="A254" s="13">
        <v>41374</v>
      </c>
      <c r="B254" s="12">
        <v>40.18</v>
      </c>
      <c r="C254" s="12">
        <v>41</v>
      </c>
      <c r="D254" s="12">
        <v>39.590000000000003</v>
      </c>
      <c r="E254" s="12">
        <v>40.529998999999997</v>
      </c>
      <c r="F254" s="12">
        <v>39.175747000000001</v>
      </c>
      <c r="G254" s="12">
        <v>4140433</v>
      </c>
    </row>
    <row r="255" spans="1:7" x14ac:dyDescent="0.25">
      <c r="A255" s="13">
        <v>41375</v>
      </c>
      <c r="B255" s="12">
        <v>40.330002</v>
      </c>
      <c r="C255" s="12">
        <v>40.669998</v>
      </c>
      <c r="D255" s="12">
        <v>40.130001</v>
      </c>
      <c r="E255" s="12">
        <v>40.479999999999997</v>
      </c>
      <c r="F255" s="12">
        <v>39.127422000000003</v>
      </c>
      <c r="G255" s="12">
        <v>1427733</v>
      </c>
    </row>
    <row r="256" spans="1:7" x14ac:dyDescent="0.25">
      <c r="A256" s="13">
        <v>41376</v>
      </c>
      <c r="B256" s="12">
        <v>40.419998</v>
      </c>
      <c r="C256" s="12">
        <v>40.479999999999997</v>
      </c>
      <c r="D256" s="12">
        <v>38.849997999999999</v>
      </c>
      <c r="E256" s="12">
        <v>38.919998</v>
      </c>
      <c r="F256" s="12">
        <v>37.619548999999999</v>
      </c>
      <c r="G256" s="12">
        <v>1337162</v>
      </c>
    </row>
    <row r="257" spans="1:7" x14ac:dyDescent="0.25">
      <c r="A257" s="13">
        <v>41379</v>
      </c>
      <c r="B257" s="12">
        <v>38.75</v>
      </c>
      <c r="C257" s="12">
        <v>39.200001</v>
      </c>
      <c r="D257" s="12">
        <v>38.349997999999999</v>
      </c>
      <c r="E257" s="12">
        <v>38.549999</v>
      </c>
      <c r="F257" s="12">
        <v>37.420551000000003</v>
      </c>
      <c r="G257" s="12">
        <v>1798926</v>
      </c>
    </row>
    <row r="258" spans="1:7" x14ac:dyDescent="0.25">
      <c r="A258" s="13">
        <v>41380</v>
      </c>
      <c r="B258" s="12">
        <v>38.400002000000001</v>
      </c>
      <c r="C258" s="12">
        <v>39.82</v>
      </c>
      <c r="D258" s="12">
        <v>38.400002000000001</v>
      </c>
      <c r="E258" s="12">
        <v>39.669998</v>
      </c>
      <c r="F258" s="12">
        <v>38.507739999999998</v>
      </c>
      <c r="G258" s="12">
        <v>651694</v>
      </c>
    </row>
    <row r="259" spans="1:7" x14ac:dyDescent="0.25">
      <c r="A259" s="13">
        <v>41381</v>
      </c>
      <c r="B259" s="12">
        <v>39.869999</v>
      </c>
      <c r="C259" s="12">
        <v>40.5</v>
      </c>
      <c r="D259" s="12">
        <v>38.529998999999997</v>
      </c>
      <c r="E259" s="12">
        <v>40.310001</v>
      </c>
      <c r="F259" s="12">
        <v>39.128990000000002</v>
      </c>
      <c r="G259" s="12">
        <v>3585944</v>
      </c>
    </row>
    <row r="260" spans="1:7" x14ac:dyDescent="0.25">
      <c r="A260" s="13">
        <v>41382</v>
      </c>
      <c r="B260" s="12">
        <v>40.330002</v>
      </c>
      <c r="C260" s="12">
        <v>40.43</v>
      </c>
      <c r="D260" s="12">
        <v>39.07</v>
      </c>
      <c r="E260" s="12">
        <v>40.099997999999999</v>
      </c>
      <c r="F260" s="12">
        <v>38.925136999999999</v>
      </c>
      <c r="G260" s="12">
        <v>1231584</v>
      </c>
    </row>
    <row r="261" spans="1:7" x14ac:dyDescent="0.25">
      <c r="A261" s="13">
        <v>41383</v>
      </c>
      <c r="B261" s="12">
        <v>40.099997999999999</v>
      </c>
      <c r="C261" s="12">
        <v>40.700001</v>
      </c>
      <c r="D261" s="12">
        <v>40.080002</v>
      </c>
      <c r="E261" s="12">
        <v>40.590000000000003</v>
      </c>
      <c r="F261" s="12">
        <v>39.400784000000002</v>
      </c>
      <c r="G261" s="12">
        <v>1807906</v>
      </c>
    </row>
    <row r="262" spans="1:7" x14ac:dyDescent="0.25">
      <c r="A262" s="13">
        <v>41386</v>
      </c>
      <c r="B262" s="12">
        <v>40.450001</v>
      </c>
      <c r="C262" s="12">
        <v>41.900002000000001</v>
      </c>
      <c r="D262" s="12">
        <v>40.439999</v>
      </c>
      <c r="E262" s="12">
        <v>41.529998999999997</v>
      </c>
      <c r="F262" s="12">
        <v>40.313243999999997</v>
      </c>
      <c r="G262" s="12">
        <v>1870013</v>
      </c>
    </row>
    <row r="263" spans="1:7" x14ac:dyDescent="0.25">
      <c r="A263" s="13">
        <v>41387</v>
      </c>
      <c r="B263" s="12">
        <v>41.549999</v>
      </c>
      <c r="C263" s="12">
        <v>41.599997999999999</v>
      </c>
      <c r="D263" s="12">
        <v>41.119999</v>
      </c>
      <c r="E263" s="12">
        <v>41.43</v>
      </c>
      <c r="F263" s="12">
        <v>40.216175</v>
      </c>
      <c r="G263" s="12">
        <v>1876467</v>
      </c>
    </row>
    <row r="264" spans="1:7" x14ac:dyDescent="0.25">
      <c r="A264" s="13">
        <v>41388</v>
      </c>
      <c r="B264" s="12">
        <v>41.48</v>
      </c>
      <c r="C264" s="12">
        <v>41.5</v>
      </c>
      <c r="D264" s="12">
        <v>40.209999000000003</v>
      </c>
      <c r="E264" s="12">
        <v>40.709999000000003</v>
      </c>
      <c r="F264" s="12">
        <v>39.517268999999999</v>
      </c>
      <c r="G264" s="12">
        <v>1294269</v>
      </c>
    </row>
    <row r="265" spans="1:7" x14ac:dyDescent="0.25">
      <c r="A265" s="13">
        <v>41389</v>
      </c>
      <c r="B265" s="12">
        <v>40.509998000000003</v>
      </c>
      <c r="C265" s="12">
        <v>42.209999000000003</v>
      </c>
      <c r="D265" s="12">
        <v>40.509998000000003</v>
      </c>
      <c r="E265" s="12">
        <v>41.630001</v>
      </c>
      <c r="F265" s="12">
        <v>40.410316000000002</v>
      </c>
      <c r="G265" s="12">
        <v>3133099</v>
      </c>
    </row>
    <row r="266" spans="1:7" x14ac:dyDescent="0.25">
      <c r="A266" s="13">
        <v>41390</v>
      </c>
      <c r="B266" s="12">
        <v>41.240001999999997</v>
      </c>
      <c r="C266" s="12">
        <v>41.490001999999997</v>
      </c>
      <c r="D266" s="12">
        <v>40.080002</v>
      </c>
      <c r="E266" s="12">
        <v>40.159999999999997</v>
      </c>
      <c r="F266" s="12">
        <v>38.983383000000003</v>
      </c>
      <c r="G266" s="12">
        <v>1530853</v>
      </c>
    </row>
    <row r="267" spans="1:7" x14ac:dyDescent="0.25">
      <c r="A267" s="13">
        <v>41393</v>
      </c>
      <c r="B267" s="12">
        <v>40.159999999999997</v>
      </c>
      <c r="C267" s="12">
        <v>41.139999000000003</v>
      </c>
      <c r="D267" s="12">
        <v>40.060001</v>
      </c>
      <c r="E267" s="12">
        <v>41</v>
      </c>
      <c r="F267" s="12">
        <v>39.798771000000002</v>
      </c>
      <c r="G267" s="12">
        <v>787260</v>
      </c>
    </row>
    <row r="268" spans="1:7" x14ac:dyDescent="0.25">
      <c r="A268" s="13">
        <v>41394</v>
      </c>
      <c r="B268" s="12">
        <v>40.799999</v>
      </c>
      <c r="C268" s="12">
        <v>40.799999</v>
      </c>
      <c r="D268" s="12">
        <v>39.009998000000003</v>
      </c>
      <c r="E268" s="12">
        <v>39.509998000000003</v>
      </c>
      <c r="F268" s="12">
        <v>38.352428000000003</v>
      </c>
      <c r="G268" s="12">
        <v>4236166</v>
      </c>
    </row>
    <row r="269" spans="1:7" x14ac:dyDescent="0.25">
      <c r="A269" s="13">
        <v>41396</v>
      </c>
      <c r="B269" s="12">
        <v>39.740001999999997</v>
      </c>
      <c r="C269" s="12">
        <v>40</v>
      </c>
      <c r="D269" s="12">
        <v>39.229999999999997</v>
      </c>
      <c r="E269" s="12">
        <v>39.349997999999999</v>
      </c>
      <c r="F269" s="12">
        <v>38.197113000000002</v>
      </c>
      <c r="G269" s="12">
        <v>2803396</v>
      </c>
    </row>
    <row r="270" spans="1:7" x14ac:dyDescent="0.25">
      <c r="A270" s="13">
        <v>41397</v>
      </c>
      <c r="B270" s="12">
        <v>39.150002000000001</v>
      </c>
      <c r="C270" s="12">
        <v>39.900002000000001</v>
      </c>
      <c r="D270" s="12">
        <v>38.900002000000001</v>
      </c>
      <c r="E270" s="12">
        <v>39.189999</v>
      </c>
      <c r="F270" s="12">
        <v>38.041801</v>
      </c>
      <c r="G270" s="12">
        <v>1333745</v>
      </c>
    </row>
    <row r="271" spans="1:7" x14ac:dyDescent="0.25">
      <c r="A271" s="13">
        <v>41400</v>
      </c>
      <c r="B271" s="12">
        <v>39.25</v>
      </c>
      <c r="C271" s="12">
        <v>39.25</v>
      </c>
      <c r="D271" s="12">
        <v>38.080002</v>
      </c>
      <c r="E271" s="12">
        <v>38.299999</v>
      </c>
      <c r="F271" s="12">
        <v>37.177875999999998</v>
      </c>
      <c r="G271" s="12">
        <v>1437142</v>
      </c>
    </row>
    <row r="272" spans="1:7" x14ac:dyDescent="0.25">
      <c r="A272" s="13">
        <v>41401</v>
      </c>
      <c r="B272" s="12">
        <v>38.490001999999997</v>
      </c>
      <c r="C272" s="12">
        <v>40</v>
      </c>
      <c r="D272" s="12">
        <v>38.439999</v>
      </c>
      <c r="E272" s="12">
        <v>39.439999</v>
      </c>
      <c r="F272" s="12">
        <v>38.284477000000003</v>
      </c>
      <c r="G272" s="12">
        <v>2855070</v>
      </c>
    </row>
    <row r="273" spans="1:7" x14ac:dyDescent="0.25">
      <c r="A273" s="13">
        <v>41402</v>
      </c>
      <c r="B273" s="12">
        <v>39.259998000000003</v>
      </c>
      <c r="C273" s="12">
        <v>40.450001</v>
      </c>
      <c r="D273" s="12">
        <v>38.700001</v>
      </c>
      <c r="E273" s="12">
        <v>38.849997999999999</v>
      </c>
      <c r="F273" s="12">
        <v>37.711761000000003</v>
      </c>
      <c r="G273" s="12">
        <v>1226860</v>
      </c>
    </row>
    <row r="274" spans="1:7" x14ac:dyDescent="0.25">
      <c r="A274" s="13">
        <v>41403</v>
      </c>
      <c r="B274" s="12">
        <v>39.049999</v>
      </c>
      <c r="C274" s="12">
        <v>39.799999</v>
      </c>
      <c r="D274" s="12">
        <v>38.479999999999997</v>
      </c>
      <c r="E274" s="12">
        <v>38.860000999999997</v>
      </c>
      <c r="F274" s="12">
        <v>37.721474000000001</v>
      </c>
      <c r="G274" s="12">
        <v>1065422</v>
      </c>
    </row>
    <row r="275" spans="1:7" x14ac:dyDescent="0.25">
      <c r="A275" s="13">
        <v>41404</v>
      </c>
      <c r="B275" s="12">
        <v>38.75</v>
      </c>
      <c r="C275" s="12">
        <v>38.880001</v>
      </c>
      <c r="D275" s="12">
        <v>37.459999000000003</v>
      </c>
      <c r="E275" s="12">
        <v>38.159999999999997</v>
      </c>
      <c r="F275" s="12">
        <v>37.041981</v>
      </c>
      <c r="G275" s="12">
        <v>1588087</v>
      </c>
    </row>
    <row r="276" spans="1:7" x14ac:dyDescent="0.25">
      <c r="A276" s="13">
        <v>41407</v>
      </c>
      <c r="B276" s="12">
        <v>38.43</v>
      </c>
      <c r="C276" s="12">
        <v>38.610000999999997</v>
      </c>
      <c r="D276" s="12">
        <v>37.360000999999997</v>
      </c>
      <c r="E276" s="12">
        <v>37.490001999999997</v>
      </c>
      <c r="F276" s="12">
        <v>36.391609000000003</v>
      </c>
      <c r="G276" s="12">
        <v>1312584</v>
      </c>
    </row>
    <row r="277" spans="1:7" x14ac:dyDescent="0.25">
      <c r="A277" s="13">
        <v>41408</v>
      </c>
      <c r="B277" s="12">
        <v>37.299999</v>
      </c>
      <c r="C277" s="12">
        <v>38.479999999999997</v>
      </c>
      <c r="D277" s="12">
        <v>37.299999</v>
      </c>
      <c r="E277" s="12">
        <v>38.400002000000001</v>
      </c>
      <c r="F277" s="12">
        <v>37.274951999999999</v>
      </c>
      <c r="G277" s="12">
        <v>710137</v>
      </c>
    </row>
    <row r="278" spans="1:7" x14ac:dyDescent="0.25">
      <c r="A278" s="13">
        <v>41409</v>
      </c>
      <c r="B278" s="12">
        <v>38.400002000000001</v>
      </c>
      <c r="C278" s="12">
        <v>39</v>
      </c>
      <c r="D278" s="12">
        <v>37.540000999999997</v>
      </c>
      <c r="E278" s="12">
        <v>38.040000999999997</v>
      </c>
      <c r="F278" s="12">
        <v>36.925494999999998</v>
      </c>
      <c r="G278" s="12">
        <v>2506691</v>
      </c>
    </row>
    <row r="279" spans="1:7" x14ac:dyDescent="0.25">
      <c r="A279" s="13">
        <v>41410</v>
      </c>
      <c r="B279" s="12">
        <v>38.32</v>
      </c>
      <c r="C279" s="12">
        <v>38.32</v>
      </c>
      <c r="D279" s="12">
        <v>37.459999000000003</v>
      </c>
      <c r="E279" s="12">
        <v>37.580002</v>
      </c>
      <c r="F279" s="12">
        <v>36.478973000000003</v>
      </c>
      <c r="G279" s="12">
        <v>1700820</v>
      </c>
    </row>
    <row r="280" spans="1:7" x14ac:dyDescent="0.25">
      <c r="A280" s="13">
        <v>41411</v>
      </c>
      <c r="B280" s="12">
        <v>37.580002</v>
      </c>
      <c r="C280" s="12">
        <v>38</v>
      </c>
      <c r="D280" s="12">
        <v>37.5</v>
      </c>
      <c r="E280" s="12">
        <v>37.549999</v>
      </c>
      <c r="F280" s="12">
        <v>36.449852</v>
      </c>
      <c r="G280" s="12">
        <v>1105088</v>
      </c>
    </row>
    <row r="281" spans="1:7" x14ac:dyDescent="0.25">
      <c r="A281" s="13">
        <v>41414</v>
      </c>
      <c r="B281" s="12">
        <v>37.549999</v>
      </c>
      <c r="C281" s="12">
        <v>37.560001</v>
      </c>
      <c r="D281" s="12">
        <v>35.979999999999997</v>
      </c>
      <c r="E281" s="12">
        <v>36.279998999999997</v>
      </c>
      <c r="F281" s="12">
        <v>35.217059999999996</v>
      </c>
      <c r="G281" s="12">
        <v>2482331</v>
      </c>
    </row>
    <row r="282" spans="1:7" x14ac:dyDescent="0.25">
      <c r="A282" s="13">
        <v>41415</v>
      </c>
      <c r="B282" s="12">
        <v>36.279998999999997</v>
      </c>
      <c r="C282" s="12">
        <v>37.599997999999999</v>
      </c>
      <c r="D282" s="12">
        <v>34.580002</v>
      </c>
      <c r="E282" s="12">
        <v>37.209999000000003</v>
      </c>
      <c r="F282" s="12">
        <v>36.119812000000003</v>
      </c>
      <c r="G282" s="12">
        <v>2408256</v>
      </c>
    </row>
    <row r="283" spans="1:7" x14ac:dyDescent="0.25">
      <c r="A283" s="13">
        <v>41416</v>
      </c>
      <c r="B283" s="12">
        <v>37.200001</v>
      </c>
      <c r="C283" s="12">
        <v>38.200001</v>
      </c>
      <c r="D283" s="12">
        <v>35.799999</v>
      </c>
      <c r="E283" s="12">
        <v>36.689999</v>
      </c>
      <c r="F283" s="12">
        <v>35.615046999999997</v>
      </c>
      <c r="G283" s="12">
        <v>3839117</v>
      </c>
    </row>
    <row r="284" spans="1:7" x14ac:dyDescent="0.25">
      <c r="A284" s="13">
        <v>41417</v>
      </c>
      <c r="B284" s="12">
        <v>36.729999999999997</v>
      </c>
      <c r="C284" s="12">
        <v>37.099997999999999</v>
      </c>
      <c r="D284" s="12">
        <v>36</v>
      </c>
      <c r="E284" s="12">
        <v>36.990001999999997</v>
      </c>
      <c r="F284" s="12">
        <v>35.906258000000001</v>
      </c>
      <c r="G284" s="12">
        <v>1940184</v>
      </c>
    </row>
    <row r="285" spans="1:7" x14ac:dyDescent="0.25">
      <c r="A285" s="13">
        <v>41418</v>
      </c>
      <c r="B285" s="12">
        <v>36.810001</v>
      </c>
      <c r="C285" s="12">
        <v>37.200001</v>
      </c>
      <c r="D285" s="12">
        <v>36.049999</v>
      </c>
      <c r="E285" s="12">
        <v>36.240001999999997</v>
      </c>
      <c r="F285" s="12">
        <v>35.178234000000003</v>
      </c>
      <c r="G285" s="12">
        <v>1723129</v>
      </c>
    </row>
    <row r="286" spans="1:7" x14ac:dyDescent="0.25">
      <c r="A286" s="13">
        <v>41421</v>
      </c>
      <c r="B286" s="12">
        <v>36.290000999999997</v>
      </c>
      <c r="C286" s="12">
        <v>36.540000999999997</v>
      </c>
      <c r="D286" s="12">
        <v>35.659999999999997</v>
      </c>
      <c r="E286" s="12">
        <v>36.009998000000003</v>
      </c>
      <c r="F286" s="12">
        <v>34.954967000000003</v>
      </c>
      <c r="G286" s="12">
        <v>209338</v>
      </c>
    </row>
    <row r="287" spans="1:7" x14ac:dyDescent="0.25">
      <c r="A287" s="13">
        <v>41422</v>
      </c>
      <c r="B287" s="12">
        <v>36.5</v>
      </c>
      <c r="C287" s="12">
        <v>37.93</v>
      </c>
      <c r="D287" s="12">
        <v>36.080002</v>
      </c>
      <c r="E287" s="12">
        <v>37.619999</v>
      </c>
      <c r="F287" s="12">
        <v>36.517798999999997</v>
      </c>
      <c r="G287" s="12">
        <v>1029818</v>
      </c>
    </row>
    <row r="288" spans="1:7" x14ac:dyDescent="0.25">
      <c r="A288" s="13">
        <v>41423</v>
      </c>
      <c r="B288" s="12">
        <v>37.599997999999999</v>
      </c>
      <c r="C288" s="12">
        <v>38</v>
      </c>
      <c r="D288" s="12">
        <v>36.450001</v>
      </c>
      <c r="E288" s="12">
        <v>36.909999999999997</v>
      </c>
      <c r="F288" s="12">
        <v>35.828606000000001</v>
      </c>
      <c r="G288" s="12">
        <v>2252501</v>
      </c>
    </row>
    <row r="289" spans="1:7" x14ac:dyDescent="0.25">
      <c r="A289" s="13">
        <v>41424</v>
      </c>
      <c r="B289" s="12">
        <v>36.729999999999997</v>
      </c>
      <c r="C289" s="12">
        <v>37.700001</v>
      </c>
      <c r="D289" s="12">
        <v>36.729999999999997</v>
      </c>
      <c r="E289" s="12">
        <v>37.479999999999997</v>
      </c>
      <c r="F289" s="12">
        <v>36.381900999999999</v>
      </c>
      <c r="G289" s="12">
        <v>1543181</v>
      </c>
    </row>
    <row r="290" spans="1:7" x14ac:dyDescent="0.25">
      <c r="A290" s="13">
        <v>41425</v>
      </c>
      <c r="B290" s="12">
        <v>37.799999</v>
      </c>
      <c r="C290" s="12">
        <v>38.400002000000001</v>
      </c>
      <c r="D290" s="12">
        <v>36.459999000000003</v>
      </c>
      <c r="E290" s="12">
        <v>37.830002</v>
      </c>
      <c r="F290" s="12">
        <v>36.721648999999999</v>
      </c>
      <c r="G290" s="12">
        <v>7786237</v>
      </c>
    </row>
    <row r="291" spans="1:7" x14ac:dyDescent="0.25">
      <c r="A291" s="13">
        <v>41428</v>
      </c>
      <c r="B291" s="12">
        <v>38.5</v>
      </c>
      <c r="C291" s="12">
        <v>38.5</v>
      </c>
      <c r="D291" s="12">
        <v>37.200001</v>
      </c>
      <c r="E291" s="12">
        <v>37.599997999999999</v>
      </c>
      <c r="F291" s="12">
        <v>36.498382999999997</v>
      </c>
      <c r="G291" s="12">
        <v>1747939</v>
      </c>
    </row>
    <row r="292" spans="1:7" x14ac:dyDescent="0.25">
      <c r="A292" s="13">
        <v>41429</v>
      </c>
      <c r="B292" s="12">
        <v>37.790000999999997</v>
      </c>
      <c r="C292" s="12">
        <v>37.900002000000001</v>
      </c>
      <c r="D292" s="12">
        <v>37.32</v>
      </c>
      <c r="E292" s="12">
        <v>37.689999</v>
      </c>
      <c r="F292" s="12">
        <v>36.585751000000002</v>
      </c>
      <c r="G292" s="12">
        <v>853392</v>
      </c>
    </row>
    <row r="293" spans="1:7" x14ac:dyDescent="0.25">
      <c r="A293" s="13">
        <v>41430</v>
      </c>
      <c r="B293" s="12">
        <v>37.979999999999997</v>
      </c>
      <c r="C293" s="12">
        <v>38.099997999999999</v>
      </c>
      <c r="D293" s="12">
        <v>36.5</v>
      </c>
      <c r="E293" s="12">
        <v>37.029998999999997</v>
      </c>
      <c r="F293" s="12">
        <v>35.945087000000001</v>
      </c>
      <c r="G293" s="12">
        <v>1442771</v>
      </c>
    </row>
    <row r="294" spans="1:7" x14ac:dyDescent="0.25">
      <c r="A294" s="13">
        <v>41431</v>
      </c>
      <c r="B294" s="12">
        <v>36.700001</v>
      </c>
      <c r="C294" s="12">
        <v>37.409999999999997</v>
      </c>
      <c r="D294" s="12">
        <v>36.5</v>
      </c>
      <c r="E294" s="12">
        <v>37.130001</v>
      </c>
      <c r="F294" s="12">
        <v>36.042160000000003</v>
      </c>
      <c r="G294" s="12">
        <v>1810761</v>
      </c>
    </row>
    <row r="295" spans="1:7" x14ac:dyDescent="0.25">
      <c r="A295" s="13">
        <v>41432</v>
      </c>
      <c r="B295" s="12">
        <v>37.209999000000003</v>
      </c>
      <c r="C295" s="12">
        <v>38.5</v>
      </c>
      <c r="D295" s="12">
        <v>36.619999</v>
      </c>
      <c r="E295" s="12">
        <v>36.880001</v>
      </c>
      <c r="F295" s="12">
        <v>35.799484</v>
      </c>
      <c r="G295" s="12">
        <v>3929085</v>
      </c>
    </row>
    <row r="296" spans="1:7" x14ac:dyDescent="0.25">
      <c r="A296" s="13">
        <v>41435</v>
      </c>
      <c r="B296" s="12">
        <v>37.07</v>
      </c>
      <c r="C296" s="12">
        <v>38.310001</v>
      </c>
      <c r="D296" s="12">
        <v>37.07</v>
      </c>
      <c r="E296" s="12">
        <v>38.220001000000003</v>
      </c>
      <c r="F296" s="12">
        <v>37.10022</v>
      </c>
      <c r="G296" s="12">
        <v>1730427</v>
      </c>
    </row>
    <row r="297" spans="1:7" x14ac:dyDescent="0.25">
      <c r="A297" s="13">
        <v>41436</v>
      </c>
      <c r="B297" s="12">
        <v>38.189999</v>
      </c>
      <c r="C297" s="12">
        <v>38.82</v>
      </c>
      <c r="D297" s="12">
        <v>37.299999</v>
      </c>
      <c r="E297" s="12">
        <v>37.509998000000003</v>
      </c>
      <c r="F297" s="12">
        <v>36.411022000000003</v>
      </c>
      <c r="G297" s="12">
        <v>2177665</v>
      </c>
    </row>
    <row r="298" spans="1:7" x14ac:dyDescent="0.25">
      <c r="A298" s="13">
        <v>41437</v>
      </c>
      <c r="B298" s="12">
        <v>37.709999000000003</v>
      </c>
      <c r="C298" s="12">
        <v>38.590000000000003</v>
      </c>
      <c r="D298" s="12">
        <v>35.639999000000003</v>
      </c>
      <c r="E298" s="12">
        <v>37.220001000000003</v>
      </c>
      <c r="F298" s="12">
        <v>36.129524000000004</v>
      </c>
      <c r="G298" s="12">
        <v>1530009</v>
      </c>
    </row>
    <row r="299" spans="1:7" x14ac:dyDescent="0.25">
      <c r="A299" s="13">
        <v>41438</v>
      </c>
      <c r="B299" s="12">
        <v>37.029998999999997</v>
      </c>
      <c r="C299" s="12">
        <v>38.200001</v>
      </c>
      <c r="D299" s="12">
        <v>37.029998999999997</v>
      </c>
      <c r="E299" s="12">
        <v>37.32</v>
      </c>
      <c r="F299" s="12">
        <v>36.226588999999997</v>
      </c>
      <c r="G299" s="12">
        <v>1154664</v>
      </c>
    </row>
    <row r="300" spans="1:7" x14ac:dyDescent="0.25">
      <c r="A300" s="13">
        <v>41439</v>
      </c>
      <c r="B300" s="12">
        <v>37.270000000000003</v>
      </c>
      <c r="C300" s="12">
        <v>37.310001</v>
      </c>
      <c r="D300" s="12">
        <v>36.200001</v>
      </c>
      <c r="E300" s="12">
        <v>36.479999999999997</v>
      </c>
      <c r="F300" s="12">
        <v>35.411200999999998</v>
      </c>
      <c r="G300" s="12">
        <v>1486538</v>
      </c>
    </row>
    <row r="301" spans="1:7" x14ac:dyDescent="0.25">
      <c r="A301" s="13">
        <v>41442</v>
      </c>
      <c r="B301" s="12">
        <v>36.5</v>
      </c>
      <c r="C301" s="12">
        <v>37.299999</v>
      </c>
      <c r="D301" s="12">
        <v>36.400002000000001</v>
      </c>
      <c r="E301" s="12">
        <v>36.509998000000003</v>
      </c>
      <c r="F301" s="12">
        <v>35.440319000000002</v>
      </c>
      <c r="G301" s="12">
        <v>3045131</v>
      </c>
    </row>
    <row r="302" spans="1:7" x14ac:dyDescent="0.25">
      <c r="A302" s="13">
        <v>41443</v>
      </c>
      <c r="B302" s="12">
        <v>36.689999</v>
      </c>
      <c r="C302" s="12">
        <v>37</v>
      </c>
      <c r="D302" s="12">
        <v>35.669998</v>
      </c>
      <c r="E302" s="12">
        <v>35.900002000000001</v>
      </c>
      <c r="F302" s="12">
        <v>34.848197999999996</v>
      </c>
      <c r="G302" s="12">
        <v>1453738</v>
      </c>
    </row>
    <row r="303" spans="1:7" x14ac:dyDescent="0.25">
      <c r="A303" s="13">
        <v>41444</v>
      </c>
      <c r="B303" s="12">
        <v>35.990001999999997</v>
      </c>
      <c r="C303" s="12">
        <v>36.979999999999997</v>
      </c>
      <c r="D303" s="12">
        <v>34.150002000000001</v>
      </c>
      <c r="E303" s="12">
        <v>35.020000000000003</v>
      </c>
      <c r="F303" s="12">
        <v>33.993977000000001</v>
      </c>
      <c r="G303" s="12">
        <v>2478175</v>
      </c>
    </row>
    <row r="304" spans="1:7" x14ac:dyDescent="0.25">
      <c r="A304" s="13">
        <v>41445</v>
      </c>
      <c r="B304" s="12">
        <v>35.020000000000003</v>
      </c>
      <c r="C304" s="12">
        <v>36.299999</v>
      </c>
      <c r="D304" s="12">
        <v>33.5</v>
      </c>
      <c r="E304" s="12">
        <v>34.119999</v>
      </c>
      <c r="F304" s="12">
        <v>33.120337999999997</v>
      </c>
      <c r="G304" s="12">
        <v>4363434</v>
      </c>
    </row>
    <row r="305" spans="1:7" x14ac:dyDescent="0.25">
      <c r="A305" s="13">
        <v>41446</v>
      </c>
      <c r="B305" s="12">
        <v>34.169998</v>
      </c>
      <c r="C305" s="12">
        <v>36.520000000000003</v>
      </c>
      <c r="D305" s="12">
        <v>33.75</v>
      </c>
      <c r="E305" s="12">
        <v>35.57</v>
      </c>
      <c r="F305" s="12">
        <v>34.527863000000004</v>
      </c>
      <c r="G305" s="12">
        <v>11897422</v>
      </c>
    </row>
    <row r="306" spans="1:7" x14ac:dyDescent="0.25">
      <c r="A306" s="13">
        <v>41449</v>
      </c>
      <c r="B306" s="12">
        <v>35.490001999999997</v>
      </c>
      <c r="C306" s="12">
        <v>35.490001999999997</v>
      </c>
      <c r="D306" s="12">
        <v>34.099997999999999</v>
      </c>
      <c r="E306" s="12">
        <v>34.639999000000003</v>
      </c>
      <c r="F306" s="12">
        <v>33.625107</v>
      </c>
      <c r="G306" s="12">
        <v>1790255</v>
      </c>
    </row>
    <row r="307" spans="1:7" x14ac:dyDescent="0.25">
      <c r="A307" s="13">
        <v>41450</v>
      </c>
      <c r="B307" s="12">
        <v>34.740001999999997</v>
      </c>
      <c r="C307" s="12">
        <v>34.970001000000003</v>
      </c>
      <c r="D307" s="12">
        <v>34.049999</v>
      </c>
      <c r="E307" s="12">
        <v>34.68</v>
      </c>
      <c r="F307" s="12">
        <v>33.663939999999997</v>
      </c>
      <c r="G307" s="12">
        <v>2683023</v>
      </c>
    </row>
    <row r="308" spans="1:7" x14ac:dyDescent="0.25">
      <c r="A308" s="13">
        <v>41451</v>
      </c>
      <c r="B308" s="12">
        <v>34.509998000000003</v>
      </c>
      <c r="C308" s="12">
        <v>35.979999999999997</v>
      </c>
      <c r="D308" s="12">
        <v>34.509998000000003</v>
      </c>
      <c r="E308" s="12">
        <v>35.82</v>
      </c>
      <c r="F308" s="12">
        <v>34.770538000000002</v>
      </c>
      <c r="G308" s="12">
        <v>2149943</v>
      </c>
    </row>
    <row r="309" spans="1:7" x14ac:dyDescent="0.25">
      <c r="A309" s="13">
        <v>41452</v>
      </c>
      <c r="B309" s="12">
        <v>35.900002000000001</v>
      </c>
      <c r="C309" s="12">
        <v>37.689999</v>
      </c>
      <c r="D309" s="12">
        <v>35.900002000000001</v>
      </c>
      <c r="E309" s="12">
        <v>37.459999000000003</v>
      </c>
      <c r="F309" s="12">
        <v>36.362492000000003</v>
      </c>
      <c r="G309" s="12">
        <v>3121501</v>
      </c>
    </row>
    <row r="310" spans="1:7" x14ac:dyDescent="0.25">
      <c r="A310" s="13">
        <v>41453</v>
      </c>
      <c r="B310" s="12">
        <v>37.270000000000003</v>
      </c>
      <c r="C310" s="12">
        <v>39.5</v>
      </c>
      <c r="D310" s="12">
        <v>37.270000000000003</v>
      </c>
      <c r="E310" s="12">
        <v>39.25</v>
      </c>
      <c r="F310" s="12">
        <v>38.100043999999997</v>
      </c>
      <c r="G310" s="12">
        <v>7617228</v>
      </c>
    </row>
    <row r="311" spans="1:7" x14ac:dyDescent="0.25">
      <c r="A311" s="13">
        <v>41456</v>
      </c>
      <c r="B311" s="12">
        <v>39.049999</v>
      </c>
      <c r="C311" s="12">
        <v>40.470001000000003</v>
      </c>
      <c r="D311" s="12">
        <v>37.799999</v>
      </c>
      <c r="E311" s="12">
        <v>40.340000000000003</v>
      </c>
      <c r="F311" s="12">
        <v>39.158112000000003</v>
      </c>
      <c r="G311" s="12">
        <v>2080436</v>
      </c>
    </row>
    <row r="312" spans="1:7" x14ac:dyDescent="0.25">
      <c r="A312" s="13">
        <v>41457</v>
      </c>
      <c r="B312" s="12">
        <v>40</v>
      </c>
      <c r="C312" s="12">
        <v>40.349997999999999</v>
      </c>
      <c r="D312" s="12">
        <v>38.549999</v>
      </c>
      <c r="E312" s="12">
        <v>39.270000000000003</v>
      </c>
      <c r="F312" s="12">
        <v>38.119456999999997</v>
      </c>
      <c r="G312" s="12">
        <v>2536421</v>
      </c>
    </row>
    <row r="313" spans="1:7" x14ac:dyDescent="0.25">
      <c r="A313" s="13">
        <v>41458</v>
      </c>
      <c r="B313" s="12">
        <v>39.049999</v>
      </c>
      <c r="C313" s="12">
        <v>40.5</v>
      </c>
      <c r="D313" s="12">
        <v>38.900002000000001</v>
      </c>
      <c r="E313" s="12">
        <v>40.349997999999999</v>
      </c>
      <c r="F313" s="12">
        <v>39.167811999999998</v>
      </c>
      <c r="G313" s="12">
        <v>2203219</v>
      </c>
    </row>
    <row r="314" spans="1:7" x14ac:dyDescent="0.25">
      <c r="A314" s="13">
        <v>41459</v>
      </c>
      <c r="B314" s="12">
        <v>40.330002</v>
      </c>
      <c r="C314" s="12">
        <v>41.98</v>
      </c>
      <c r="D314" s="12">
        <v>40.200001</v>
      </c>
      <c r="E314" s="12">
        <v>41.049999</v>
      </c>
      <c r="F314" s="12">
        <v>39.847309000000003</v>
      </c>
      <c r="G314" s="12">
        <v>1360566</v>
      </c>
    </row>
    <row r="315" spans="1:7" x14ac:dyDescent="0.25">
      <c r="A315" s="13">
        <v>41460</v>
      </c>
      <c r="B315" s="12">
        <v>41.41</v>
      </c>
      <c r="C315" s="12">
        <v>41.41</v>
      </c>
      <c r="D315" s="12">
        <v>39.240001999999997</v>
      </c>
      <c r="E315" s="12">
        <v>39.439999</v>
      </c>
      <c r="F315" s="12">
        <v>38.284477000000003</v>
      </c>
      <c r="G315" s="12">
        <v>1916264</v>
      </c>
    </row>
    <row r="316" spans="1:7" x14ac:dyDescent="0.25">
      <c r="A316" s="13">
        <v>41463</v>
      </c>
      <c r="B316" s="12">
        <v>39.5</v>
      </c>
      <c r="C316" s="12">
        <v>41.240001999999997</v>
      </c>
      <c r="D316" s="12">
        <v>39.479999999999997</v>
      </c>
      <c r="E316" s="12">
        <v>39.889999000000003</v>
      </c>
      <c r="F316" s="12">
        <v>38.721294</v>
      </c>
      <c r="G316" s="12">
        <v>2131521</v>
      </c>
    </row>
    <row r="317" spans="1:7" x14ac:dyDescent="0.25">
      <c r="A317" s="13">
        <v>41464</v>
      </c>
      <c r="B317" s="12">
        <v>39.689999</v>
      </c>
      <c r="C317" s="12">
        <v>40.689999</v>
      </c>
      <c r="D317" s="12">
        <v>39.659999999999997</v>
      </c>
      <c r="E317" s="12">
        <v>39.900002000000001</v>
      </c>
      <c r="F317" s="12">
        <v>38.731003000000001</v>
      </c>
      <c r="G317" s="12">
        <v>1673861</v>
      </c>
    </row>
    <row r="318" spans="1:7" x14ac:dyDescent="0.25">
      <c r="A318" s="13">
        <v>41465</v>
      </c>
      <c r="B318" s="12">
        <v>40.099997999999999</v>
      </c>
      <c r="C318" s="12">
        <v>40.279998999999997</v>
      </c>
      <c r="D318" s="12">
        <v>38.5</v>
      </c>
      <c r="E318" s="12">
        <v>38.630001</v>
      </c>
      <c r="F318" s="12">
        <v>37.498207000000001</v>
      </c>
      <c r="G318" s="12">
        <v>1686535</v>
      </c>
    </row>
    <row r="319" spans="1:7" x14ac:dyDescent="0.25">
      <c r="A319" s="13">
        <v>41466</v>
      </c>
      <c r="B319" s="12">
        <v>38.759998000000003</v>
      </c>
      <c r="C319" s="12">
        <v>39.57</v>
      </c>
      <c r="D319" s="12">
        <v>38.720001000000003</v>
      </c>
      <c r="E319" s="12">
        <v>39.5</v>
      </c>
      <c r="F319" s="12">
        <v>38.34272</v>
      </c>
      <c r="G319" s="12">
        <v>1342560</v>
      </c>
    </row>
    <row r="320" spans="1:7" x14ac:dyDescent="0.25">
      <c r="A320" s="13">
        <v>41467</v>
      </c>
      <c r="B320" s="12">
        <v>39.110000999999997</v>
      </c>
      <c r="C320" s="12">
        <v>40.75</v>
      </c>
      <c r="D320" s="12">
        <v>39.049999</v>
      </c>
      <c r="E320" s="12">
        <v>40.490001999999997</v>
      </c>
      <c r="F320" s="12">
        <v>39.303719000000001</v>
      </c>
      <c r="G320" s="12">
        <v>2357245</v>
      </c>
    </row>
    <row r="321" spans="1:7" x14ac:dyDescent="0.25">
      <c r="A321" s="13">
        <v>41470</v>
      </c>
      <c r="B321" s="12">
        <v>40.290000999999997</v>
      </c>
      <c r="C321" s="12">
        <v>41.970001000000003</v>
      </c>
      <c r="D321" s="12">
        <v>39.849997999999999</v>
      </c>
      <c r="E321" s="12">
        <v>41.5</v>
      </c>
      <c r="F321" s="12">
        <v>40.284122000000004</v>
      </c>
      <c r="G321" s="12">
        <v>2166590</v>
      </c>
    </row>
    <row r="322" spans="1:7" x14ac:dyDescent="0.25">
      <c r="A322" s="13">
        <v>41471</v>
      </c>
      <c r="B322" s="12">
        <v>41.439999</v>
      </c>
      <c r="C322" s="12">
        <v>41.5</v>
      </c>
      <c r="D322" s="12">
        <v>39.5</v>
      </c>
      <c r="E322" s="12">
        <v>39.830002</v>
      </c>
      <c r="F322" s="12">
        <v>38.663052</v>
      </c>
      <c r="G322" s="12">
        <v>1584955</v>
      </c>
    </row>
    <row r="323" spans="1:7" x14ac:dyDescent="0.25">
      <c r="A323" s="13">
        <v>41472</v>
      </c>
      <c r="B323" s="12">
        <v>39.880001</v>
      </c>
      <c r="C323" s="12">
        <v>41.799999</v>
      </c>
      <c r="D323" s="12">
        <v>39.880001</v>
      </c>
      <c r="E323" s="12">
        <v>41.630001</v>
      </c>
      <c r="F323" s="12">
        <v>40.410316000000002</v>
      </c>
      <c r="G323" s="12">
        <v>2252411</v>
      </c>
    </row>
    <row r="324" spans="1:7" x14ac:dyDescent="0.25">
      <c r="A324" s="13">
        <v>41473</v>
      </c>
      <c r="B324" s="12">
        <v>41.630001</v>
      </c>
      <c r="C324" s="12">
        <v>41.799999</v>
      </c>
      <c r="D324" s="12">
        <v>40.82</v>
      </c>
      <c r="E324" s="12">
        <v>41.43</v>
      </c>
      <c r="F324" s="12">
        <v>40.216175</v>
      </c>
      <c r="G324" s="12">
        <v>1317135</v>
      </c>
    </row>
    <row r="325" spans="1:7" x14ac:dyDescent="0.25">
      <c r="A325" s="13">
        <v>41474</v>
      </c>
      <c r="B325" s="12">
        <v>41.369999</v>
      </c>
      <c r="C325" s="12">
        <v>41.369999</v>
      </c>
      <c r="D325" s="12">
        <v>40.490001999999997</v>
      </c>
      <c r="E325" s="12">
        <v>40.779998999999997</v>
      </c>
      <c r="F325" s="12">
        <v>39.585217</v>
      </c>
      <c r="G325" s="12">
        <v>516242</v>
      </c>
    </row>
    <row r="326" spans="1:7" x14ac:dyDescent="0.25">
      <c r="A326" s="13">
        <v>41477</v>
      </c>
      <c r="B326" s="12">
        <v>41</v>
      </c>
      <c r="C326" s="12">
        <v>41.200001</v>
      </c>
      <c r="D326" s="12">
        <v>39.630001</v>
      </c>
      <c r="E326" s="12">
        <v>39.979999999999997</v>
      </c>
      <c r="F326" s="12">
        <v>38.808655000000002</v>
      </c>
      <c r="G326" s="12">
        <v>1774416</v>
      </c>
    </row>
    <row r="327" spans="1:7" x14ac:dyDescent="0.25">
      <c r="A327" s="13">
        <v>41478</v>
      </c>
      <c r="B327" s="12">
        <v>39.779998999999997</v>
      </c>
      <c r="C327" s="12">
        <v>41.68</v>
      </c>
      <c r="D327" s="12">
        <v>39.770000000000003</v>
      </c>
      <c r="E327" s="12">
        <v>41.310001</v>
      </c>
      <c r="F327" s="12">
        <v>40.099693000000002</v>
      </c>
      <c r="G327" s="12">
        <v>1815450</v>
      </c>
    </row>
    <row r="328" spans="1:7" x14ac:dyDescent="0.25">
      <c r="A328" s="13">
        <v>41479</v>
      </c>
      <c r="B328" s="12">
        <v>41.34</v>
      </c>
      <c r="C328" s="12">
        <v>42.75</v>
      </c>
      <c r="D328" s="12">
        <v>41.34</v>
      </c>
      <c r="E328" s="12">
        <v>42.549999</v>
      </c>
      <c r="F328" s="12">
        <v>41.303359999999998</v>
      </c>
      <c r="G328" s="12">
        <v>2691708</v>
      </c>
    </row>
    <row r="329" spans="1:7" x14ac:dyDescent="0.25">
      <c r="A329" s="13">
        <v>41480</v>
      </c>
      <c r="B329" s="12">
        <v>42.099997999999999</v>
      </c>
      <c r="C329" s="12">
        <v>43</v>
      </c>
      <c r="D329" s="12">
        <v>42.060001</v>
      </c>
      <c r="E329" s="12">
        <v>42.75</v>
      </c>
      <c r="F329" s="12">
        <v>41.497498</v>
      </c>
      <c r="G329" s="12">
        <v>1151588</v>
      </c>
    </row>
    <row r="330" spans="1:7" x14ac:dyDescent="0.25">
      <c r="A330" s="13">
        <v>41481</v>
      </c>
      <c r="B330" s="12">
        <v>42.380001</v>
      </c>
      <c r="C330" s="12">
        <v>44.139999000000003</v>
      </c>
      <c r="D330" s="12">
        <v>42.110000999999997</v>
      </c>
      <c r="E330" s="12">
        <v>43.740001999999997</v>
      </c>
      <c r="F330" s="12">
        <v>42.458495999999997</v>
      </c>
      <c r="G330" s="12">
        <v>791230</v>
      </c>
    </row>
    <row r="331" spans="1:7" x14ac:dyDescent="0.25">
      <c r="A331" s="13">
        <v>41484</v>
      </c>
      <c r="B331" s="12">
        <v>43.52</v>
      </c>
      <c r="C331" s="12">
        <v>44</v>
      </c>
      <c r="D331" s="12">
        <v>42.799999</v>
      </c>
      <c r="E331" s="12">
        <v>42.860000999999997</v>
      </c>
      <c r="F331" s="12">
        <v>41.604281999999998</v>
      </c>
      <c r="G331" s="12">
        <v>1229289</v>
      </c>
    </row>
    <row r="332" spans="1:7" x14ac:dyDescent="0.25">
      <c r="A332" s="13">
        <v>41485</v>
      </c>
      <c r="B332" s="12">
        <v>42.650002000000001</v>
      </c>
      <c r="C332" s="12">
        <v>43</v>
      </c>
      <c r="D332" s="12">
        <v>42.650002000000001</v>
      </c>
      <c r="E332" s="12">
        <v>42.990001999999997</v>
      </c>
      <c r="F332" s="12">
        <v>41.730468999999999</v>
      </c>
      <c r="G332" s="12">
        <v>1234092</v>
      </c>
    </row>
    <row r="333" spans="1:7" x14ac:dyDescent="0.25">
      <c r="A333" s="13">
        <v>41486</v>
      </c>
      <c r="B333" s="12">
        <v>42.009998000000003</v>
      </c>
      <c r="C333" s="12">
        <v>44.150002000000001</v>
      </c>
      <c r="D333" s="12">
        <v>42.009998000000003</v>
      </c>
      <c r="E333" s="12">
        <v>43.200001</v>
      </c>
      <c r="F333" s="12">
        <v>41.934319000000002</v>
      </c>
      <c r="G333" s="12">
        <v>2534944</v>
      </c>
    </row>
    <row r="334" spans="1:7" x14ac:dyDescent="0.25">
      <c r="A334" s="13">
        <v>41487</v>
      </c>
      <c r="B334" s="12">
        <v>43.009998000000003</v>
      </c>
      <c r="C334" s="12">
        <v>45.990001999999997</v>
      </c>
      <c r="D334" s="12">
        <v>43.009998000000003</v>
      </c>
      <c r="E334" s="12">
        <v>45.43</v>
      </c>
      <c r="F334" s="12">
        <v>44.098984000000002</v>
      </c>
      <c r="G334" s="12">
        <v>2369831</v>
      </c>
    </row>
    <row r="335" spans="1:7" x14ac:dyDescent="0.25">
      <c r="A335" s="13">
        <v>41488</v>
      </c>
      <c r="B335" s="12">
        <v>45.200001</v>
      </c>
      <c r="C335" s="12">
        <v>47.5</v>
      </c>
      <c r="D335" s="12">
        <v>45.18</v>
      </c>
      <c r="E335" s="12">
        <v>45.619999</v>
      </c>
      <c r="F335" s="12">
        <v>44.283413000000003</v>
      </c>
      <c r="G335" s="12">
        <v>2652721</v>
      </c>
    </row>
    <row r="336" spans="1:7" x14ac:dyDescent="0.25">
      <c r="A336" s="13">
        <v>41491</v>
      </c>
      <c r="B336" s="12">
        <v>45.5</v>
      </c>
      <c r="C336" s="12">
        <v>46.470001000000003</v>
      </c>
      <c r="D336" s="12">
        <v>44.18</v>
      </c>
      <c r="E336" s="12">
        <v>45.43</v>
      </c>
      <c r="F336" s="12">
        <v>44.098984000000002</v>
      </c>
      <c r="G336" s="12">
        <v>974668</v>
      </c>
    </row>
    <row r="337" spans="1:7" x14ac:dyDescent="0.25">
      <c r="A337" s="13">
        <v>41492</v>
      </c>
      <c r="B337" s="12">
        <v>44.689999</v>
      </c>
      <c r="C337" s="12">
        <v>45.77</v>
      </c>
      <c r="D337" s="12">
        <v>44.650002000000001</v>
      </c>
      <c r="E337" s="12">
        <v>44.740001999999997</v>
      </c>
      <c r="F337" s="12">
        <v>43.429198999999997</v>
      </c>
      <c r="G337" s="12">
        <v>1530731</v>
      </c>
    </row>
    <row r="338" spans="1:7" x14ac:dyDescent="0.25">
      <c r="A338" s="13">
        <v>41493</v>
      </c>
      <c r="B338" s="12">
        <v>44.400002000000001</v>
      </c>
      <c r="C338" s="12">
        <v>45.25</v>
      </c>
      <c r="D338" s="12">
        <v>44.009998000000003</v>
      </c>
      <c r="E338" s="12">
        <v>45.130001</v>
      </c>
      <c r="F338" s="12">
        <v>43.807769999999998</v>
      </c>
      <c r="G338" s="12">
        <v>1141750</v>
      </c>
    </row>
    <row r="339" spans="1:7" x14ac:dyDescent="0.25">
      <c r="A339" s="13">
        <v>41494</v>
      </c>
      <c r="B339" s="12">
        <v>44.900002000000001</v>
      </c>
      <c r="C339" s="12">
        <v>45.700001</v>
      </c>
      <c r="D339" s="12">
        <v>44.200001</v>
      </c>
      <c r="E339" s="12">
        <v>45.490001999999997</v>
      </c>
      <c r="F339" s="12">
        <v>44.157223000000002</v>
      </c>
      <c r="G339" s="12">
        <v>1235262</v>
      </c>
    </row>
    <row r="340" spans="1:7" x14ac:dyDescent="0.25">
      <c r="A340" s="13">
        <v>41495</v>
      </c>
      <c r="B340" s="12">
        <v>45</v>
      </c>
      <c r="C340" s="12">
        <v>46</v>
      </c>
      <c r="D340" s="12">
        <v>45</v>
      </c>
      <c r="E340" s="12">
        <v>45.799999</v>
      </c>
      <c r="F340" s="12">
        <v>44.458140999999998</v>
      </c>
      <c r="G340" s="12">
        <v>1442600</v>
      </c>
    </row>
    <row r="341" spans="1:7" x14ac:dyDescent="0.25">
      <c r="A341" s="13">
        <v>41498</v>
      </c>
      <c r="B341" s="12">
        <v>45.57</v>
      </c>
      <c r="C341" s="12">
        <v>46.540000999999997</v>
      </c>
      <c r="D341" s="12">
        <v>44</v>
      </c>
      <c r="E341" s="12">
        <v>44.610000999999997</v>
      </c>
      <c r="F341" s="12">
        <v>43.303004999999999</v>
      </c>
      <c r="G341" s="12">
        <v>862892</v>
      </c>
    </row>
    <row r="342" spans="1:7" x14ac:dyDescent="0.25">
      <c r="A342" s="13">
        <v>41499</v>
      </c>
      <c r="B342" s="12">
        <v>44.5</v>
      </c>
      <c r="C342" s="12">
        <v>44.599997999999999</v>
      </c>
      <c r="D342" s="12">
        <v>43.73</v>
      </c>
      <c r="E342" s="12">
        <v>44.310001</v>
      </c>
      <c r="F342" s="12">
        <v>43.011794999999999</v>
      </c>
      <c r="G342" s="12">
        <v>1739869</v>
      </c>
    </row>
    <row r="343" spans="1:7" x14ac:dyDescent="0.25">
      <c r="A343" s="13">
        <v>41500</v>
      </c>
      <c r="B343" s="12">
        <v>44.200001</v>
      </c>
      <c r="C343" s="12">
        <v>45.549999</v>
      </c>
      <c r="D343" s="12">
        <v>43.830002</v>
      </c>
      <c r="E343" s="12">
        <v>44.290000999999997</v>
      </c>
      <c r="F343" s="12">
        <v>42.992378000000002</v>
      </c>
      <c r="G343" s="12">
        <v>1785156</v>
      </c>
    </row>
    <row r="344" spans="1:7" x14ac:dyDescent="0.25">
      <c r="A344" s="13">
        <v>41501</v>
      </c>
      <c r="B344" s="12">
        <v>44.07</v>
      </c>
      <c r="C344" s="12">
        <v>44.07</v>
      </c>
      <c r="D344" s="12">
        <v>43.299999</v>
      </c>
      <c r="E344" s="12">
        <v>43.450001</v>
      </c>
      <c r="F344" s="12">
        <v>42.176994000000001</v>
      </c>
      <c r="G344" s="12">
        <v>1683547</v>
      </c>
    </row>
    <row r="345" spans="1:7" x14ac:dyDescent="0.25">
      <c r="A345" s="13">
        <v>41502</v>
      </c>
      <c r="B345" s="12">
        <v>43.23</v>
      </c>
      <c r="C345" s="12">
        <v>43.330002</v>
      </c>
      <c r="D345" s="12">
        <v>42.59</v>
      </c>
      <c r="E345" s="12">
        <v>42.709999000000003</v>
      </c>
      <c r="F345" s="12">
        <v>41.458674999999999</v>
      </c>
      <c r="G345" s="12">
        <v>961456</v>
      </c>
    </row>
    <row r="346" spans="1:7" x14ac:dyDescent="0.25">
      <c r="A346" s="13">
        <v>41505</v>
      </c>
      <c r="B346" s="12">
        <v>42.509998000000003</v>
      </c>
      <c r="C346" s="12">
        <v>42.529998999999997</v>
      </c>
      <c r="D346" s="12">
        <v>40.759998000000003</v>
      </c>
      <c r="E346" s="12">
        <v>41.029998999999997</v>
      </c>
      <c r="F346" s="12">
        <v>39.827891999999999</v>
      </c>
      <c r="G346" s="12">
        <v>1785147</v>
      </c>
    </row>
    <row r="347" spans="1:7" x14ac:dyDescent="0.25">
      <c r="A347" s="13">
        <v>41506</v>
      </c>
      <c r="B347" s="12">
        <v>41.119999</v>
      </c>
      <c r="C347" s="12">
        <v>41.400002000000001</v>
      </c>
      <c r="D347" s="12">
        <v>40.630001</v>
      </c>
      <c r="E347" s="12">
        <v>40.939999</v>
      </c>
      <c r="F347" s="12">
        <v>39.740527999999998</v>
      </c>
      <c r="G347" s="12">
        <v>2781003</v>
      </c>
    </row>
    <row r="348" spans="1:7" x14ac:dyDescent="0.25">
      <c r="A348" s="13">
        <v>41507</v>
      </c>
      <c r="B348" s="12">
        <v>40.740001999999997</v>
      </c>
      <c r="C348" s="12">
        <v>40.970001000000003</v>
      </c>
      <c r="D348" s="12">
        <v>39.529998999999997</v>
      </c>
      <c r="E348" s="12">
        <v>39.75</v>
      </c>
      <c r="F348" s="12">
        <v>38.5854</v>
      </c>
      <c r="G348" s="12">
        <v>5222440</v>
      </c>
    </row>
    <row r="349" spans="1:7" x14ac:dyDescent="0.25">
      <c r="A349" s="13">
        <v>41508</v>
      </c>
      <c r="B349" s="12">
        <v>39.759998000000003</v>
      </c>
      <c r="C349" s="12">
        <v>40.799999</v>
      </c>
      <c r="D349" s="12">
        <v>39.759998000000003</v>
      </c>
      <c r="E349" s="12">
        <v>40.020000000000003</v>
      </c>
      <c r="F349" s="12">
        <v>38.847487999999998</v>
      </c>
      <c r="G349" s="12">
        <v>2967149</v>
      </c>
    </row>
    <row r="350" spans="1:7" x14ac:dyDescent="0.25">
      <c r="A350" s="13">
        <v>41509</v>
      </c>
      <c r="B350" s="12">
        <v>40.220001000000003</v>
      </c>
      <c r="C350" s="12">
        <v>41</v>
      </c>
      <c r="D350" s="12">
        <v>39.75</v>
      </c>
      <c r="E350" s="12">
        <v>40.009998000000003</v>
      </c>
      <c r="F350" s="12">
        <v>38.837775999999998</v>
      </c>
      <c r="G350" s="12">
        <v>1742837</v>
      </c>
    </row>
    <row r="351" spans="1:7" x14ac:dyDescent="0.25">
      <c r="A351" s="13">
        <v>41512</v>
      </c>
      <c r="B351" s="12">
        <v>40.259998000000003</v>
      </c>
      <c r="C351" s="12">
        <v>40.259998000000003</v>
      </c>
      <c r="D351" s="12">
        <v>38.450001</v>
      </c>
      <c r="E351" s="12">
        <v>38.630001</v>
      </c>
      <c r="F351" s="12">
        <v>37.498207000000001</v>
      </c>
      <c r="G351" s="12">
        <v>2419213</v>
      </c>
    </row>
    <row r="352" spans="1:7" x14ac:dyDescent="0.25">
      <c r="A352" s="13">
        <v>41513</v>
      </c>
      <c r="B352" s="12">
        <v>38.590000000000003</v>
      </c>
      <c r="C352" s="12">
        <v>38.590000000000003</v>
      </c>
      <c r="D352" s="12">
        <v>36.709999000000003</v>
      </c>
      <c r="E352" s="12">
        <v>37.349997999999999</v>
      </c>
      <c r="F352" s="12">
        <v>36.255710999999998</v>
      </c>
      <c r="G352" s="12">
        <v>2900703</v>
      </c>
    </row>
    <row r="353" spans="1:7" x14ac:dyDescent="0.25">
      <c r="A353" s="13">
        <v>41514</v>
      </c>
      <c r="B353" s="12">
        <v>37.540000999999997</v>
      </c>
      <c r="C353" s="12">
        <v>38.290000999999997</v>
      </c>
      <c r="D353" s="12">
        <v>36.669998</v>
      </c>
      <c r="E353" s="12">
        <v>37.110000999999997</v>
      </c>
      <c r="F353" s="12">
        <v>36.022742999999998</v>
      </c>
      <c r="G353" s="12">
        <v>2142616</v>
      </c>
    </row>
    <row r="354" spans="1:7" x14ac:dyDescent="0.25">
      <c r="A354" s="13">
        <v>41515</v>
      </c>
      <c r="B354" s="12">
        <v>37.209999000000003</v>
      </c>
      <c r="C354" s="12">
        <v>38.299999</v>
      </c>
      <c r="D354" s="12">
        <v>37</v>
      </c>
      <c r="E354" s="12">
        <v>37.099997999999999</v>
      </c>
      <c r="F354" s="12">
        <v>36.013035000000002</v>
      </c>
      <c r="G354" s="12">
        <v>2281952</v>
      </c>
    </row>
    <row r="355" spans="1:7" x14ac:dyDescent="0.25">
      <c r="A355" s="13">
        <v>41516</v>
      </c>
      <c r="B355" s="12">
        <v>37</v>
      </c>
      <c r="C355" s="12">
        <v>39.68</v>
      </c>
      <c r="D355" s="12">
        <v>37</v>
      </c>
      <c r="E355" s="12">
        <v>38.849997999999999</v>
      </c>
      <c r="F355" s="12">
        <v>37.711761000000003</v>
      </c>
      <c r="G355" s="12">
        <v>33327643</v>
      </c>
    </row>
    <row r="356" spans="1:7" x14ac:dyDescent="0.25">
      <c r="A356" s="13">
        <v>41519</v>
      </c>
      <c r="B356" s="12">
        <v>39</v>
      </c>
      <c r="C356" s="12">
        <v>39.689999</v>
      </c>
      <c r="D356" s="12">
        <v>38.840000000000003</v>
      </c>
      <c r="E356" s="12">
        <v>39.020000000000003</v>
      </c>
      <c r="F356" s="12">
        <v>37.876784999999998</v>
      </c>
      <c r="G356" s="12">
        <v>746603</v>
      </c>
    </row>
    <row r="357" spans="1:7" x14ac:dyDescent="0.25">
      <c r="A357" s="13">
        <v>41520</v>
      </c>
      <c r="B357" s="12">
        <v>39.5</v>
      </c>
      <c r="C357" s="12">
        <v>39.5</v>
      </c>
      <c r="D357" s="12">
        <v>38.200001</v>
      </c>
      <c r="E357" s="12">
        <v>38.5</v>
      </c>
      <c r="F357" s="12">
        <v>37.372020999999997</v>
      </c>
      <c r="G357" s="12">
        <v>2307337</v>
      </c>
    </row>
    <row r="358" spans="1:7" x14ac:dyDescent="0.25">
      <c r="A358" s="13">
        <v>41521</v>
      </c>
      <c r="B358" s="12">
        <v>38.540000999999997</v>
      </c>
      <c r="C358" s="12">
        <v>40</v>
      </c>
      <c r="D358" s="12">
        <v>38</v>
      </c>
      <c r="E358" s="12">
        <v>39.889999000000003</v>
      </c>
      <c r="F358" s="12">
        <v>38.721294</v>
      </c>
      <c r="G358" s="12">
        <v>2752370</v>
      </c>
    </row>
    <row r="359" spans="1:7" x14ac:dyDescent="0.25">
      <c r="A359" s="13">
        <v>41522</v>
      </c>
      <c r="B359" s="12">
        <v>39.270000000000003</v>
      </c>
      <c r="C359" s="12">
        <v>39.340000000000003</v>
      </c>
      <c r="D359" s="12">
        <v>38.700001</v>
      </c>
      <c r="E359" s="12">
        <v>39.110000999999997</v>
      </c>
      <c r="F359" s="12">
        <v>37.964148999999999</v>
      </c>
      <c r="G359" s="12">
        <v>1406944</v>
      </c>
    </row>
    <row r="360" spans="1:7" x14ac:dyDescent="0.25">
      <c r="A360" s="13">
        <v>41523</v>
      </c>
      <c r="B360" s="12">
        <v>39.130001</v>
      </c>
      <c r="C360" s="12">
        <v>40.68</v>
      </c>
      <c r="D360" s="12">
        <v>38.450001</v>
      </c>
      <c r="E360" s="12">
        <v>38.590000000000003</v>
      </c>
      <c r="F360" s="12">
        <v>37.459381</v>
      </c>
      <c r="G360" s="12">
        <v>2738760</v>
      </c>
    </row>
    <row r="361" spans="1:7" x14ac:dyDescent="0.25">
      <c r="A361" s="13">
        <v>41526</v>
      </c>
      <c r="B361" s="12">
        <v>39.049999</v>
      </c>
      <c r="C361" s="12">
        <v>41.799999</v>
      </c>
      <c r="D361" s="12">
        <v>39.049999</v>
      </c>
      <c r="E361" s="12">
        <v>41.560001</v>
      </c>
      <c r="F361" s="12">
        <v>40.342368999999998</v>
      </c>
      <c r="G361" s="12">
        <v>4514610</v>
      </c>
    </row>
    <row r="362" spans="1:7" x14ac:dyDescent="0.25">
      <c r="A362" s="13">
        <v>41527</v>
      </c>
      <c r="B362" s="12">
        <v>41.349997999999999</v>
      </c>
      <c r="C362" s="12">
        <v>43</v>
      </c>
      <c r="D362" s="12">
        <v>41.349997999999999</v>
      </c>
      <c r="E362" s="12">
        <v>42.919998</v>
      </c>
      <c r="F362" s="12">
        <v>41.662517999999999</v>
      </c>
      <c r="G362" s="12">
        <v>4747777</v>
      </c>
    </row>
    <row r="363" spans="1:7" x14ac:dyDescent="0.25">
      <c r="A363" s="13">
        <v>41528</v>
      </c>
      <c r="B363" s="12">
        <v>42.919998</v>
      </c>
      <c r="C363" s="12">
        <v>43.799999</v>
      </c>
      <c r="D363" s="12">
        <v>42.16</v>
      </c>
      <c r="E363" s="12">
        <v>42.990001999999997</v>
      </c>
      <c r="F363" s="12">
        <v>41.730468999999999</v>
      </c>
      <c r="G363" s="12">
        <v>3018522</v>
      </c>
    </row>
    <row r="364" spans="1:7" x14ac:dyDescent="0.25">
      <c r="A364" s="13">
        <v>41529</v>
      </c>
      <c r="B364" s="12">
        <v>43</v>
      </c>
      <c r="C364" s="12">
        <v>43.040000999999997</v>
      </c>
      <c r="D364" s="12">
        <v>41.470001000000003</v>
      </c>
      <c r="E364" s="12">
        <v>41.77</v>
      </c>
      <c r="F364" s="12">
        <v>40.546214999999997</v>
      </c>
      <c r="G364" s="12">
        <v>1515075</v>
      </c>
    </row>
    <row r="365" spans="1:7" x14ac:dyDescent="0.25">
      <c r="A365" s="13">
        <v>41530</v>
      </c>
      <c r="B365" s="12">
        <v>41.700001</v>
      </c>
      <c r="C365" s="12">
        <v>41.939999</v>
      </c>
      <c r="D365" s="12">
        <v>41.34</v>
      </c>
      <c r="E365" s="12">
        <v>41.889999000000003</v>
      </c>
      <c r="F365" s="12">
        <v>40.662697000000001</v>
      </c>
      <c r="G365" s="12">
        <v>1343013</v>
      </c>
    </row>
    <row r="366" spans="1:7" x14ac:dyDescent="0.25">
      <c r="A366" s="13">
        <v>41534</v>
      </c>
      <c r="B366" s="12">
        <v>41.889999000000003</v>
      </c>
      <c r="C366" s="12">
        <v>42.700001</v>
      </c>
      <c r="D366" s="12">
        <v>41</v>
      </c>
      <c r="E366" s="12">
        <v>41.900002000000001</v>
      </c>
      <c r="F366" s="12">
        <v>40.672404999999998</v>
      </c>
      <c r="G366" s="12">
        <v>1760918</v>
      </c>
    </row>
    <row r="367" spans="1:7" x14ac:dyDescent="0.25">
      <c r="A367" s="13">
        <v>41535</v>
      </c>
      <c r="B367" s="12">
        <v>41.900002000000001</v>
      </c>
      <c r="C367" s="12">
        <v>42.93</v>
      </c>
      <c r="D367" s="12">
        <v>41.25</v>
      </c>
      <c r="E367" s="12">
        <v>42.709999000000003</v>
      </c>
      <c r="F367" s="12">
        <v>41.458674999999999</v>
      </c>
      <c r="G367" s="12">
        <v>1959070</v>
      </c>
    </row>
    <row r="368" spans="1:7" x14ac:dyDescent="0.25">
      <c r="A368" s="13">
        <v>41536</v>
      </c>
      <c r="B368" s="12">
        <v>43</v>
      </c>
      <c r="C368" s="12">
        <v>43.310001</v>
      </c>
      <c r="D368" s="12">
        <v>41.939999</v>
      </c>
      <c r="E368" s="12">
        <v>42.330002</v>
      </c>
      <c r="F368" s="12">
        <v>41.089806000000003</v>
      </c>
      <c r="G368" s="12">
        <v>2770860</v>
      </c>
    </row>
    <row r="369" spans="1:7" x14ac:dyDescent="0.25">
      <c r="A369" s="13">
        <v>41537</v>
      </c>
      <c r="B369" s="12">
        <v>42.150002000000001</v>
      </c>
      <c r="C369" s="12">
        <v>42.209999000000003</v>
      </c>
      <c r="D369" s="12">
        <v>40.5</v>
      </c>
      <c r="E369" s="12">
        <v>40.650002000000001</v>
      </c>
      <c r="F369" s="12">
        <v>39.459026000000001</v>
      </c>
      <c r="G369" s="12">
        <v>3981783</v>
      </c>
    </row>
    <row r="370" spans="1:7" x14ac:dyDescent="0.25">
      <c r="A370" s="13">
        <v>41540</v>
      </c>
      <c r="B370" s="12">
        <v>40.650002000000001</v>
      </c>
      <c r="C370" s="12">
        <v>42</v>
      </c>
      <c r="D370" s="12">
        <v>39.5</v>
      </c>
      <c r="E370" s="12">
        <v>41.529998999999997</v>
      </c>
      <c r="F370" s="12">
        <v>40.313243999999997</v>
      </c>
      <c r="G370" s="12">
        <v>3812859</v>
      </c>
    </row>
    <row r="371" spans="1:7" x14ac:dyDescent="0.25">
      <c r="A371" s="13">
        <v>41541</v>
      </c>
      <c r="B371" s="12">
        <v>41.32</v>
      </c>
      <c r="C371" s="12">
        <v>41.470001000000003</v>
      </c>
      <c r="D371" s="12">
        <v>40.5</v>
      </c>
      <c r="E371" s="12">
        <v>40.57</v>
      </c>
      <c r="F371" s="12">
        <v>39.381374000000001</v>
      </c>
      <c r="G371" s="12">
        <v>1907280</v>
      </c>
    </row>
    <row r="372" spans="1:7" x14ac:dyDescent="0.25">
      <c r="A372" s="13">
        <v>41542</v>
      </c>
      <c r="B372" s="12">
        <v>40.509998000000003</v>
      </c>
      <c r="C372" s="12">
        <v>42.419998</v>
      </c>
      <c r="D372" s="12">
        <v>40.509998000000003</v>
      </c>
      <c r="E372" s="12">
        <v>42.049999</v>
      </c>
      <c r="F372" s="12">
        <v>40.818012000000003</v>
      </c>
      <c r="G372" s="12">
        <v>2634298</v>
      </c>
    </row>
    <row r="373" spans="1:7" x14ac:dyDescent="0.25">
      <c r="A373" s="13">
        <v>41543</v>
      </c>
      <c r="B373" s="12">
        <v>42.279998999999997</v>
      </c>
      <c r="C373" s="12">
        <v>42.279998999999997</v>
      </c>
      <c r="D373" s="12">
        <v>40.729999999999997</v>
      </c>
      <c r="E373" s="12">
        <v>41.139999000000003</v>
      </c>
      <c r="F373" s="12">
        <v>39.934672999999997</v>
      </c>
      <c r="G373" s="12">
        <v>2375027</v>
      </c>
    </row>
    <row r="374" spans="1:7" x14ac:dyDescent="0.25">
      <c r="A374" s="13">
        <v>41544</v>
      </c>
      <c r="B374" s="12">
        <v>41.150002000000001</v>
      </c>
      <c r="C374" s="12">
        <v>41.549999</v>
      </c>
      <c r="D374" s="12">
        <v>40.5</v>
      </c>
      <c r="E374" s="12">
        <v>41.060001</v>
      </c>
      <c r="F374" s="12">
        <v>39.857017999999997</v>
      </c>
      <c r="G374" s="12">
        <v>2258692</v>
      </c>
    </row>
    <row r="375" spans="1:7" x14ac:dyDescent="0.25">
      <c r="A375" s="13">
        <v>41547</v>
      </c>
      <c r="B375" s="12">
        <v>41</v>
      </c>
      <c r="C375" s="12">
        <v>41</v>
      </c>
      <c r="D375" s="12">
        <v>39.599997999999999</v>
      </c>
      <c r="E375" s="12">
        <v>40.689999</v>
      </c>
      <c r="F375" s="12">
        <v>39.497852000000002</v>
      </c>
      <c r="G375" s="12">
        <v>3497179</v>
      </c>
    </row>
    <row r="376" spans="1:7" x14ac:dyDescent="0.25">
      <c r="A376" s="13">
        <v>41548</v>
      </c>
      <c r="B376" s="12">
        <v>40.490001999999997</v>
      </c>
      <c r="C376" s="12">
        <v>41.98</v>
      </c>
      <c r="D376" s="12">
        <v>40</v>
      </c>
      <c r="E376" s="12">
        <v>41.759998000000003</v>
      </c>
      <c r="F376" s="12">
        <v>40.536507</v>
      </c>
      <c r="G376" s="12">
        <v>1385169</v>
      </c>
    </row>
    <row r="377" spans="1:7" x14ac:dyDescent="0.25">
      <c r="A377" s="13">
        <v>41549</v>
      </c>
      <c r="B377" s="12">
        <v>41.549999</v>
      </c>
      <c r="C377" s="12">
        <v>42.5</v>
      </c>
      <c r="D377" s="12">
        <v>40.68</v>
      </c>
      <c r="E377" s="12">
        <v>42.220001000000003</v>
      </c>
      <c r="F377" s="12">
        <v>40.983032000000001</v>
      </c>
      <c r="G377" s="12">
        <v>1724127</v>
      </c>
    </row>
    <row r="378" spans="1:7" x14ac:dyDescent="0.25">
      <c r="A378" s="13">
        <v>41550</v>
      </c>
      <c r="B378" s="12">
        <v>42.220001000000003</v>
      </c>
      <c r="C378" s="12">
        <v>42.5</v>
      </c>
      <c r="D378" s="12">
        <v>41.299999</v>
      </c>
      <c r="E378" s="12">
        <v>42.07</v>
      </c>
      <c r="F378" s="12">
        <v>40.837420999999999</v>
      </c>
      <c r="G378" s="12">
        <v>1166678</v>
      </c>
    </row>
    <row r="379" spans="1:7" x14ac:dyDescent="0.25">
      <c r="A379" s="13">
        <v>41551</v>
      </c>
      <c r="B379" s="12">
        <v>42.07</v>
      </c>
      <c r="C379" s="12">
        <v>42.34</v>
      </c>
      <c r="D379" s="12">
        <v>41.599997999999999</v>
      </c>
      <c r="E379" s="12">
        <v>41.790000999999997</v>
      </c>
      <c r="F379" s="12">
        <v>40.565627999999997</v>
      </c>
      <c r="G379" s="12">
        <v>1459961</v>
      </c>
    </row>
    <row r="380" spans="1:7" x14ac:dyDescent="0.25">
      <c r="A380" s="13">
        <v>41554</v>
      </c>
      <c r="B380" s="12">
        <v>41.700001</v>
      </c>
      <c r="C380" s="12">
        <v>41.700001</v>
      </c>
      <c r="D380" s="12">
        <v>40.310001</v>
      </c>
      <c r="E380" s="12">
        <v>41.029998999999997</v>
      </c>
      <c r="F380" s="12">
        <v>39.827891999999999</v>
      </c>
      <c r="G380" s="12">
        <v>1050071</v>
      </c>
    </row>
    <row r="381" spans="1:7" x14ac:dyDescent="0.25">
      <c r="A381" s="13">
        <v>41555</v>
      </c>
      <c r="B381" s="12">
        <v>41.240001999999997</v>
      </c>
      <c r="C381" s="12">
        <v>41.240001999999997</v>
      </c>
      <c r="D381" s="12">
        <v>40.119999</v>
      </c>
      <c r="E381" s="12">
        <v>40.590000000000003</v>
      </c>
      <c r="F381" s="12">
        <v>39.400784000000002</v>
      </c>
      <c r="G381" s="12">
        <v>1288386</v>
      </c>
    </row>
    <row r="382" spans="1:7" x14ac:dyDescent="0.25">
      <c r="A382" s="13">
        <v>41556</v>
      </c>
      <c r="B382" s="12">
        <v>40.389999000000003</v>
      </c>
      <c r="C382" s="12">
        <v>40.5</v>
      </c>
      <c r="D382" s="12">
        <v>39.619999</v>
      </c>
      <c r="E382" s="12">
        <v>39.759998000000003</v>
      </c>
      <c r="F382" s="12">
        <v>38.595103999999999</v>
      </c>
      <c r="G382" s="12">
        <v>949040</v>
      </c>
    </row>
    <row r="383" spans="1:7" x14ac:dyDescent="0.25">
      <c r="A383" s="13">
        <v>41557</v>
      </c>
      <c r="B383" s="12">
        <v>40.400002000000001</v>
      </c>
      <c r="C383" s="12">
        <v>41.18</v>
      </c>
      <c r="D383" s="12">
        <v>40</v>
      </c>
      <c r="E383" s="12">
        <v>40.590000000000003</v>
      </c>
      <c r="F383" s="12">
        <v>39.400784000000002</v>
      </c>
      <c r="G383" s="12">
        <v>1902472</v>
      </c>
    </row>
    <row r="384" spans="1:7" x14ac:dyDescent="0.25">
      <c r="A384" s="13">
        <v>41558</v>
      </c>
      <c r="B384" s="12">
        <v>40.619999</v>
      </c>
      <c r="C384" s="12">
        <v>42.5</v>
      </c>
      <c r="D384" s="12">
        <v>40.619999</v>
      </c>
      <c r="E384" s="12">
        <v>42.380001</v>
      </c>
      <c r="F384" s="12">
        <v>41.138339999999999</v>
      </c>
      <c r="G384" s="12">
        <v>2702585</v>
      </c>
    </row>
    <row r="385" spans="1:7" x14ac:dyDescent="0.25">
      <c r="A385" s="13">
        <v>41561</v>
      </c>
      <c r="B385" s="12">
        <v>42.169998</v>
      </c>
      <c r="C385" s="12">
        <v>43</v>
      </c>
      <c r="D385" s="12">
        <v>41.959999000000003</v>
      </c>
      <c r="E385" s="12">
        <v>42.669998</v>
      </c>
      <c r="F385" s="12">
        <v>41.419846</v>
      </c>
      <c r="G385" s="12">
        <v>1234166</v>
      </c>
    </row>
    <row r="386" spans="1:7" x14ac:dyDescent="0.25">
      <c r="A386" s="13">
        <v>41562</v>
      </c>
      <c r="B386" s="12">
        <v>42.869999</v>
      </c>
      <c r="C386" s="12">
        <v>42.869999</v>
      </c>
      <c r="D386" s="12">
        <v>41</v>
      </c>
      <c r="E386" s="12">
        <v>41.48</v>
      </c>
      <c r="F386" s="12">
        <v>40.264713</v>
      </c>
      <c r="G386" s="12">
        <v>1928493</v>
      </c>
    </row>
    <row r="387" spans="1:7" x14ac:dyDescent="0.25">
      <c r="A387" s="13">
        <v>41563</v>
      </c>
      <c r="B387" s="12">
        <v>41.48</v>
      </c>
      <c r="C387" s="12">
        <v>42.400002000000001</v>
      </c>
      <c r="D387" s="12">
        <v>41.009998000000003</v>
      </c>
      <c r="E387" s="12">
        <v>41.529998999999997</v>
      </c>
      <c r="F387" s="12">
        <v>40.313243999999997</v>
      </c>
      <c r="G387" s="12">
        <v>1064911</v>
      </c>
    </row>
    <row r="388" spans="1:7" x14ac:dyDescent="0.25">
      <c r="A388" s="13">
        <v>41564</v>
      </c>
      <c r="B388" s="12">
        <v>41.470001000000003</v>
      </c>
      <c r="C388" s="12">
        <v>41.470001000000003</v>
      </c>
      <c r="D388" s="12">
        <v>40.360000999999997</v>
      </c>
      <c r="E388" s="12">
        <v>40.610000999999997</v>
      </c>
      <c r="F388" s="12">
        <v>39.420200000000001</v>
      </c>
      <c r="G388" s="12">
        <v>2153504</v>
      </c>
    </row>
    <row r="389" spans="1:7" x14ac:dyDescent="0.25">
      <c r="A389" s="13">
        <v>41565</v>
      </c>
      <c r="B389" s="12">
        <v>40.810001</v>
      </c>
      <c r="C389" s="12">
        <v>41.400002000000001</v>
      </c>
      <c r="D389" s="12">
        <v>40.310001</v>
      </c>
      <c r="E389" s="12">
        <v>41</v>
      </c>
      <c r="F389" s="12">
        <v>39.798771000000002</v>
      </c>
      <c r="G389" s="12">
        <v>1829291</v>
      </c>
    </row>
    <row r="390" spans="1:7" x14ac:dyDescent="0.25">
      <c r="A390" s="13">
        <v>41568</v>
      </c>
      <c r="B390" s="12">
        <v>41.18</v>
      </c>
      <c r="C390" s="12">
        <v>41.400002000000001</v>
      </c>
      <c r="D390" s="12">
        <v>39.709999000000003</v>
      </c>
      <c r="E390" s="12">
        <v>40.909999999999997</v>
      </c>
      <c r="F390" s="12">
        <v>39.711410999999998</v>
      </c>
      <c r="G390" s="12">
        <v>4838029</v>
      </c>
    </row>
    <row r="391" spans="1:7" x14ac:dyDescent="0.25">
      <c r="A391" s="13">
        <v>41569</v>
      </c>
      <c r="B391" s="12">
        <v>40.709999000000003</v>
      </c>
      <c r="C391" s="12">
        <v>42</v>
      </c>
      <c r="D391" s="12">
        <v>40.709999000000003</v>
      </c>
      <c r="E391" s="12">
        <v>41.919998</v>
      </c>
      <c r="F391" s="12">
        <v>40.691814000000001</v>
      </c>
      <c r="G391" s="12">
        <v>1365731</v>
      </c>
    </row>
    <row r="392" spans="1:7" x14ac:dyDescent="0.25">
      <c r="A392" s="13">
        <v>41570</v>
      </c>
      <c r="B392" s="12">
        <v>41.919998</v>
      </c>
      <c r="C392" s="12">
        <v>42</v>
      </c>
      <c r="D392" s="12">
        <v>41.119999</v>
      </c>
      <c r="E392" s="12">
        <v>41.470001000000003</v>
      </c>
      <c r="F392" s="12">
        <v>40.255004999999997</v>
      </c>
      <c r="G392" s="12">
        <v>1861299</v>
      </c>
    </row>
    <row r="393" spans="1:7" x14ac:dyDescent="0.25">
      <c r="A393" s="13">
        <v>41571</v>
      </c>
      <c r="B393" s="12">
        <v>42</v>
      </c>
      <c r="C393" s="12">
        <v>43.400002000000001</v>
      </c>
      <c r="D393" s="12">
        <v>42</v>
      </c>
      <c r="E393" s="12">
        <v>42.860000999999997</v>
      </c>
      <c r="F393" s="12">
        <v>41.604281999999998</v>
      </c>
      <c r="G393" s="12">
        <v>4331292</v>
      </c>
    </row>
    <row r="394" spans="1:7" x14ac:dyDescent="0.25">
      <c r="A394" s="13">
        <v>41572</v>
      </c>
      <c r="B394" s="12">
        <v>42.650002000000001</v>
      </c>
      <c r="C394" s="12">
        <v>43.18</v>
      </c>
      <c r="D394" s="12">
        <v>42.439999</v>
      </c>
      <c r="E394" s="12">
        <v>43.139999000000003</v>
      </c>
      <c r="F394" s="12">
        <v>41.876072000000001</v>
      </c>
      <c r="G394" s="12">
        <v>2175552</v>
      </c>
    </row>
    <row r="395" spans="1:7" x14ac:dyDescent="0.25">
      <c r="A395" s="13">
        <v>41575</v>
      </c>
      <c r="B395" s="12">
        <v>43.150002000000001</v>
      </c>
      <c r="C395" s="12">
        <v>44.029998999999997</v>
      </c>
      <c r="D395" s="12">
        <v>41.790000999999997</v>
      </c>
      <c r="E395" s="12">
        <v>44</v>
      </c>
      <c r="F395" s="12">
        <v>42.710875999999999</v>
      </c>
      <c r="G395" s="12">
        <v>2226280</v>
      </c>
    </row>
    <row r="396" spans="1:7" x14ac:dyDescent="0.25">
      <c r="A396" s="13">
        <v>41576</v>
      </c>
      <c r="B396" s="12">
        <v>44</v>
      </c>
      <c r="C396" s="12">
        <v>44.200001</v>
      </c>
      <c r="D396" s="12">
        <v>43.400002000000001</v>
      </c>
      <c r="E396" s="12">
        <v>44.139999000000003</v>
      </c>
      <c r="F396" s="12">
        <v>42.846778999999998</v>
      </c>
      <c r="G396" s="12">
        <v>1666352</v>
      </c>
    </row>
    <row r="397" spans="1:7" x14ac:dyDescent="0.25">
      <c r="A397" s="13">
        <v>41577</v>
      </c>
      <c r="B397" s="12">
        <v>43.91</v>
      </c>
      <c r="C397" s="12">
        <v>43.919998</v>
      </c>
      <c r="D397" s="12">
        <v>42.459999000000003</v>
      </c>
      <c r="E397" s="12">
        <v>43.57</v>
      </c>
      <c r="F397" s="12">
        <v>42.293475999999998</v>
      </c>
      <c r="G397" s="12">
        <v>1269677</v>
      </c>
    </row>
    <row r="398" spans="1:7" x14ac:dyDescent="0.25">
      <c r="A398" s="13">
        <v>41578</v>
      </c>
      <c r="B398" s="12">
        <v>43.349997999999999</v>
      </c>
      <c r="C398" s="12">
        <v>43.959999000000003</v>
      </c>
      <c r="D398" s="12">
        <v>41.779998999999997</v>
      </c>
      <c r="E398" s="12">
        <v>43.830002</v>
      </c>
      <c r="F398" s="12">
        <v>42.545859999999998</v>
      </c>
      <c r="G398" s="12">
        <v>4701778</v>
      </c>
    </row>
    <row r="399" spans="1:7" x14ac:dyDescent="0.25">
      <c r="A399" s="13">
        <v>41579</v>
      </c>
      <c r="B399" s="12">
        <v>43.59</v>
      </c>
      <c r="C399" s="12">
        <v>43.740001999999997</v>
      </c>
      <c r="D399" s="12">
        <v>43.009998000000003</v>
      </c>
      <c r="E399" s="12">
        <v>43.419998</v>
      </c>
      <c r="F399" s="12">
        <v>42.147869</v>
      </c>
      <c r="G399" s="12">
        <v>1470412</v>
      </c>
    </row>
    <row r="400" spans="1:7" x14ac:dyDescent="0.25">
      <c r="A400" s="13">
        <v>41582</v>
      </c>
      <c r="B400" s="12">
        <v>43.200001</v>
      </c>
      <c r="C400" s="12">
        <v>43.490001999999997</v>
      </c>
      <c r="D400" s="12">
        <v>43.139999000000003</v>
      </c>
      <c r="E400" s="12">
        <v>43.32</v>
      </c>
      <c r="F400" s="12">
        <v>42.050800000000002</v>
      </c>
      <c r="G400" s="12">
        <v>587867</v>
      </c>
    </row>
    <row r="401" spans="1:7" x14ac:dyDescent="0.25">
      <c r="A401" s="13">
        <v>41583</v>
      </c>
      <c r="B401" s="12">
        <v>43</v>
      </c>
      <c r="C401" s="12">
        <v>43.220001000000003</v>
      </c>
      <c r="D401" s="12">
        <v>42.110000999999997</v>
      </c>
      <c r="E401" s="12">
        <v>42.52</v>
      </c>
      <c r="F401" s="12">
        <v>41.274242000000001</v>
      </c>
      <c r="G401" s="12">
        <v>2008737</v>
      </c>
    </row>
    <row r="402" spans="1:7" x14ac:dyDescent="0.25">
      <c r="A402" s="13">
        <v>41584</v>
      </c>
      <c r="B402" s="12">
        <v>42.52</v>
      </c>
      <c r="C402" s="12">
        <v>43.389999000000003</v>
      </c>
      <c r="D402" s="12">
        <v>42.52</v>
      </c>
      <c r="E402" s="12">
        <v>43.169998</v>
      </c>
      <c r="F402" s="12">
        <v>41.905192999999997</v>
      </c>
      <c r="G402" s="12">
        <v>1370259</v>
      </c>
    </row>
    <row r="403" spans="1:7" x14ac:dyDescent="0.25">
      <c r="A403" s="13">
        <v>41585</v>
      </c>
      <c r="B403" s="12">
        <v>43</v>
      </c>
      <c r="C403" s="12">
        <v>43.25</v>
      </c>
      <c r="D403" s="12">
        <v>42.310001</v>
      </c>
      <c r="E403" s="12">
        <v>42.57</v>
      </c>
      <c r="F403" s="12">
        <v>41.322772999999998</v>
      </c>
      <c r="G403" s="12">
        <v>1059655</v>
      </c>
    </row>
    <row r="404" spans="1:7" x14ac:dyDescent="0.25">
      <c r="A404" s="13">
        <v>41586</v>
      </c>
      <c r="B404" s="12">
        <v>42.450001</v>
      </c>
      <c r="C404" s="12">
        <v>42.470001000000003</v>
      </c>
      <c r="D404" s="12">
        <v>41</v>
      </c>
      <c r="E404" s="12">
        <v>41.529998999999997</v>
      </c>
      <c r="F404" s="12">
        <v>40.313243999999997</v>
      </c>
      <c r="G404" s="12">
        <v>3442627</v>
      </c>
    </row>
    <row r="405" spans="1:7" x14ac:dyDescent="0.25">
      <c r="A405" s="13">
        <v>41589</v>
      </c>
      <c r="B405" s="12">
        <v>41.740001999999997</v>
      </c>
      <c r="C405" s="12">
        <v>42</v>
      </c>
      <c r="D405" s="12">
        <v>40.380001</v>
      </c>
      <c r="E405" s="12">
        <v>40.599997999999999</v>
      </c>
      <c r="F405" s="12">
        <v>39.410488000000001</v>
      </c>
      <c r="G405" s="12">
        <v>1486032</v>
      </c>
    </row>
    <row r="406" spans="1:7" x14ac:dyDescent="0.25">
      <c r="A406" s="13">
        <v>41590</v>
      </c>
      <c r="B406" s="12">
        <v>40.599997999999999</v>
      </c>
      <c r="C406" s="12">
        <v>41</v>
      </c>
      <c r="D406" s="12">
        <v>40.369999</v>
      </c>
      <c r="E406" s="12">
        <v>40.93</v>
      </c>
      <c r="F406" s="12">
        <v>39.730826999999998</v>
      </c>
      <c r="G406" s="12">
        <v>1513644</v>
      </c>
    </row>
    <row r="407" spans="1:7" x14ac:dyDescent="0.25">
      <c r="A407" s="13">
        <v>41591</v>
      </c>
      <c r="B407" s="12">
        <v>40.729999999999997</v>
      </c>
      <c r="C407" s="12">
        <v>42.259998000000003</v>
      </c>
      <c r="D407" s="12">
        <v>40.529998999999997</v>
      </c>
      <c r="E407" s="12">
        <v>41.939999</v>
      </c>
      <c r="F407" s="12">
        <v>40.711230999999998</v>
      </c>
      <c r="G407" s="12">
        <v>1972685</v>
      </c>
    </row>
    <row r="408" spans="1:7" x14ac:dyDescent="0.25">
      <c r="A408" s="13">
        <v>41592</v>
      </c>
      <c r="B408" s="12">
        <v>41.709999000000003</v>
      </c>
      <c r="C408" s="12">
        <v>43</v>
      </c>
      <c r="D408" s="12">
        <v>41.619999</v>
      </c>
      <c r="E408" s="12">
        <v>42.43</v>
      </c>
      <c r="F408" s="12">
        <v>41.186874000000003</v>
      </c>
      <c r="G408" s="12">
        <v>1173088</v>
      </c>
    </row>
    <row r="409" spans="1:7" x14ac:dyDescent="0.25">
      <c r="A409" s="13">
        <v>41593</v>
      </c>
      <c r="B409" s="12">
        <v>42.43</v>
      </c>
      <c r="C409" s="12">
        <v>42.630001</v>
      </c>
      <c r="D409" s="12">
        <v>41.509998000000003</v>
      </c>
      <c r="E409" s="12">
        <v>42.509998000000003</v>
      </c>
      <c r="F409" s="12">
        <v>41.264530000000001</v>
      </c>
      <c r="G409" s="12">
        <v>2643210</v>
      </c>
    </row>
    <row r="410" spans="1:7" x14ac:dyDescent="0.25">
      <c r="A410" s="13">
        <v>41597</v>
      </c>
      <c r="B410" s="12">
        <v>42.290000999999997</v>
      </c>
      <c r="C410" s="12">
        <v>42.900002000000001</v>
      </c>
      <c r="D410" s="12">
        <v>41.310001</v>
      </c>
      <c r="E410" s="12">
        <v>41.709999000000003</v>
      </c>
      <c r="F410" s="12">
        <v>40.487971999999999</v>
      </c>
      <c r="G410" s="12">
        <v>1650716</v>
      </c>
    </row>
    <row r="411" spans="1:7" x14ac:dyDescent="0.25">
      <c r="A411" s="13">
        <v>41598</v>
      </c>
      <c r="B411" s="12">
        <v>41.799999</v>
      </c>
      <c r="C411" s="12">
        <v>41.93</v>
      </c>
      <c r="D411" s="12">
        <v>40.389999000000003</v>
      </c>
      <c r="E411" s="12">
        <v>40.57</v>
      </c>
      <c r="F411" s="12">
        <v>39.381374000000001</v>
      </c>
      <c r="G411" s="12">
        <v>2401691</v>
      </c>
    </row>
    <row r="412" spans="1:7" x14ac:dyDescent="0.25">
      <c r="A412" s="13">
        <v>41599</v>
      </c>
      <c r="B412" s="12">
        <v>41.209999000000003</v>
      </c>
      <c r="C412" s="12">
        <v>41.439999</v>
      </c>
      <c r="D412" s="12">
        <v>40.509998000000003</v>
      </c>
      <c r="E412" s="12">
        <v>40.759998000000003</v>
      </c>
      <c r="F412" s="12">
        <v>39.565800000000003</v>
      </c>
      <c r="G412" s="12">
        <v>2411802</v>
      </c>
    </row>
    <row r="413" spans="1:7" x14ac:dyDescent="0.25">
      <c r="A413" s="13">
        <v>41600</v>
      </c>
      <c r="B413" s="12">
        <v>40.82</v>
      </c>
      <c r="C413" s="12">
        <v>41.119999</v>
      </c>
      <c r="D413" s="12">
        <v>40.549999</v>
      </c>
      <c r="E413" s="12">
        <v>40.75</v>
      </c>
      <c r="F413" s="12">
        <v>39.556103</v>
      </c>
      <c r="G413" s="12">
        <v>1142169</v>
      </c>
    </row>
    <row r="414" spans="1:7" x14ac:dyDescent="0.25">
      <c r="A414" s="13">
        <v>41603</v>
      </c>
      <c r="B414" s="12">
        <v>40.810001</v>
      </c>
      <c r="C414" s="12">
        <v>41.02</v>
      </c>
      <c r="D414" s="12">
        <v>40.5</v>
      </c>
      <c r="E414" s="12">
        <v>40.68</v>
      </c>
      <c r="F414" s="12">
        <v>39.488148000000002</v>
      </c>
      <c r="G414" s="12">
        <v>1684745</v>
      </c>
    </row>
    <row r="415" spans="1:7" x14ac:dyDescent="0.25">
      <c r="A415" s="13">
        <v>41604</v>
      </c>
      <c r="B415" s="12">
        <v>40.5</v>
      </c>
      <c r="C415" s="12">
        <v>41.529998999999997</v>
      </c>
      <c r="D415" s="12">
        <v>40.139999000000003</v>
      </c>
      <c r="E415" s="12">
        <v>41.400002000000001</v>
      </c>
      <c r="F415" s="12">
        <v>40.187057000000003</v>
      </c>
      <c r="G415" s="12">
        <v>5638239</v>
      </c>
    </row>
    <row r="416" spans="1:7" x14ac:dyDescent="0.25">
      <c r="A416" s="13">
        <v>41605</v>
      </c>
      <c r="B416" s="12">
        <v>41.349997999999999</v>
      </c>
      <c r="C416" s="12">
        <v>41.360000999999997</v>
      </c>
      <c r="D416" s="12">
        <v>39.830002</v>
      </c>
      <c r="E416" s="12">
        <v>40.400002000000001</v>
      </c>
      <c r="F416" s="12">
        <v>39.216354000000003</v>
      </c>
      <c r="G416" s="12">
        <v>5075448</v>
      </c>
    </row>
    <row r="417" spans="1:7" x14ac:dyDescent="0.25">
      <c r="A417" s="13">
        <v>41606</v>
      </c>
      <c r="B417" s="12">
        <v>40.419998</v>
      </c>
      <c r="C417" s="12">
        <v>41</v>
      </c>
      <c r="D417" s="12">
        <v>40.419998</v>
      </c>
      <c r="E417" s="12">
        <v>40.830002</v>
      </c>
      <c r="F417" s="12">
        <v>39.633758999999998</v>
      </c>
      <c r="G417" s="12">
        <v>1189329</v>
      </c>
    </row>
    <row r="418" spans="1:7" x14ac:dyDescent="0.25">
      <c r="A418" s="13">
        <v>41607</v>
      </c>
      <c r="B418" s="12">
        <v>40.790000999999997</v>
      </c>
      <c r="C418" s="12">
        <v>41</v>
      </c>
      <c r="D418" s="12">
        <v>40.099997999999999</v>
      </c>
      <c r="E418" s="12">
        <v>40.799999</v>
      </c>
      <c r="F418" s="12">
        <v>39.604633</v>
      </c>
      <c r="G418" s="12">
        <v>7125000</v>
      </c>
    </row>
    <row r="419" spans="1:7" x14ac:dyDescent="0.25">
      <c r="A419" s="13">
        <v>41610</v>
      </c>
      <c r="B419" s="12">
        <v>40.610000999999997</v>
      </c>
      <c r="C419" s="12">
        <v>41.389999000000003</v>
      </c>
      <c r="D419" s="12">
        <v>40.610000999999997</v>
      </c>
      <c r="E419" s="12">
        <v>41.060001</v>
      </c>
      <c r="F419" s="12">
        <v>39.857017999999997</v>
      </c>
      <c r="G419" s="12">
        <v>2227746</v>
      </c>
    </row>
    <row r="420" spans="1:7" x14ac:dyDescent="0.25">
      <c r="A420" s="13">
        <v>41611</v>
      </c>
      <c r="B420" s="12">
        <v>41.169998</v>
      </c>
      <c r="C420" s="12">
        <v>41.169998</v>
      </c>
      <c r="D420" s="12">
        <v>40.099997999999999</v>
      </c>
      <c r="E420" s="12">
        <v>40.240001999999997</v>
      </c>
      <c r="F420" s="12">
        <v>39.061042999999998</v>
      </c>
      <c r="G420" s="12">
        <v>1761275</v>
      </c>
    </row>
    <row r="421" spans="1:7" x14ac:dyDescent="0.25">
      <c r="A421" s="13">
        <v>41612</v>
      </c>
      <c r="B421" s="12">
        <v>40.110000999999997</v>
      </c>
      <c r="C421" s="12">
        <v>40.700001</v>
      </c>
      <c r="D421" s="12">
        <v>39.770000000000003</v>
      </c>
      <c r="E421" s="12">
        <v>40.610000999999997</v>
      </c>
      <c r="F421" s="12">
        <v>39.420200000000001</v>
      </c>
      <c r="G421" s="12">
        <v>1997464</v>
      </c>
    </row>
    <row r="422" spans="1:7" x14ac:dyDescent="0.25">
      <c r="A422" s="13">
        <v>41613</v>
      </c>
      <c r="B422" s="12">
        <v>40.409999999999997</v>
      </c>
      <c r="C422" s="12">
        <v>41.25</v>
      </c>
      <c r="D422" s="12">
        <v>40.409999999999997</v>
      </c>
      <c r="E422" s="12">
        <v>40.560001</v>
      </c>
      <c r="F422" s="12">
        <v>39.371665999999998</v>
      </c>
      <c r="G422" s="12">
        <v>1740390</v>
      </c>
    </row>
    <row r="423" spans="1:7" x14ac:dyDescent="0.25">
      <c r="A423" s="13">
        <v>41614</v>
      </c>
      <c r="B423" s="12">
        <v>40.509998000000003</v>
      </c>
      <c r="C423" s="12">
        <v>41.400002000000001</v>
      </c>
      <c r="D423" s="12">
        <v>40.509998000000003</v>
      </c>
      <c r="E423" s="12">
        <v>40.939999</v>
      </c>
      <c r="F423" s="12">
        <v>39.740527999999998</v>
      </c>
      <c r="G423" s="12">
        <v>2102223</v>
      </c>
    </row>
    <row r="424" spans="1:7" x14ac:dyDescent="0.25">
      <c r="A424" s="13">
        <v>41617</v>
      </c>
      <c r="B424" s="12">
        <v>40.57</v>
      </c>
      <c r="C424" s="12">
        <v>41.490001999999997</v>
      </c>
      <c r="D424" s="12">
        <v>40.57</v>
      </c>
      <c r="E424" s="12">
        <v>41.060001</v>
      </c>
      <c r="F424" s="12">
        <v>39.857017999999997</v>
      </c>
      <c r="G424" s="12">
        <v>2130863</v>
      </c>
    </row>
    <row r="425" spans="1:7" x14ac:dyDescent="0.25">
      <c r="A425" s="13">
        <v>41618</v>
      </c>
      <c r="B425" s="12">
        <v>40.849997999999999</v>
      </c>
      <c r="C425" s="12">
        <v>41.02</v>
      </c>
      <c r="D425" s="12">
        <v>40.25</v>
      </c>
      <c r="E425" s="12">
        <v>40.479999999999997</v>
      </c>
      <c r="F425" s="12">
        <v>39.29401</v>
      </c>
      <c r="G425" s="12">
        <v>2470714</v>
      </c>
    </row>
    <row r="426" spans="1:7" x14ac:dyDescent="0.25">
      <c r="A426" s="13">
        <v>41619</v>
      </c>
      <c r="B426" s="12">
        <v>40.669998</v>
      </c>
      <c r="C426" s="12">
        <v>40.669998</v>
      </c>
      <c r="D426" s="12">
        <v>39.5</v>
      </c>
      <c r="E426" s="12">
        <v>39.669998</v>
      </c>
      <c r="F426" s="12">
        <v>38.507739999999998</v>
      </c>
      <c r="G426" s="12">
        <v>3991944</v>
      </c>
    </row>
    <row r="427" spans="1:7" x14ac:dyDescent="0.25">
      <c r="A427" s="13">
        <v>41621</v>
      </c>
      <c r="B427" s="12">
        <v>39.75</v>
      </c>
      <c r="C427" s="12">
        <v>39.75</v>
      </c>
      <c r="D427" s="12">
        <v>38.299999</v>
      </c>
      <c r="E427" s="12">
        <v>38.560001</v>
      </c>
      <c r="F427" s="12">
        <v>37.430259999999997</v>
      </c>
      <c r="G427" s="12">
        <v>4034935</v>
      </c>
    </row>
    <row r="428" spans="1:7" x14ac:dyDescent="0.25">
      <c r="A428" s="13">
        <v>41624</v>
      </c>
      <c r="B428" s="12">
        <v>38.299999</v>
      </c>
      <c r="C428" s="12">
        <v>38.75</v>
      </c>
      <c r="D428" s="12">
        <v>37.950001</v>
      </c>
      <c r="E428" s="12">
        <v>38.119999</v>
      </c>
      <c r="F428" s="12">
        <v>37.003151000000003</v>
      </c>
      <c r="G428" s="12">
        <v>5215738</v>
      </c>
    </row>
    <row r="429" spans="1:7" x14ac:dyDescent="0.25">
      <c r="A429" s="13">
        <v>41625</v>
      </c>
      <c r="B429" s="12">
        <v>37.979999999999997</v>
      </c>
      <c r="C429" s="12">
        <v>38.380001</v>
      </c>
      <c r="D429" s="12">
        <v>37.900002000000001</v>
      </c>
      <c r="E429" s="12">
        <v>38</v>
      </c>
      <c r="F429" s="12">
        <v>36.886665000000001</v>
      </c>
      <c r="G429" s="12">
        <v>2768771</v>
      </c>
    </row>
    <row r="430" spans="1:7" x14ac:dyDescent="0.25">
      <c r="A430" s="13">
        <v>41626</v>
      </c>
      <c r="B430" s="12">
        <v>38.049999</v>
      </c>
      <c r="C430" s="12">
        <v>39.200001</v>
      </c>
      <c r="D430" s="12">
        <v>37.849997999999999</v>
      </c>
      <c r="E430" s="12">
        <v>38.5</v>
      </c>
      <c r="F430" s="12">
        <v>37.372020999999997</v>
      </c>
      <c r="G430" s="12">
        <v>5165101</v>
      </c>
    </row>
    <row r="431" spans="1:7" x14ac:dyDescent="0.25">
      <c r="A431" s="13">
        <v>41627</v>
      </c>
      <c r="B431" s="12">
        <v>38.150002000000001</v>
      </c>
      <c r="C431" s="12">
        <v>39.200001</v>
      </c>
      <c r="D431" s="12">
        <v>38.150002000000001</v>
      </c>
      <c r="E431" s="12">
        <v>38.669998</v>
      </c>
      <c r="F431" s="12">
        <v>37.537036999999998</v>
      </c>
      <c r="G431" s="12">
        <v>1331983</v>
      </c>
    </row>
    <row r="432" spans="1:7" x14ac:dyDescent="0.25">
      <c r="A432" s="13">
        <v>41628</v>
      </c>
      <c r="B432" s="12">
        <v>39</v>
      </c>
      <c r="C432" s="12">
        <v>39.400002000000001</v>
      </c>
      <c r="D432" s="12">
        <v>38.090000000000003</v>
      </c>
      <c r="E432" s="12">
        <v>38.549999</v>
      </c>
      <c r="F432" s="12">
        <v>37.420551000000003</v>
      </c>
      <c r="G432" s="12">
        <v>6980838</v>
      </c>
    </row>
    <row r="433" spans="1:7" x14ac:dyDescent="0.25">
      <c r="A433" s="13">
        <v>41631</v>
      </c>
      <c r="B433" s="12">
        <v>38.07</v>
      </c>
      <c r="C433" s="12">
        <v>39.040000999999997</v>
      </c>
      <c r="D433" s="12">
        <v>38.07</v>
      </c>
      <c r="E433" s="12">
        <v>38.689999</v>
      </c>
      <c r="F433" s="12">
        <v>37.556449999999998</v>
      </c>
      <c r="G433" s="12">
        <v>1598131</v>
      </c>
    </row>
    <row r="434" spans="1:7" x14ac:dyDescent="0.25">
      <c r="A434" s="13">
        <v>41634</v>
      </c>
      <c r="B434" s="12">
        <v>39.090000000000003</v>
      </c>
      <c r="C434" s="12">
        <v>39.450001</v>
      </c>
      <c r="D434" s="12">
        <v>39.090000000000003</v>
      </c>
      <c r="E434" s="12">
        <v>39.209999000000003</v>
      </c>
      <c r="F434" s="12">
        <v>38.061217999999997</v>
      </c>
      <c r="G434" s="12">
        <v>1360048</v>
      </c>
    </row>
    <row r="435" spans="1:7" x14ac:dyDescent="0.25">
      <c r="A435" s="13">
        <v>41635</v>
      </c>
      <c r="B435" s="12">
        <v>39.419998</v>
      </c>
      <c r="C435" s="12">
        <v>39.740001999999997</v>
      </c>
      <c r="D435" s="12">
        <v>39.18</v>
      </c>
      <c r="E435" s="12">
        <v>39.610000999999997</v>
      </c>
      <c r="F435" s="12">
        <v>38.449492999999997</v>
      </c>
      <c r="G435" s="12">
        <v>2761586</v>
      </c>
    </row>
    <row r="436" spans="1:7" x14ac:dyDescent="0.25">
      <c r="A436" s="13">
        <v>41638</v>
      </c>
      <c r="B436" s="12">
        <v>39.419998</v>
      </c>
      <c r="C436" s="12">
        <v>40.490001999999997</v>
      </c>
      <c r="D436" s="12">
        <v>39.419998</v>
      </c>
      <c r="E436" s="12">
        <v>40.419998</v>
      </c>
      <c r="F436" s="12">
        <v>39.235764000000003</v>
      </c>
      <c r="G436" s="12">
        <v>5517229</v>
      </c>
    </row>
    <row r="437" spans="1:7" x14ac:dyDescent="0.25">
      <c r="A437" s="13">
        <v>41641</v>
      </c>
      <c r="B437" s="12">
        <v>40</v>
      </c>
      <c r="C437" s="12">
        <v>40.349997999999999</v>
      </c>
      <c r="D437" s="12">
        <v>38.689999</v>
      </c>
      <c r="E437" s="12">
        <v>38.959999000000003</v>
      </c>
      <c r="F437" s="12">
        <v>37.818539000000001</v>
      </c>
      <c r="G437" s="12">
        <v>1465370</v>
      </c>
    </row>
    <row r="438" spans="1:7" x14ac:dyDescent="0.25">
      <c r="A438" s="13">
        <v>41642</v>
      </c>
      <c r="B438" s="12">
        <v>39</v>
      </c>
      <c r="C438" s="12">
        <v>39.029998999999997</v>
      </c>
      <c r="D438" s="12">
        <v>38.110000999999997</v>
      </c>
      <c r="E438" s="12">
        <v>38.590000000000003</v>
      </c>
      <c r="F438" s="12">
        <v>37.459381</v>
      </c>
      <c r="G438" s="12">
        <v>2105746</v>
      </c>
    </row>
    <row r="439" spans="1:7" x14ac:dyDescent="0.25">
      <c r="A439" s="13">
        <v>41645</v>
      </c>
      <c r="B439" s="12">
        <v>38.599997999999999</v>
      </c>
      <c r="C439" s="12">
        <v>39.18</v>
      </c>
      <c r="D439" s="12">
        <v>38.5</v>
      </c>
      <c r="E439" s="12">
        <v>38.630001</v>
      </c>
      <c r="F439" s="12">
        <v>37.498207000000001</v>
      </c>
      <c r="G439" s="12">
        <v>1915302</v>
      </c>
    </row>
    <row r="440" spans="1:7" x14ac:dyDescent="0.25">
      <c r="A440" s="13">
        <v>41646</v>
      </c>
      <c r="B440" s="12">
        <v>38.5</v>
      </c>
      <c r="C440" s="12">
        <v>38.729999999999997</v>
      </c>
      <c r="D440" s="12">
        <v>38.020000000000003</v>
      </c>
      <c r="E440" s="12">
        <v>38.189999</v>
      </c>
      <c r="F440" s="12">
        <v>37.071102000000003</v>
      </c>
      <c r="G440" s="12">
        <v>2398347</v>
      </c>
    </row>
    <row r="441" spans="1:7" x14ac:dyDescent="0.25">
      <c r="A441" s="13">
        <v>41647</v>
      </c>
      <c r="B441" s="12">
        <v>38.009998000000003</v>
      </c>
      <c r="C441" s="12">
        <v>38.330002</v>
      </c>
      <c r="D441" s="12">
        <v>37</v>
      </c>
      <c r="E441" s="12">
        <v>37.049999</v>
      </c>
      <c r="F441" s="12">
        <v>35.964500000000001</v>
      </c>
      <c r="G441" s="12">
        <v>5156475</v>
      </c>
    </row>
    <row r="442" spans="1:7" x14ac:dyDescent="0.25">
      <c r="A442" s="13">
        <v>41648</v>
      </c>
      <c r="B442" s="12">
        <v>37.240001999999997</v>
      </c>
      <c r="C442" s="12">
        <v>37.470001000000003</v>
      </c>
      <c r="D442" s="12">
        <v>36.18</v>
      </c>
      <c r="E442" s="12">
        <v>36.259998000000003</v>
      </c>
      <c r="F442" s="12">
        <v>35.197639000000002</v>
      </c>
      <c r="G442" s="12">
        <v>4541672</v>
      </c>
    </row>
    <row r="443" spans="1:7" x14ac:dyDescent="0.25">
      <c r="A443" s="13">
        <v>41649</v>
      </c>
      <c r="B443" s="12">
        <v>36.470001000000003</v>
      </c>
      <c r="C443" s="12">
        <v>37.080002</v>
      </c>
      <c r="D443" s="12">
        <v>36.299999</v>
      </c>
      <c r="E443" s="12">
        <v>36.68</v>
      </c>
      <c r="F443" s="12">
        <v>35.605339000000001</v>
      </c>
      <c r="G443" s="12">
        <v>4522329</v>
      </c>
    </row>
    <row r="444" spans="1:7" x14ac:dyDescent="0.25">
      <c r="A444" s="13">
        <v>41652</v>
      </c>
      <c r="B444" s="12">
        <v>36.790000999999997</v>
      </c>
      <c r="C444" s="12">
        <v>37.049999</v>
      </c>
      <c r="D444" s="12">
        <v>36.409999999999997</v>
      </c>
      <c r="E444" s="12">
        <v>36.659999999999997</v>
      </c>
      <c r="F444" s="12">
        <v>35.585926000000001</v>
      </c>
      <c r="G444" s="12">
        <v>2285491</v>
      </c>
    </row>
    <row r="445" spans="1:7" x14ac:dyDescent="0.25">
      <c r="A445" s="13">
        <v>41653</v>
      </c>
      <c r="B445" s="12">
        <v>36.700001</v>
      </c>
      <c r="C445" s="12">
        <v>36.979999999999997</v>
      </c>
      <c r="D445" s="12">
        <v>36.509998000000003</v>
      </c>
      <c r="E445" s="12">
        <v>36.849997999999999</v>
      </c>
      <c r="F445" s="12">
        <v>35.770358999999999</v>
      </c>
      <c r="G445" s="12">
        <v>1635655</v>
      </c>
    </row>
    <row r="446" spans="1:7" x14ac:dyDescent="0.25">
      <c r="A446" s="13">
        <v>41654</v>
      </c>
      <c r="B446" s="12">
        <v>37</v>
      </c>
      <c r="C446" s="12">
        <v>37.279998999999997</v>
      </c>
      <c r="D446" s="12">
        <v>36.759998000000003</v>
      </c>
      <c r="E446" s="12">
        <v>36.93</v>
      </c>
      <c r="F446" s="12">
        <v>35.848019000000001</v>
      </c>
      <c r="G446" s="12">
        <v>2612459</v>
      </c>
    </row>
    <row r="447" spans="1:7" x14ac:dyDescent="0.25">
      <c r="A447" s="13">
        <v>41655</v>
      </c>
      <c r="B447" s="12">
        <v>36.93</v>
      </c>
      <c r="C447" s="12">
        <v>37.040000999999997</v>
      </c>
      <c r="D447" s="12">
        <v>36.400002000000001</v>
      </c>
      <c r="E447" s="12">
        <v>36.959999000000003</v>
      </c>
      <c r="F447" s="12">
        <v>35.877139999999997</v>
      </c>
      <c r="G447" s="12">
        <v>1617701</v>
      </c>
    </row>
    <row r="448" spans="1:7" x14ac:dyDescent="0.25">
      <c r="A448" s="13">
        <v>41656</v>
      </c>
      <c r="B448" s="12">
        <v>36.799999</v>
      </c>
      <c r="C448" s="12">
        <v>36.799999</v>
      </c>
      <c r="D448" s="12">
        <v>36.020000000000003</v>
      </c>
      <c r="E448" s="12">
        <v>36.159999999999997</v>
      </c>
      <c r="F448" s="12">
        <v>35.100574000000002</v>
      </c>
      <c r="G448" s="12">
        <v>3318946</v>
      </c>
    </row>
    <row r="449" spans="1:7" x14ac:dyDescent="0.25">
      <c r="A449" s="13">
        <v>41659</v>
      </c>
      <c r="B449" s="12">
        <v>36.099997999999999</v>
      </c>
      <c r="C449" s="12">
        <v>36.380001</v>
      </c>
      <c r="D449" s="12">
        <v>36.099997999999999</v>
      </c>
      <c r="E449" s="12">
        <v>36.259998000000003</v>
      </c>
      <c r="F449" s="12">
        <v>35.197639000000002</v>
      </c>
      <c r="G449" s="12">
        <v>380966</v>
      </c>
    </row>
    <row r="450" spans="1:7" x14ac:dyDescent="0.25">
      <c r="A450" s="13">
        <v>41660</v>
      </c>
      <c r="B450" s="12">
        <v>36.240001999999997</v>
      </c>
      <c r="C450" s="12">
        <v>36.490001999999997</v>
      </c>
      <c r="D450" s="12">
        <v>35</v>
      </c>
      <c r="E450" s="12">
        <v>35.209999000000003</v>
      </c>
      <c r="F450" s="12">
        <v>34.17841</v>
      </c>
      <c r="G450" s="12">
        <v>2998738</v>
      </c>
    </row>
    <row r="451" spans="1:7" x14ac:dyDescent="0.25">
      <c r="A451" s="13">
        <v>41661</v>
      </c>
      <c r="B451" s="12">
        <v>35.25</v>
      </c>
      <c r="C451" s="12">
        <v>35.57</v>
      </c>
      <c r="D451" s="12">
        <v>34.419998</v>
      </c>
      <c r="E451" s="12">
        <v>34.790000999999997</v>
      </c>
      <c r="F451" s="12">
        <v>33.770713999999998</v>
      </c>
      <c r="G451" s="12">
        <v>5520374</v>
      </c>
    </row>
    <row r="452" spans="1:7" x14ac:dyDescent="0.25">
      <c r="A452" s="13">
        <v>41662</v>
      </c>
      <c r="B452" s="12">
        <v>34.790000999999997</v>
      </c>
      <c r="C452" s="12">
        <v>35</v>
      </c>
      <c r="D452" s="12">
        <v>34.400002000000001</v>
      </c>
      <c r="E452" s="12">
        <v>34.770000000000003</v>
      </c>
      <c r="F452" s="12">
        <v>33.751300999999998</v>
      </c>
      <c r="G452" s="12">
        <v>5858172</v>
      </c>
    </row>
    <row r="453" spans="1:7" x14ac:dyDescent="0.25">
      <c r="A453" s="13">
        <v>41663</v>
      </c>
      <c r="B453" s="12">
        <v>34.5</v>
      </c>
      <c r="C453" s="12">
        <v>34.849997999999999</v>
      </c>
      <c r="D453" s="12">
        <v>33.650002000000001</v>
      </c>
      <c r="E453" s="12">
        <v>34.57</v>
      </c>
      <c r="F453" s="12">
        <v>33.557158999999999</v>
      </c>
      <c r="G453" s="12">
        <v>7894587</v>
      </c>
    </row>
    <row r="454" spans="1:7" x14ac:dyDescent="0.25">
      <c r="A454" s="13">
        <v>41666</v>
      </c>
      <c r="B454" s="12">
        <v>34.740001999999997</v>
      </c>
      <c r="C454" s="12">
        <v>35.560001</v>
      </c>
      <c r="D454" s="12">
        <v>33.799999</v>
      </c>
      <c r="E454" s="12">
        <v>35.279998999999997</v>
      </c>
      <c r="F454" s="12">
        <v>34.246357000000003</v>
      </c>
      <c r="G454" s="12">
        <v>2964075</v>
      </c>
    </row>
    <row r="455" spans="1:7" x14ac:dyDescent="0.25">
      <c r="A455" s="13">
        <v>41667</v>
      </c>
      <c r="B455" s="12">
        <v>35.290000999999997</v>
      </c>
      <c r="C455" s="12">
        <v>35.290000999999997</v>
      </c>
      <c r="D455" s="12">
        <v>34.049999</v>
      </c>
      <c r="E455" s="12">
        <v>34.310001</v>
      </c>
      <c r="F455" s="12">
        <v>33.304779000000003</v>
      </c>
      <c r="G455" s="12">
        <v>3381650</v>
      </c>
    </row>
    <row r="456" spans="1:7" x14ac:dyDescent="0.25">
      <c r="A456" s="13">
        <v>41668</v>
      </c>
      <c r="B456" s="12">
        <v>34.159999999999997</v>
      </c>
      <c r="C456" s="12">
        <v>34.68</v>
      </c>
      <c r="D456" s="12">
        <v>33.849997999999999</v>
      </c>
      <c r="E456" s="12">
        <v>34.119999</v>
      </c>
      <c r="F456" s="12">
        <v>33.120337999999997</v>
      </c>
      <c r="G456" s="12">
        <v>1931340</v>
      </c>
    </row>
    <row r="457" spans="1:7" x14ac:dyDescent="0.25">
      <c r="A457" s="13">
        <v>41669</v>
      </c>
      <c r="B457" s="12">
        <v>34.770000000000003</v>
      </c>
      <c r="C457" s="12">
        <v>35.5</v>
      </c>
      <c r="D457" s="12">
        <v>34.240001999999997</v>
      </c>
      <c r="E457" s="12">
        <v>35.450001</v>
      </c>
      <c r="F457" s="12">
        <v>34.411377000000002</v>
      </c>
      <c r="G457" s="12">
        <v>2704751</v>
      </c>
    </row>
    <row r="458" spans="1:7" x14ac:dyDescent="0.25">
      <c r="A458" s="13">
        <v>41670</v>
      </c>
      <c r="B458" s="12">
        <v>35.259998000000003</v>
      </c>
      <c r="C458" s="12">
        <v>35.689999</v>
      </c>
      <c r="D458" s="12">
        <v>34.799999</v>
      </c>
      <c r="E458" s="12">
        <v>35.529998999999997</v>
      </c>
      <c r="F458" s="12">
        <v>34.489029000000002</v>
      </c>
      <c r="G458" s="12">
        <v>2820677</v>
      </c>
    </row>
    <row r="459" spans="1:7" x14ac:dyDescent="0.25">
      <c r="A459" s="13">
        <v>41674</v>
      </c>
      <c r="B459" s="12">
        <v>34.610000999999997</v>
      </c>
      <c r="C459" s="12">
        <v>35.349997999999999</v>
      </c>
      <c r="D459" s="12">
        <v>34.400002000000001</v>
      </c>
      <c r="E459" s="12">
        <v>34.529998999999997</v>
      </c>
      <c r="F459" s="12">
        <v>33.518332999999998</v>
      </c>
      <c r="G459" s="12">
        <v>2437968</v>
      </c>
    </row>
    <row r="460" spans="1:7" x14ac:dyDescent="0.25">
      <c r="A460" s="13">
        <v>41675</v>
      </c>
      <c r="B460" s="12">
        <v>34.479999999999997</v>
      </c>
      <c r="C460" s="12">
        <v>35.419998</v>
      </c>
      <c r="D460" s="12">
        <v>34.110000999999997</v>
      </c>
      <c r="E460" s="12">
        <v>34.619999</v>
      </c>
      <c r="F460" s="12">
        <v>33.605694</v>
      </c>
      <c r="G460" s="12">
        <v>1719746</v>
      </c>
    </row>
    <row r="461" spans="1:7" x14ac:dyDescent="0.25">
      <c r="A461" s="13">
        <v>41676</v>
      </c>
      <c r="B461" s="12">
        <v>35.400002000000001</v>
      </c>
      <c r="C461" s="12">
        <v>35.700001</v>
      </c>
      <c r="D461" s="12">
        <v>34.810001</v>
      </c>
      <c r="E461" s="12">
        <v>35.299999</v>
      </c>
      <c r="F461" s="12">
        <v>34.265770000000003</v>
      </c>
      <c r="G461" s="12">
        <v>3704290</v>
      </c>
    </row>
    <row r="462" spans="1:7" x14ac:dyDescent="0.25">
      <c r="A462" s="13">
        <v>41677</v>
      </c>
      <c r="B462" s="12">
        <v>35.400002000000001</v>
      </c>
      <c r="C462" s="12">
        <v>35.700001</v>
      </c>
      <c r="D462" s="12">
        <v>35.25</v>
      </c>
      <c r="E462" s="12">
        <v>35.400002000000001</v>
      </c>
      <c r="F462" s="12">
        <v>34.362842999999998</v>
      </c>
      <c r="G462" s="12">
        <v>2092310</v>
      </c>
    </row>
    <row r="463" spans="1:7" x14ac:dyDescent="0.25">
      <c r="A463" s="13">
        <v>41680</v>
      </c>
      <c r="B463" s="12">
        <v>35.509998000000003</v>
      </c>
      <c r="C463" s="12">
        <v>35.509998000000003</v>
      </c>
      <c r="D463" s="12">
        <v>34.209999000000003</v>
      </c>
      <c r="E463" s="12">
        <v>34.279998999999997</v>
      </c>
      <c r="F463" s="12">
        <v>33.275658</v>
      </c>
      <c r="G463" s="12">
        <v>1441227</v>
      </c>
    </row>
    <row r="464" spans="1:7" x14ac:dyDescent="0.25">
      <c r="A464" s="13">
        <v>41681</v>
      </c>
      <c r="B464" s="12">
        <v>34.209999000000003</v>
      </c>
      <c r="C464" s="12">
        <v>35.369999</v>
      </c>
      <c r="D464" s="12">
        <v>34.209999000000003</v>
      </c>
      <c r="E464" s="12">
        <v>35.169998</v>
      </c>
      <c r="F464" s="12">
        <v>34.139583999999999</v>
      </c>
      <c r="G464" s="12">
        <v>3504731</v>
      </c>
    </row>
    <row r="465" spans="1:7" x14ac:dyDescent="0.25">
      <c r="A465" s="13">
        <v>41682</v>
      </c>
      <c r="B465" s="12">
        <v>35.220001000000003</v>
      </c>
      <c r="C465" s="12">
        <v>35.700001</v>
      </c>
      <c r="D465" s="12">
        <v>34.619999</v>
      </c>
      <c r="E465" s="12">
        <v>35.5</v>
      </c>
      <c r="F465" s="12">
        <v>34.459915000000002</v>
      </c>
      <c r="G465" s="12">
        <v>2855076</v>
      </c>
    </row>
    <row r="466" spans="1:7" x14ac:dyDescent="0.25">
      <c r="A466" s="13">
        <v>41683</v>
      </c>
      <c r="B466" s="12">
        <v>35.009998000000003</v>
      </c>
      <c r="C466" s="12">
        <v>35.200001</v>
      </c>
      <c r="D466" s="12">
        <v>34.619999</v>
      </c>
      <c r="E466" s="12">
        <v>35.040000999999997</v>
      </c>
      <c r="F466" s="12">
        <v>34.013390000000001</v>
      </c>
      <c r="G466" s="12">
        <v>3854566</v>
      </c>
    </row>
    <row r="467" spans="1:7" x14ac:dyDescent="0.25">
      <c r="A467" s="13">
        <v>41684</v>
      </c>
      <c r="B467" s="12">
        <v>35.209999000000003</v>
      </c>
      <c r="C467" s="12">
        <v>36.099997999999999</v>
      </c>
      <c r="D467" s="12">
        <v>34.650002000000001</v>
      </c>
      <c r="E467" s="12">
        <v>35.75</v>
      </c>
      <c r="F467" s="12">
        <v>34.702590999999998</v>
      </c>
      <c r="G467" s="12">
        <v>2509356</v>
      </c>
    </row>
    <row r="468" spans="1:7" x14ac:dyDescent="0.25">
      <c r="A468" s="13">
        <v>41687</v>
      </c>
      <c r="B468" s="12">
        <v>35.799999</v>
      </c>
      <c r="C468" s="12">
        <v>36.07</v>
      </c>
      <c r="D468" s="12">
        <v>35.599997999999999</v>
      </c>
      <c r="E468" s="12">
        <v>35.770000000000003</v>
      </c>
      <c r="F468" s="12">
        <v>34.722000000000001</v>
      </c>
      <c r="G468" s="12">
        <v>269412</v>
      </c>
    </row>
    <row r="469" spans="1:7" x14ac:dyDescent="0.25">
      <c r="A469" s="13">
        <v>41688</v>
      </c>
      <c r="B469" s="12">
        <v>35.770000000000003</v>
      </c>
      <c r="C469" s="12">
        <v>35.830002</v>
      </c>
      <c r="D469" s="12">
        <v>34.849997999999999</v>
      </c>
      <c r="E469" s="12">
        <v>34.990001999999997</v>
      </c>
      <c r="F469" s="12">
        <v>33.964858999999997</v>
      </c>
      <c r="G469" s="12">
        <v>1203448</v>
      </c>
    </row>
    <row r="470" spans="1:7" x14ac:dyDescent="0.25">
      <c r="A470" s="13">
        <v>41689</v>
      </c>
      <c r="B470" s="12">
        <v>34.82</v>
      </c>
      <c r="C470" s="12">
        <v>35.130001</v>
      </c>
      <c r="D470" s="12">
        <v>34.099997999999999</v>
      </c>
      <c r="E470" s="12">
        <v>34.340000000000003</v>
      </c>
      <c r="F470" s="12">
        <v>33.333897</v>
      </c>
      <c r="G470" s="12">
        <v>1598361</v>
      </c>
    </row>
    <row r="471" spans="1:7" x14ac:dyDescent="0.25">
      <c r="A471" s="13">
        <v>41690</v>
      </c>
      <c r="B471" s="12">
        <v>34.340000000000003</v>
      </c>
      <c r="C471" s="12">
        <v>35</v>
      </c>
      <c r="D471" s="12">
        <v>33.650002000000001</v>
      </c>
      <c r="E471" s="12">
        <v>33.729999999999997</v>
      </c>
      <c r="F471" s="12">
        <v>32.741768</v>
      </c>
      <c r="G471" s="12">
        <v>1703824</v>
      </c>
    </row>
    <row r="472" spans="1:7" x14ac:dyDescent="0.25">
      <c r="A472" s="13">
        <v>41691</v>
      </c>
      <c r="B472" s="12">
        <v>34.110000999999997</v>
      </c>
      <c r="C472" s="12">
        <v>35.099997999999999</v>
      </c>
      <c r="D472" s="12">
        <v>34.009998000000003</v>
      </c>
      <c r="E472" s="12">
        <v>35.009998000000003</v>
      </c>
      <c r="F472" s="12">
        <v>33.984268</v>
      </c>
      <c r="G472" s="12">
        <v>1970402</v>
      </c>
    </row>
    <row r="473" spans="1:7" x14ac:dyDescent="0.25">
      <c r="A473" s="13">
        <v>41694</v>
      </c>
      <c r="B473" s="12">
        <v>34.830002</v>
      </c>
      <c r="C473" s="12">
        <v>36</v>
      </c>
      <c r="D473" s="12">
        <v>34.82</v>
      </c>
      <c r="E473" s="12">
        <v>35.700001</v>
      </c>
      <c r="F473" s="12">
        <v>34.654052999999998</v>
      </c>
      <c r="G473" s="12">
        <v>2553748</v>
      </c>
    </row>
    <row r="474" spans="1:7" x14ac:dyDescent="0.25">
      <c r="A474" s="13">
        <v>41695</v>
      </c>
      <c r="B474" s="12">
        <v>35.520000000000003</v>
      </c>
      <c r="C474" s="12">
        <v>35.520000000000003</v>
      </c>
      <c r="D474" s="12">
        <v>34.5</v>
      </c>
      <c r="E474" s="12">
        <v>34.700001</v>
      </c>
      <c r="F474" s="12">
        <v>33.683349999999997</v>
      </c>
      <c r="G474" s="12">
        <v>1825853</v>
      </c>
    </row>
    <row r="475" spans="1:7" x14ac:dyDescent="0.25">
      <c r="A475" s="13">
        <v>41696</v>
      </c>
      <c r="B475" s="12">
        <v>34.619999</v>
      </c>
      <c r="C475" s="12">
        <v>35.080002</v>
      </c>
      <c r="D475" s="12">
        <v>33.830002</v>
      </c>
      <c r="E475" s="12">
        <v>34.209999000000003</v>
      </c>
      <c r="F475" s="12">
        <v>33.207706000000002</v>
      </c>
      <c r="G475" s="12">
        <v>2673287</v>
      </c>
    </row>
    <row r="476" spans="1:7" x14ac:dyDescent="0.25">
      <c r="A476" s="13">
        <v>41697</v>
      </c>
      <c r="B476" s="12">
        <v>34.450001</v>
      </c>
      <c r="C476" s="12">
        <v>35.299999</v>
      </c>
      <c r="D476" s="12">
        <v>34.119999</v>
      </c>
      <c r="E476" s="12">
        <v>34.310001</v>
      </c>
      <c r="F476" s="12">
        <v>33.304779000000003</v>
      </c>
      <c r="G476" s="12">
        <v>2191936</v>
      </c>
    </row>
    <row r="477" spans="1:7" x14ac:dyDescent="0.25">
      <c r="A477" s="13">
        <v>41698</v>
      </c>
      <c r="B477" s="12">
        <v>34.599997999999999</v>
      </c>
      <c r="C477" s="12">
        <v>35.200001</v>
      </c>
      <c r="D477" s="12">
        <v>33.75</v>
      </c>
      <c r="E477" s="12">
        <v>34.75</v>
      </c>
      <c r="F477" s="12">
        <v>33.731887999999998</v>
      </c>
      <c r="G477" s="12">
        <v>3343274</v>
      </c>
    </row>
    <row r="478" spans="1:7" x14ac:dyDescent="0.25">
      <c r="A478" s="13">
        <v>41701</v>
      </c>
      <c r="B478" s="12">
        <v>34.689999</v>
      </c>
      <c r="C478" s="12">
        <v>34.689999</v>
      </c>
      <c r="D478" s="12">
        <v>34.110000999999997</v>
      </c>
      <c r="E478" s="12">
        <v>34.459999000000003</v>
      </c>
      <c r="F478" s="12">
        <v>33.450381999999998</v>
      </c>
      <c r="G478" s="12">
        <v>1885775</v>
      </c>
    </row>
    <row r="479" spans="1:7" x14ac:dyDescent="0.25">
      <c r="A479" s="13">
        <v>41702</v>
      </c>
      <c r="B479" s="12">
        <v>34.630001</v>
      </c>
      <c r="C479" s="12">
        <v>36.080002</v>
      </c>
      <c r="D479" s="12">
        <v>34.619999</v>
      </c>
      <c r="E479" s="12">
        <v>35.93</v>
      </c>
      <c r="F479" s="12">
        <v>34.877316</v>
      </c>
      <c r="G479" s="12">
        <v>2588579</v>
      </c>
    </row>
    <row r="480" spans="1:7" x14ac:dyDescent="0.25">
      <c r="A480" s="13">
        <v>41703</v>
      </c>
      <c r="B480" s="12">
        <v>36.099997999999999</v>
      </c>
      <c r="C480" s="12">
        <v>36.229999999999997</v>
      </c>
      <c r="D480" s="12">
        <v>35.509998000000003</v>
      </c>
      <c r="E480" s="12">
        <v>35.68</v>
      </c>
      <c r="F480" s="12">
        <v>34.634639999999997</v>
      </c>
      <c r="G480" s="12">
        <v>1928147</v>
      </c>
    </row>
    <row r="481" spans="1:7" x14ac:dyDescent="0.25">
      <c r="A481" s="13">
        <v>41704</v>
      </c>
      <c r="B481" s="12">
        <v>36.25</v>
      </c>
      <c r="C481" s="12">
        <v>36.610000999999997</v>
      </c>
      <c r="D481" s="12">
        <v>35.75</v>
      </c>
      <c r="E481" s="12">
        <v>35.860000999999997</v>
      </c>
      <c r="F481" s="12">
        <v>34.809364000000002</v>
      </c>
      <c r="G481" s="12">
        <v>3099341</v>
      </c>
    </row>
    <row r="482" spans="1:7" x14ac:dyDescent="0.25">
      <c r="A482" s="13">
        <v>41705</v>
      </c>
      <c r="B482" s="12">
        <v>35.5</v>
      </c>
      <c r="C482" s="12">
        <v>35.849997999999999</v>
      </c>
      <c r="D482" s="12">
        <v>34.560001</v>
      </c>
      <c r="E482" s="12">
        <v>34.799999</v>
      </c>
      <c r="F482" s="12">
        <v>33.780417999999997</v>
      </c>
      <c r="G482" s="12">
        <v>3218459</v>
      </c>
    </row>
    <row r="483" spans="1:7" x14ac:dyDescent="0.25">
      <c r="A483" s="13">
        <v>41708</v>
      </c>
      <c r="B483" s="12">
        <v>34.650002000000001</v>
      </c>
      <c r="C483" s="12">
        <v>35.290000999999997</v>
      </c>
      <c r="D483" s="12">
        <v>34.25</v>
      </c>
      <c r="E483" s="12">
        <v>34.709999000000003</v>
      </c>
      <c r="F483" s="12">
        <v>33.693058000000001</v>
      </c>
      <c r="G483" s="12">
        <v>1415707</v>
      </c>
    </row>
    <row r="484" spans="1:7" x14ac:dyDescent="0.25">
      <c r="A484" s="13">
        <v>41709</v>
      </c>
      <c r="B484" s="12">
        <v>35.099997999999999</v>
      </c>
      <c r="C484" s="12">
        <v>35.099997999999999</v>
      </c>
      <c r="D484" s="12">
        <v>34.270000000000003</v>
      </c>
      <c r="E484" s="12">
        <v>34.360000999999997</v>
      </c>
      <c r="F484" s="12">
        <v>33.353316999999997</v>
      </c>
      <c r="G484" s="12">
        <v>1907793</v>
      </c>
    </row>
    <row r="485" spans="1:7" x14ac:dyDescent="0.25">
      <c r="A485" s="13">
        <v>41710</v>
      </c>
      <c r="B485" s="12">
        <v>34.389999000000003</v>
      </c>
      <c r="C485" s="12">
        <v>34.630001</v>
      </c>
      <c r="D485" s="12">
        <v>34.169998</v>
      </c>
      <c r="E485" s="12">
        <v>34.330002</v>
      </c>
      <c r="F485" s="12">
        <v>33.324191999999996</v>
      </c>
      <c r="G485" s="12">
        <v>1926787</v>
      </c>
    </row>
    <row r="486" spans="1:7" x14ac:dyDescent="0.25">
      <c r="A486" s="13">
        <v>41711</v>
      </c>
      <c r="B486" s="12">
        <v>34.330002</v>
      </c>
      <c r="C486" s="12">
        <v>34.880001</v>
      </c>
      <c r="D486" s="12">
        <v>32.619999</v>
      </c>
      <c r="E486" s="12">
        <v>32.82</v>
      </c>
      <c r="F486" s="12">
        <v>31.858435</v>
      </c>
      <c r="G486" s="12">
        <v>2491684</v>
      </c>
    </row>
    <row r="487" spans="1:7" x14ac:dyDescent="0.25">
      <c r="A487" s="13">
        <v>41712</v>
      </c>
      <c r="B487" s="12">
        <v>32.82</v>
      </c>
      <c r="C487" s="12">
        <v>33.209999000000003</v>
      </c>
      <c r="D487" s="12">
        <v>32.459999000000003</v>
      </c>
      <c r="E487" s="12">
        <v>32.529998999999997</v>
      </c>
      <c r="F487" s="12">
        <v>31.576924999999999</v>
      </c>
      <c r="G487" s="12">
        <v>5167470</v>
      </c>
    </row>
    <row r="488" spans="1:7" x14ac:dyDescent="0.25">
      <c r="A488" s="13">
        <v>41716</v>
      </c>
      <c r="B488" s="12">
        <v>32.700001</v>
      </c>
      <c r="C488" s="12">
        <v>33.840000000000003</v>
      </c>
      <c r="D488" s="12">
        <v>32.700001</v>
      </c>
      <c r="E488" s="12">
        <v>33.459999000000003</v>
      </c>
      <c r="F488" s="12">
        <v>32.479683000000001</v>
      </c>
      <c r="G488" s="12">
        <v>2145590</v>
      </c>
    </row>
    <row r="489" spans="1:7" x14ac:dyDescent="0.25">
      <c r="A489" s="13">
        <v>41717</v>
      </c>
      <c r="B489" s="12">
        <v>33.880001</v>
      </c>
      <c r="C489" s="12">
        <v>34.700001</v>
      </c>
      <c r="D489" s="12">
        <v>33.599997999999999</v>
      </c>
      <c r="E489" s="12">
        <v>34.189999</v>
      </c>
      <c r="F489" s="12">
        <v>33.188296999999999</v>
      </c>
      <c r="G489" s="12">
        <v>2245779</v>
      </c>
    </row>
    <row r="490" spans="1:7" x14ac:dyDescent="0.25">
      <c r="A490" s="13">
        <v>41718</v>
      </c>
      <c r="B490" s="12">
        <v>34.419998</v>
      </c>
      <c r="C490" s="12">
        <v>35.340000000000003</v>
      </c>
      <c r="D490" s="12">
        <v>33.509998000000003</v>
      </c>
      <c r="E490" s="12">
        <v>34.860000999999997</v>
      </c>
      <c r="F490" s="12">
        <v>33.838661000000002</v>
      </c>
      <c r="G490" s="12">
        <v>2571913</v>
      </c>
    </row>
    <row r="491" spans="1:7" x14ac:dyDescent="0.25">
      <c r="A491" s="13">
        <v>41719</v>
      </c>
      <c r="B491" s="12">
        <v>34.689999</v>
      </c>
      <c r="C491" s="12">
        <v>35.919998</v>
      </c>
      <c r="D491" s="12">
        <v>34.68</v>
      </c>
      <c r="E491" s="12">
        <v>35.709999000000003</v>
      </c>
      <c r="F491" s="12">
        <v>34.663756999999997</v>
      </c>
      <c r="G491" s="12">
        <v>6420442</v>
      </c>
    </row>
    <row r="492" spans="1:7" x14ac:dyDescent="0.25">
      <c r="A492" s="13">
        <v>41722</v>
      </c>
      <c r="B492" s="12">
        <v>35.849997999999999</v>
      </c>
      <c r="C492" s="12">
        <v>35.990001999999997</v>
      </c>
      <c r="D492" s="12">
        <v>35</v>
      </c>
      <c r="E492" s="12">
        <v>35.090000000000003</v>
      </c>
      <c r="F492" s="12">
        <v>34.061928000000002</v>
      </c>
      <c r="G492" s="12">
        <v>1504547</v>
      </c>
    </row>
    <row r="493" spans="1:7" x14ac:dyDescent="0.25">
      <c r="A493" s="13">
        <v>41723</v>
      </c>
      <c r="B493" s="12">
        <v>35.090000000000003</v>
      </c>
      <c r="C493" s="12">
        <v>35.950001</v>
      </c>
      <c r="D493" s="12">
        <v>34.909999999999997</v>
      </c>
      <c r="E493" s="12">
        <v>34.990001999999997</v>
      </c>
      <c r="F493" s="12">
        <v>33.964858999999997</v>
      </c>
      <c r="G493" s="12">
        <v>1472546</v>
      </c>
    </row>
    <row r="494" spans="1:7" x14ac:dyDescent="0.25">
      <c r="A494" s="13">
        <v>41724</v>
      </c>
      <c r="B494" s="12">
        <v>34.849997999999999</v>
      </c>
      <c r="C494" s="12">
        <v>35.400002000000001</v>
      </c>
      <c r="D494" s="12">
        <v>34.25</v>
      </c>
      <c r="E494" s="12">
        <v>34.75</v>
      </c>
      <c r="F494" s="12">
        <v>33.731887999999998</v>
      </c>
      <c r="G494" s="12">
        <v>1548125</v>
      </c>
    </row>
    <row r="495" spans="1:7" x14ac:dyDescent="0.25">
      <c r="A495" s="13">
        <v>41725</v>
      </c>
      <c r="B495" s="12">
        <v>34.599997999999999</v>
      </c>
      <c r="C495" s="12">
        <v>35.599997999999999</v>
      </c>
      <c r="D495" s="12">
        <v>34.549999</v>
      </c>
      <c r="E495" s="12">
        <v>34.610000999999997</v>
      </c>
      <c r="F495" s="12">
        <v>33.595984999999999</v>
      </c>
      <c r="G495" s="12">
        <v>2796031</v>
      </c>
    </row>
    <row r="496" spans="1:7" x14ac:dyDescent="0.25">
      <c r="A496" s="13">
        <v>41726</v>
      </c>
      <c r="B496" s="12">
        <v>34.439999</v>
      </c>
      <c r="C496" s="12">
        <v>35.5</v>
      </c>
      <c r="D496" s="12">
        <v>34.439999</v>
      </c>
      <c r="E496" s="12">
        <v>35.330002</v>
      </c>
      <c r="F496" s="12">
        <v>34.294894999999997</v>
      </c>
      <c r="G496" s="12">
        <v>1133371</v>
      </c>
    </row>
    <row r="497" spans="1:7" x14ac:dyDescent="0.25">
      <c r="A497" s="13">
        <v>41729</v>
      </c>
      <c r="B497" s="12">
        <v>35.150002000000001</v>
      </c>
      <c r="C497" s="12">
        <v>35.709999000000003</v>
      </c>
      <c r="D497" s="12">
        <v>34.900002000000001</v>
      </c>
      <c r="E497" s="12">
        <v>35.240001999999997</v>
      </c>
      <c r="F497" s="12">
        <v>34.207531000000003</v>
      </c>
      <c r="G497" s="12">
        <v>2275262</v>
      </c>
    </row>
    <row r="498" spans="1:7" x14ac:dyDescent="0.25">
      <c r="A498" s="13">
        <v>41730</v>
      </c>
      <c r="B498" s="12">
        <v>35.689999</v>
      </c>
      <c r="C498" s="12">
        <v>35.700001</v>
      </c>
      <c r="D498" s="12">
        <v>35.060001</v>
      </c>
      <c r="E498" s="12">
        <v>35.369999</v>
      </c>
      <c r="F498" s="12">
        <v>34.333720999999997</v>
      </c>
      <c r="G498" s="12">
        <v>1232319</v>
      </c>
    </row>
    <row r="499" spans="1:7" x14ac:dyDescent="0.25">
      <c r="A499" s="13">
        <v>41731</v>
      </c>
      <c r="B499" s="12">
        <v>35.360000999999997</v>
      </c>
      <c r="C499" s="12">
        <v>35.75</v>
      </c>
      <c r="D499" s="12">
        <v>35.189999</v>
      </c>
      <c r="E499" s="12">
        <v>35.459999000000003</v>
      </c>
      <c r="F499" s="12">
        <v>34.421084999999998</v>
      </c>
      <c r="G499" s="12">
        <v>4162977</v>
      </c>
    </row>
    <row r="500" spans="1:7" x14ac:dyDescent="0.25">
      <c r="A500" s="13">
        <v>41732</v>
      </c>
      <c r="B500" s="12">
        <v>35.599997999999999</v>
      </c>
      <c r="C500" s="12">
        <v>35.599997999999999</v>
      </c>
      <c r="D500" s="12">
        <v>35.080002</v>
      </c>
      <c r="E500" s="12">
        <v>35.419998</v>
      </c>
      <c r="F500" s="12">
        <v>34.382255999999998</v>
      </c>
      <c r="G500" s="12">
        <v>3365411</v>
      </c>
    </row>
    <row r="501" spans="1:7" x14ac:dyDescent="0.25">
      <c r="A501" s="13">
        <v>41733</v>
      </c>
      <c r="B501" s="12">
        <v>35.25</v>
      </c>
      <c r="C501" s="12">
        <v>36.200001</v>
      </c>
      <c r="D501" s="12">
        <v>35.229999999999997</v>
      </c>
      <c r="E501" s="12">
        <v>35.340000000000003</v>
      </c>
      <c r="F501" s="12">
        <v>34.304603999999998</v>
      </c>
      <c r="G501" s="12">
        <v>4276553</v>
      </c>
    </row>
    <row r="502" spans="1:7" x14ac:dyDescent="0.25">
      <c r="A502" s="13">
        <v>41736</v>
      </c>
      <c r="B502" s="12">
        <v>35.400002000000001</v>
      </c>
      <c r="C502" s="12">
        <v>35.990001999999997</v>
      </c>
      <c r="D502" s="12">
        <v>35.060001</v>
      </c>
      <c r="E502" s="12">
        <v>35.830002</v>
      </c>
      <c r="F502" s="12">
        <v>34.780251</v>
      </c>
      <c r="G502" s="12">
        <v>2048825</v>
      </c>
    </row>
    <row r="503" spans="1:7" x14ac:dyDescent="0.25">
      <c r="A503" s="13">
        <v>41737</v>
      </c>
      <c r="B503" s="12">
        <v>35.639999000000003</v>
      </c>
      <c r="C503" s="12">
        <v>37</v>
      </c>
      <c r="D503" s="12">
        <v>35.630001</v>
      </c>
      <c r="E503" s="12">
        <v>36.229999999999997</v>
      </c>
      <c r="F503" s="12">
        <v>35.168526</v>
      </c>
      <c r="G503" s="12">
        <v>5633689</v>
      </c>
    </row>
    <row r="504" spans="1:7" x14ac:dyDescent="0.25">
      <c r="A504" s="13">
        <v>41738</v>
      </c>
      <c r="B504" s="12">
        <v>36.169998</v>
      </c>
      <c r="C504" s="12">
        <v>36.799999</v>
      </c>
      <c r="D504" s="12">
        <v>36.169998</v>
      </c>
      <c r="E504" s="12">
        <v>36.340000000000003</v>
      </c>
      <c r="F504" s="12">
        <v>35.275298999999997</v>
      </c>
      <c r="G504" s="12">
        <v>3686993</v>
      </c>
    </row>
    <row r="505" spans="1:7" x14ac:dyDescent="0.25">
      <c r="A505" s="13">
        <v>41739</v>
      </c>
      <c r="B505" s="12">
        <v>36.240001999999997</v>
      </c>
      <c r="C505" s="12">
        <v>36.610000999999997</v>
      </c>
      <c r="D505" s="12">
        <v>35.200001</v>
      </c>
      <c r="E505" s="12">
        <v>35.470001000000003</v>
      </c>
      <c r="F505" s="12">
        <v>34.430793999999999</v>
      </c>
      <c r="G505" s="12">
        <v>3476069</v>
      </c>
    </row>
    <row r="506" spans="1:7" x14ac:dyDescent="0.25">
      <c r="A506" s="13">
        <v>41740</v>
      </c>
      <c r="B506" s="12">
        <v>35.740001999999997</v>
      </c>
      <c r="C506" s="12">
        <v>36.139999000000003</v>
      </c>
      <c r="D506" s="12">
        <v>35.020000000000003</v>
      </c>
      <c r="E506" s="12">
        <v>35.979999999999997</v>
      </c>
      <c r="F506" s="12">
        <v>34.925849999999997</v>
      </c>
      <c r="G506" s="12">
        <v>3062863</v>
      </c>
    </row>
    <row r="507" spans="1:7" x14ac:dyDescent="0.25">
      <c r="A507" s="13">
        <v>41743</v>
      </c>
      <c r="B507" s="12">
        <v>35.979999999999997</v>
      </c>
      <c r="C507" s="12">
        <v>36.099997999999999</v>
      </c>
      <c r="D507" s="12">
        <v>35.639999000000003</v>
      </c>
      <c r="E507" s="12">
        <v>35.950001</v>
      </c>
      <c r="F507" s="12">
        <v>34.896729000000001</v>
      </c>
      <c r="G507" s="12">
        <v>1464323</v>
      </c>
    </row>
    <row r="508" spans="1:7" x14ac:dyDescent="0.25">
      <c r="A508" s="13">
        <v>41744</v>
      </c>
      <c r="B508" s="12">
        <v>35.639999000000003</v>
      </c>
      <c r="C508" s="12">
        <v>36</v>
      </c>
      <c r="D508" s="12">
        <v>35.299999</v>
      </c>
      <c r="E508" s="12">
        <v>35.509998000000003</v>
      </c>
      <c r="F508" s="12">
        <v>34.469616000000002</v>
      </c>
      <c r="G508" s="12">
        <v>2008331</v>
      </c>
    </row>
    <row r="509" spans="1:7" x14ac:dyDescent="0.25">
      <c r="A509" s="13">
        <v>41745</v>
      </c>
      <c r="B509" s="12">
        <v>35.849997999999999</v>
      </c>
      <c r="C509" s="12">
        <v>36.049999</v>
      </c>
      <c r="D509" s="12">
        <v>35.790000999999997</v>
      </c>
      <c r="E509" s="12">
        <v>35.970001000000003</v>
      </c>
      <c r="F509" s="12">
        <v>34.916145</v>
      </c>
      <c r="G509" s="12">
        <v>2545031</v>
      </c>
    </row>
    <row r="510" spans="1:7" x14ac:dyDescent="0.25">
      <c r="A510" s="13">
        <v>41750</v>
      </c>
      <c r="B510" s="12">
        <v>35.979999999999997</v>
      </c>
      <c r="C510" s="12">
        <v>36.189999</v>
      </c>
      <c r="D510" s="12">
        <v>35.610000999999997</v>
      </c>
      <c r="E510" s="12">
        <v>35.720001000000003</v>
      </c>
      <c r="F510" s="12">
        <v>34.673470000000002</v>
      </c>
      <c r="G510" s="12">
        <v>818378</v>
      </c>
    </row>
    <row r="511" spans="1:7" x14ac:dyDescent="0.25">
      <c r="A511" s="13">
        <v>41751</v>
      </c>
      <c r="B511" s="12">
        <v>35.68</v>
      </c>
      <c r="C511" s="12">
        <v>36.599997999999999</v>
      </c>
      <c r="D511" s="12">
        <v>35.599997999999999</v>
      </c>
      <c r="E511" s="12">
        <v>36.369999</v>
      </c>
      <c r="F511" s="12">
        <v>35.304423999999997</v>
      </c>
      <c r="G511" s="12">
        <v>2327701</v>
      </c>
    </row>
    <row r="512" spans="1:7" x14ac:dyDescent="0.25">
      <c r="A512" s="13">
        <v>41752</v>
      </c>
      <c r="B512" s="12">
        <v>36.5</v>
      </c>
      <c r="C512" s="12">
        <v>37.349997999999999</v>
      </c>
      <c r="D512" s="12">
        <v>35.93</v>
      </c>
      <c r="E512" s="12">
        <v>37.32</v>
      </c>
      <c r="F512" s="12">
        <v>36.226588999999997</v>
      </c>
      <c r="G512" s="12">
        <v>3183432</v>
      </c>
    </row>
    <row r="513" spans="1:7" x14ac:dyDescent="0.25">
      <c r="A513" s="13">
        <v>41753</v>
      </c>
      <c r="B513" s="12">
        <v>37.32</v>
      </c>
      <c r="C513" s="12">
        <v>38.200001</v>
      </c>
      <c r="D513" s="12">
        <v>37.290000999999997</v>
      </c>
      <c r="E513" s="12">
        <v>38.099997999999999</v>
      </c>
      <c r="F513" s="12">
        <v>36.983738000000002</v>
      </c>
      <c r="G513" s="12">
        <v>2631632</v>
      </c>
    </row>
    <row r="514" spans="1:7" x14ac:dyDescent="0.25">
      <c r="A514" s="13">
        <v>41754</v>
      </c>
      <c r="B514" s="12">
        <v>38.139999000000003</v>
      </c>
      <c r="C514" s="12">
        <v>38.139999000000003</v>
      </c>
      <c r="D514" s="12">
        <v>36.599997999999999</v>
      </c>
      <c r="E514" s="12">
        <v>37.189999</v>
      </c>
      <c r="F514" s="12">
        <v>36.100399000000003</v>
      </c>
      <c r="G514" s="12">
        <v>1542451</v>
      </c>
    </row>
    <row r="515" spans="1:7" x14ac:dyDescent="0.25">
      <c r="A515" s="13">
        <v>41757</v>
      </c>
      <c r="B515" s="12">
        <v>37.049999</v>
      </c>
      <c r="C515" s="12">
        <v>37.580002</v>
      </c>
      <c r="D515" s="12">
        <v>36.880001</v>
      </c>
      <c r="E515" s="12">
        <v>37.080002</v>
      </c>
      <c r="F515" s="12">
        <v>35.993622000000002</v>
      </c>
      <c r="G515" s="12">
        <v>1501469</v>
      </c>
    </row>
    <row r="516" spans="1:7" x14ac:dyDescent="0.25">
      <c r="A516" s="13">
        <v>41758</v>
      </c>
      <c r="B516" s="12">
        <v>37.25</v>
      </c>
      <c r="C516" s="12">
        <v>37.900002000000001</v>
      </c>
      <c r="D516" s="12">
        <v>37.25</v>
      </c>
      <c r="E516" s="12">
        <v>37.889999000000003</v>
      </c>
      <c r="F516" s="12">
        <v>36.779888</v>
      </c>
      <c r="G516" s="12">
        <v>1333142</v>
      </c>
    </row>
    <row r="517" spans="1:7" x14ac:dyDescent="0.25">
      <c r="A517" s="13">
        <v>41759</v>
      </c>
      <c r="B517" s="12">
        <v>37.470001000000003</v>
      </c>
      <c r="C517" s="12">
        <v>37.470001000000003</v>
      </c>
      <c r="D517" s="12">
        <v>35.869999</v>
      </c>
      <c r="E517" s="12">
        <v>36.139999000000003</v>
      </c>
      <c r="F517" s="12">
        <v>35.081161000000002</v>
      </c>
      <c r="G517" s="12">
        <v>6841897</v>
      </c>
    </row>
    <row r="518" spans="1:7" x14ac:dyDescent="0.25">
      <c r="A518" s="13">
        <v>41761</v>
      </c>
      <c r="B518" s="12">
        <v>36.139999000000003</v>
      </c>
      <c r="C518" s="12">
        <v>36.689999</v>
      </c>
      <c r="D518" s="12">
        <v>35.099997999999999</v>
      </c>
      <c r="E518" s="12">
        <v>35.18</v>
      </c>
      <c r="F518" s="12">
        <v>34.149292000000003</v>
      </c>
      <c r="G518" s="12">
        <v>2773084</v>
      </c>
    </row>
    <row r="519" spans="1:7" x14ac:dyDescent="0.25">
      <c r="A519" s="13">
        <v>41764</v>
      </c>
      <c r="B519" s="12">
        <v>35.349997999999999</v>
      </c>
      <c r="C519" s="12">
        <v>35.68</v>
      </c>
      <c r="D519" s="12">
        <v>34.669998</v>
      </c>
      <c r="E519" s="12">
        <v>35.540000999999997</v>
      </c>
      <c r="F519" s="12">
        <v>34.498745</v>
      </c>
      <c r="G519" s="12">
        <v>1211442</v>
      </c>
    </row>
    <row r="520" spans="1:7" x14ac:dyDescent="0.25">
      <c r="A520" s="13">
        <v>41765</v>
      </c>
      <c r="B520" s="12">
        <v>35.540000999999997</v>
      </c>
      <c r="C520" s="12">
        <v>36.25</v>
      </c>
      <c r="D520" s="12">
        <v>35.209999000000003</v>
      </c>
      <c r="E520" s="12">
        <v>36.139999000000003</v>
      </c>
      <c r="F520" s="12">
        <v>35.081161000000002</v>
      </c>
      <c r="G520" s="12">
        <v>1605999</v>
      </c>
    </row>
    <row r="521" spans="1:7" x14ac:dyDescent="0.25">
      <c r="A521" s="13">
        <v>41766</v>
      </c>
      <c r="B521" s="12">
        <v>35.979999999999997</v>
      </c>
      <c r="C521" s="12">
        <v>36.330002</v>
      </c>
      <c r="D521" s="12">
        <v>35.849997999999999</v>
      </c>
      <c r="E521" s="12">
        <v>35.959999000000003</v>
      </c>
      <c r="F521" s="12">
        <v>34.906433</v>
      </c>
      <c r="G521" s="12">
        <v>1502207</v>
      </c>
    </row>
    <row r="522" spans="1:7" x14ac:dyDescent="0.25">
      <c r="A522" s="13">
        <v>41767</v>
      </c>
      <c r="B522" s="12">
        <v>35.700001</v>
      </c>
      <c r="C522" s="12">
        <v>36.490001999999997</v>
      </c>
      <c r="D522" s="12">
        <v>35.509998000000003</v>
      </c>
      <c r="E522" s="12">
        <v>35.650002000000001</v>
      </c>
      <c r="F522" s="12">
        <v>34.605522000000001</v>
      </c>
      <c r="G522" s="12">
        <v>1492510</v>
      </c>
    </row>
    <row r="523" spans="1:7" x14ac:dyDescent="0.25">
      <c r="A523" s="13">
        <v>41768</v>
      </c>
      <c r="B523" s="12">
        <v>35.409999999999997</v>
      </c>
      <c r="C523" s="12">
        <v>35.990001999999997</v>
      </c>
      <c r="D523" s="12">
        <v>35.150002000000001</v>
      </c>
      <c r="E523" s="12">
        <v>35.25</v>
      </c>
      <c r="F523" s="12">
        <v>34.217236</v>
      </c>
      <c r="G523" s="12">
        <v>1962817</v>
      </c>
    </row>
    <row r="524" spans="1:7" x14ac:dyDescent="0.25">
      <c r="A524" s="13">
        <v>41771</v>
      </c>
      <c r="B524" s="12">
        <v>35.400002000000001</v>
      </c>
      <c r="C524" s="12">
        <v>36.220001000000003</v>
      </c>
      <c r="D524" s="12">
        <v>35.349997999999999</v>
      </c>
      <c r="E524" s="12">
        <v>36.090000000000003</v>
      </c>
      <c r="F524" s="12">
        <v>35.032626999999998</v>
      </c>
      <c r="G524" s="12">
        <v>1602489</v>
      </c>
    </row>
    <row r="525" spans="1:7" x14ac:dyDescent="0.25">
      <c r="A525" s="13">
        <v>41772</v>
      </c>
      <c r="B525" s="12">
        <v>36.220001000000003</v>
      </c>
      <c r="C525" s="12">
        <v>36.5</v>
      </c>
      <c r="D525" s="12">
        <v>35.970001000000003</v>
      </c>
      <c r="E525" s="12">
        <v>36.330002</v>
      </c>
      <c r="F525" s="12">
        <v>35.265594</v>
      </c>
      <c r="G525" s="12">
        <v>1733412</v>
      </c>
    </row>
    <row r="526" spans="1:7" x14ac:dyDescent="0.25">
      <c r="A526" s="13">
        <v>41773</v>
      </c>
      <c r="B526" s="12">
        <v>36.330002</v>
      </c>
      <c r="C526" s="12">
        <v>36.93</v>
      </c>
      <c r="D526" s="12">
        <v>36.220001000000003</v>
      </c>
      <c r="E526" s="12">
        <v>36.740001999999997</v>
      </c>
      <c r="F526" s="12">
        <v>35.663586000000002</v>
      </c>
      <c r="G526" s="12">
        <v>1822648</v>
      </c>
    </row>
    <row r="527" spans="1:7" x14ac:dyDescent="0.25">
      <c r="A527" s="13">
        <v>41774</v>
      </c>
      <c r="B527" s="12">
        <v>36.709999000000003</v>
      </c>
      <c r="C527" s="12">
        <v>36.709999000000003</v>
      </c>
      <c r="D527" s="12">
        <v>36</v>
      </c>
      <c r="E527" s="12">
        <v>36.060001</v>
      </c>
      <c r="F527" s="12">
        <v>35.003506000000002</v>
      </c>
      <c r="G527" s="12">
        <v>1015707</v>
      </c>
    </row>
    <row r="528" spans="1:7" x14ac:dyDescent="0.25">
      <c r="A528" s="13">
        <v>41775</v>
      </c>
      <c r="B528" s="12">
        <v>36</v>
      </c>
      <c r="C528" s="12">
        <v>36.720001000000003</v>
      </c>
      <c r="D528" s="12">
        <v>36</v>
      </c>
      <c r="E528" s="12">
        <v>36.439999</v>
      </c>
      <c r="F528" s="12">
        <v>35.372371999999999</v>
      </c>
      <c r="G528" s="12">
        <v>1259535</v>
      </c>
    </row>
    <row r="529" spans="1:7" x14ac:dyDescent="0.25">
      <c r="A529" s="13">
        <v>41778</v>
      </c>
      <c r="B529" s="12">
        <v>36.549999</v>
      </c>
      <c r="C529" s="12">
        <v>36.900002000000001</v>
      </c>
      <c r="D529" s="12">
        <v>36.369999</v>
      </c>
      <c r="E529" s="12">
        <v>36.880001</v>
      </c>
      <c r="F529" s="12">
        <v>35.799484</v>
      </c>
      <c r="G529" s="12">
        <v>1382128</v>
      </c>
    </row>
    <row r="530" spans="1:7" x14ac:dyDescent="0.25">
      <c r="A530" s="13">
        <v>41779</v>
      </c>
      <c r="B530" s="12">
        <v>36.880001</v>
      </c>
      <c r="C530" s="12">
        <v>37.150002000000001</v>
      </c>
      <c r="D530" s="12">
        <v>36.799999</v>
      </c>
      <c r="E530" s="12">
        <v>37.040000999999997</v>
      </c>
      <c r="F530" s="12">
        <v>35.954796000000002</v>
      </c>
      <c r="G530" s="12">
        <v>1496139</v>
      </c>
    </row>
    <row r="531" spans="1:7" x14ac:dyDescent="0.25">
      <c r="A531" s="13">
        <v>41780</v>
      </c>
      <c r="B531" s="12">
        <v>36.919998</v>
      </c>
      <c r="C531" s="12">
        <v>37.770000000000003</v>
      </c>
      <c r="D531" s="12">
        <v>36.909999999999997</v>
      </c>
      <c r="E531" s="12">
        <v>37.599997999999999</v>
      </c>
      <c r="F531" s="12">
        <v>36.498382999999997</v>
      </c>
      <c r="G531" s="12">
        <v>1695764</v>
      </c>
    </row>
    <row r="532" spans="1:7" x14ac:dyDescent="0.25">
      <c r="A532" s="13">
        <v>41781</v>
      </c>
      <c r="B532" s="12">
        <v>37.400002000000001</v>
      </c>
      <c r="C532" s="12">
        <v>37.799999</v>
      </c>
      <c r="D532" s="12">
        <v>37.150002000000001</v>
      </c>
      <c r="E532" s="12">
        <v>37.330002</v>
      </c>
      <c r="F532" s="12">
        <v>36.236297999999998</v>
      </c>
      <c r="G532" s="12">
        <v>2554525</v>
      </c>
    </row>
    <row r="533" spans="1:7" x14ac:dyDescent="0.25">
      <c r="A533" s="13">
        <v>41782</v>
      </c>
      <c r="B533" s="12">
        <v>37.380001</v>
      </c>
      <c r="C533" s="12">
        <v>37.450001</v>
      </c>
      <c r="D533" s="12">
        <v>37.150002000000001</v>
      </c>
      <c r="E533" s="12">
        <v>37.270000000000003</v>
      </c>
      <c r="F533" s="12">
        <v>36.178058999999998</v>
      </c>
      <c r="G533" s="12">
        <v>1293224</v>
      </c>
    </row>
    <row r="534" spans="1:7" x14ac:dyDescent="0.25">
      <c r="A534" s="13">
        <v>41785</v>
      </c>
      <c r="B534" s="12">
        <v>37.18</v>
      </c>
      <c r="C534" s="12">
        <v>37.82</v>
      </c>
      <c r="D534" s="12">
        <v>37.18</v>
      </c>
      <c r="E534" s="12">
        <v>37.689999</v>
      </c>
      <c r="F534" s="12">
        <v>36.585751000000002</v>
      </c>
      <c r="G534" s="12">
        <v>531434</v>
      </c>
    </row>
    <row r="535" spans="1:7" x14ac:dyDescent="0.25">
      <c r="A535" s="13">
        <v>41786</v>
      </c>
      <c r="B535" s="12">
        <v>37.799999</v>
      </c>
      <c r="C535" s="12">
        <v>37.939999</v>
      </c>
      <c r="D535" s="12">
        <v>37.299999</v>
      </c>
      <c r="E535" s="12">
        <v>37.830002</v>
      </c>
      <c r="F535" s="12">
        <v>36.721648999999999</v>
      </c>
      <c r="G535" s="12">
        <v>1152279</v>
      </c>
    </row>
    <row r="536" spans="1:7" x14ac:dyDescent="0.25">
      <c r="A536" s="13">
        <v>41787</v>
      </c>
      <c r="B536" s="12">
        <v>37.659999999999997</v>
      </c>
      <c r="C536" s="12">
        <v>37.900002000000001</v>
      </c>
      <c r="D536" s="12">
        <v>37.509998000000003</v>
      </c>
      <c r="E536" s="12">
        <v>37.729999999999997</v>
      </c>
      <c r="F536" s="12">
        <v>36.624577000000002</v>
      </c>
      <c r="G536" s="12">
        <v>1192665</v>
      </c>
    </row>
    <row r="537" spans="1:7" x14ac:dyDescent="0.25">
      <c r="A537" s="13">
        <v>41788</v>
      </c>
      <c r="B537" s="12">
        <v>37.560001</v>
      </c>
      <c r="C537" s="12">
        <v>38.099997999999999</v>
      </c>
      <c r="D537" s="12">
        <v>37.299999</v>
      </c>
      <c r="E537" s="12">
        <v>37.689999</v>
      </c>
      <c r="F537" s="12">
        <v>36.585751000000002</v>
      </c>
      <c r="G537" s="12">
        <v>2220409</v>
      </c>
    </row>
    <row r="538" spans="1:7" x14ac:dyDescent="0.25">
      <c r="A538" s="13">
        <v>41789</v>
      </c>
      <c r="B538" s="12">
        <v>37.450001</v>
      </c>
      <c r="C538" s="12">
        <v>37.549999</v>
      </c>
      <c r="D538" s="12">
        <v>37.060001</v>
      </c>
      <c r="E538" s="12">
        <v>37.200001</v>
      </c>
      <c r="F538" s="12">
        <v>36.110106999999999</v>
      </c>
      <c r="G538" s="12">
        <v>3161655</v>
      </c>
    </row>
    <row r="539" spans="1:7" x14ac:dyDescent="0.25">
      <c r="A539" s="13">
        <v>41792</v>
      </c>
      <c r="B539" s="12">
        <v>37.029998999999997</v>
      </c>
      <c r="C539" s="12">
        <v>37.740001999999997</v>
      </c>
      <c r="D539" s="12">
        <v>37.029998999999997</v>
      </c>
      <c r="E539" s="12">
        <v>37.68</v>
      </c>
      <c r="F539" s="12">
        <v>36.576042000000001</v>
      </c>
      <c r="G539" s="12">
        <v>1398349</v>
      </c>
    </row>
    <row r="540" spans="1:7" x14ac:dyDescent="0.25">
      <c r="A540" s="13">
        <v>41793</v>
      </c>
      <c r="B540" s="12">
        <v>37.470001000000003</v>
      </c>
      <c r="C540" s="12">
        <v>38.040000999999997</v>
      </c>
      <c r="D540" s="12">
        <v>37.299999</v>
      </c>
      <c r="E540" s="12">
        <v>37.880001</v>
      </c>
      <c r="F540" s="12">
        <v>36.770184</v>
      </c>
      <c r="G540" s="12">
        <v>1210447</v>
      </c>
    </row>
    <row r="541" spans="1:7" x14ac:dyDescent="0.25">
      <c r="A541" s="13">
        <v>41794</v>
      </c>
      <c r="B541" s="12">
        <v>37.520000000000003</v>
      </c>
      <c r="C541" s="12">
        <v>37.849997999999999</v>
      </c>
      <c r="D541" s="12">
        <v>37.119999</v>
      </c>
      <c r="E541" s="12">
        <v>37.409999999999997</v>
      </c>
      <c r="F541" s="12">
        <v>36.313949999999998</v>
      </c>
      <c r="G541" s="12">
        <v>1168252</v>
      </c>
    </row>
    <row r="542" spans="1:7" x14ac:dyDescent="0.25">
      <c r="A542" s="13">
        <v>41795</v>
      </c>
      <c r="B542" s="12">
        <v>37.400002000000001</v>
      </c>
      <c r="C542" s="12">
        <v>37.5</v>
      </c>
      <c r="D542" s="12">
        <v>37.110000999999997</v>
      </c>
      <c r="E542" s="12">
        <v>37.240001999999997</v>
      </c>
      <c r="F542" s="12">
        <v>36.148933</v>
      </c>
      <c r="G542" s="12">
        <v>1820208</v>
      </c>
    </row>
    <row r="543" spans="1:7" x14ac:dyDescent="0.25">
      <c r="A543" s="13">
        <v>41796</v>
      </c>
      <c r="B543" s="12">
        <v>37.270000000000003</v>
      </c>
      <c r="C543" s="12">
        <v>37.619999</v>
      </c>
      <c r="D543" s="12">
        <v>37.099997999999999</v>
      </c>
      <c r="E543" s="12">
        <v>37.470001000000003</v>
      </c>
      <c r="F543" s="12">
        <v>36.372199999999999</v>
      </c>
      <c r="G543" s="12">
        <v>1838135</v>
      </c>
    </row>
    <row r="544" spans="1:7" x14ac:dyDescent="0.25">
      <c r="A544" s="13">
        <v>41799</v>
      </c>
      <c r="B544" s="12">
        <v>37.279998999999997</v>
      </c>
      <c r="C544" s="12">
        <v>37.849997999999999</v>
      </c>
      <c r="D544" s="12">
        <v>37.279998999999997</v>
      </c>
      <c r="E544" s="12">
        <v>37.770000000000003</v>
      </c>
      <c r="F544" s="12">
        <v>36.663409999999999</v>
      </c>
      <c r="G544" s="12">
        <v>1999666</v>
      </c>
    </row>
    <row r="545" spans="1:7" x14ac:dyDescent="0.25">
      <c r="A545" s="13">
        <v>41800</v>
      </c>
      <c r="B545" s="12">
        <v>37.439999</v>
      </c>
      <c r="C545" s="12">
        <v>38.880001</v>
      </c>
      <c r="D545" s="12">
        <v>37.439999</v>
      </c>
      <c r="E545" s="12">
        <v>38.590000000000003</v>
      </c>
      <c r="F545" s="12">
        <v>37.459381</v>
      </c>
      <c r="G545" s="12">
        <v>2587765</v>
      </c>
    </row>
    <row r="546" spans="1:7" x14ac:dyDescent="0.25">
      <c r="A546" s="13">
        <v>41801</v>
      </c>
      <c r="B546" s="12">
        <v>38.310001</v>
      </c>
      <c r="C546" s="12">
        <v>39.279998999999997</v>
      </c>
      <c r="D546" s="12">
        <v>38.299999</v>
      </c>
      <c r="E546" s="12">
        <v>39.090000000000003</v>
      </c>
      <c r="F546" s="12">
        <v>37.944732999999999</v>
      </c>
      <c r="G546" s="12">
        <v>2552697</v>
      </c>
    </row>
    <row r="547" spans="1:7" x14ac:dyDescent="0.25">
      <c r="A547" s="13">
        <v>41802</v>
      </c>
      <c r="B547" s="12">
        <v>39.189999</v>
      </c>
      <c r="C547" s="12">
        <v>39.330002</v>
      </c>
      <c r="D547" s="12">
        <v>38.700001</v>
      </c>
      <c r="E547" s="12">
        <v>38.919998</v>
      </c>
      <c r="F547" s="12">
        <v>37.779716000000001</v>
      </c>
      <c r="G547" s="12">
        <v>1316865</v>
      </c>
    </row>
    <row r="548" spans="1:7" x14ac:dyDescent="0.25">
      <c r="A548" s="13">
        <v>41803</v>
      </c>
      <c r="B548" s="12">
        <v>38.779998999999997</v>
      </c>
      <c r="C548" s="12">
        <v>39.5</v>
      </c>
      <c r="D548" s="12">
        <v>38.299999</v>
      </c>
      <c r="E548" s="12">
        <v>38.509998000000003</v>
      </c>
      <c r="F548" s="12">
        <v>37.381720999999999</v>
      </c>
      <c r="G548" s="12">
        <v>3164826</v>
      </c>
    </row>
    <row r="549" spans="1:7" x14ac:dyDescent="0.25">
      <c r="A549" s="13">
        <v>41806</v>
      </c>
      <c r="B549" s="12">
        <v>38.590000000000003</v>
      </c>
      <c r="C549" s="12">
        <v>39.450001</v>
      </c>
      <c r="D549" s="12">
        <v>38.509998000000003</v>
      </c>
      <c r="E549" s="12">
        <v>39.32</v>
      </c>
      <c r="F549" s="12">
        <v>38.167991999999998</v>
      </c>
      <c r="G549" s="12">
        <v>1363512</v>
      </c>
    </row>
    <row r="550" spans="1:7" x14ac:dyDescent="0.25">
      <c r="A550" s="13">
        <v>41807</v>
      </c>
      <c r="B550" s="12">
        <v>38.700001</v>
      </c>
      <c r="C550" s="12">
        <v>39.400002000000001</v>
      </c>
      <c r="D550" s="12">
        <v>38.700001</v>
      </c>
      <c r="E550" s="12">
        <v>39.25</v>
      </c>
      <c r="F550" s="12">
        <v>38.100043999999997</v>
      </c>
      <c r="G550" s="12">
        <v>922046</v>
      </c>
    </row>
    <row r="551" spans="1:7" x14ac:dyDescent="0.25">
      <c r="A551" s="13">
        <v>41808</v>
      </c>
      <c r="B551" s="12">
        <v>39.400002000000001</v>
      </c>
      <c r="C551" s="12">
        <v>39.5</v>
      </c>
      <c r="D551" s="12">
        <v>39.080002</v>
      </c>
      <c r="E551" s="12">
        <v>39.360000999999997</v>
      </c>
      <c r="F551" s="12">
        <v>38.206820999999998</v>
      </c>
      <c r="G551" s="12">
        <v>1506552</v>
      </c>
    </row>
    <row r="552" spans="1:7" x14ac:dyDescent="0.25">
      <c r="A552" s="13">
        <v>41809</v>
      </c>
      <c r="B552" s="12">
        <v>39.130001</v>
      </c>
      <c r="C552" s="12">
        <v>39.590000000000003</v>
      </c>
      <c r="D552" s="12">
        <v>39.099997999999999</v>
      </c>
      <c r="E552" s="12">
        <v>39.330002</v>
      </c>
      <c r="F552" s="12">
        <v>38.177703999999999</v>
      </c>
      <c r="G552" s="12">
        <v>1351434</v>
      </c>
    </row>
    <row r="553" spans="1:7" x14ac:dyDescent="0.25">
      <c r="A553" s="13">
        <v>41810</v>
      </c>
      <c r="B553" s="12">
        <v>39</v>
      </c>
      <c r="C553" s="12">
        <v>39.900002000000001</v>
      </c>
      <c r="D553" s="12">
        <v>39</v>
      </c>
      <c r="E553" s="12">
        <v>39.700001</v>
      </c>
      <c r="F553" s="12">
        <v>38.536861000000002</v>
      </c>
      <c r="G553" s="12">
        <v>6126332</v>
      </c>
    </row>
    <row r="554" spans="1:7" x14ac:dyDescent="0.25">
      <c r="A554" s="13">
        <v>41813</v>
      </c>
      <c r="B554" s="12">
        <v>39.439999</v>
      </c>
      <c r="C554" s="12">
        <v>39.970001000000003</v>
      </c>
      <c r="D554" s="12">
        <v>39.25</v>
      </c>
      <c r="E554" s="12">
        <v>39.880001</v>
      </c>
      <c r="F554" s="12">
        <v>38.711585999999997</v>
      </c>
      <c r="G554" s="12">
        <v>894329</v>
      </c>
    </row>
    <row r="555" spans="1:7" x14ac:dyDescent="0.25">
      <c r="A555" s="13">
        <v>41814</v>
      </c>
      <c r="B555" s="12">
        <v>39.659999999999997</v>
      </c>
      <c r="C555" s="12">
        <v>39.849997999999999</v>
      </c>
      <c r="D555" s="12">
        <v>39</v>
      </c>
      <c r="E555" s="12">
        <v>39.5</v>
      </c>
      <c r="F555" s="12">
        <v>38.34272</v>
      </c>
      <c r="G555" s="12">
        <v>909047</v>
      </c>
    </row>
    <row r="556" spans="1:7" x14ac:dyDescent="0.25">
      <c r="A556" s="13">
        <v>41815</v>
      </c>
      <c r="B556" s="12">
        <v>39.209999000000003</v>
      </c>
      <c r="C556" s="12">
        <v>39.75</v>
      </c>
      <c r="D556" s="12">
        <v>38.669998</v>
      </c>
      <c r="E556" s="12">
        <v>38.720001000000003</v>
      </c>
      <c r="F556" s="12">
        <v>37.585571000000002</v>
      </c>
      <c r="G556" s="12">
        <v>1146581</v>
      </c>
    </row>
    <row r="557" spans="1:7" x14ac:dyDescent="0.25">
      <c r="A557" s="13">
        <v>41816</v>
      </c>
      <c r="B557" s="12">
        <v>38.610000999999997</v>
      </c>
      <c r="C557" s="12">
        <v>38.860000999999997</v>
      </c>
      <c r="D557" s="12">
        <v>38</v>
      </c>
      <c r="E557" s="12">
        <v>38.080002</v>
      </c>
      <c r="F557" s="12">
        <v>36.964325000000002</v>
      </c>
      <c r="G557" s="12">
        <v>2168002</v>
      </c>
    </row>
    <row r="558" spans="1:7" x14ac:dyDescent="0.25">
      <c r="A558" s="13">
        <v>41817</v>
      </c>
      <c r="B558" s="12">
        <v>38.150002000000001</v>
      </c>
      <c r="C558" s="12">
        <v>38.650002000000001</v>
      </c>
      <c r="D558" s="12">
        <v>38</v>
      </c>
      <c r="E558" s="12">
        <v>38.080002</v>
      </c>
      <c r="F558" s="12">
        <v>36.964325000000002</v>
      </c>
      <c r="G558" s="12">
        <v>1937917</v>
      </c>
    </row>
    <row r="559" spans="1:7" x14ac:dyDescent="0.25">
      <c r="A559" s="13">
        <v>41820</v>
      </c>
      <c r="B559" s="12">
        <v>38.080002</v>
      </c>
      <c r="C559" s="12">
        <v>38.5</v>
      </c>
      <c r="D559" s="12">
        <v>37.810001</v>
      </c>
      <c r="E559" s="12">
        <v>38.07</v>
      </c>
      <c r="F559" s="12">
        <v>36.954613000000002</v>
      </c>
      <c r="G559" s="12">
        <v>2110983</v>
      </c>
    </row>
    <row r="560" spans="1:7" x14ac:dyDescent="0.25">
      <c r="A560" s="13">
        <v>41821</v>
      </c>
      <c r="B560" s="12">
        <v>38.099997999999999</v>
      </c>
      <c r="C560" s="12">
        <v>38.610000999999997</v>
      </c>
      <c r="D560" s="12">
        <v>38</v>
      </c>
      <c r="E560" s="12">
        <v>38.290000999999997</v>
      </c>
      <c r="F560" s="12">
        <v>37.168174999999998</v>
      </c>
      <c r="G560" s="12">
        <v>2335397</v>
      </c>
    </row>
    <row r="561" spans="1:7" x14ac:dyDescent="0.25">
      <c r="A561" s="13">
        <v>41822</v>
      </c>
      <c r="B561" s="12">
        <v>38.119999</v>
      </c>
      <c r="C561" s="12">
        <v>39.159999999999997</v>
      </c>
      <c r="D561" s="12">
        <v>38.119999</v>
      </c>
      <c r="E561" s="12">
        <v>39.009998000000003</v>
      </c>
      <c r="F561" s="12">
        <v>37.867077000000002</v>
      </c>
      <c r="G561" s="12">
        <v>2482485</v>
      </c>
    </row>
    <row r="562" spans="1:7" x14ac:dyDescent="0.25">
      <c r="A562" s="13">
        <v>41823</v>
      </c>
      <c r="B562" s="12">
        <v>38.549999</v>
      </c>
      <c r="C562" s="12">
        <v>39.450001</v>
      </c>
      <c r="D562" s="12">
        <v>38.549999</v>
      </c>
      <c r="E562" s="12">
        <v>39.340000000000003</v>
      </c>
      <c r="F562" s="12">
        <v>38.187407999999998</v>
      </c>
      <c r="G562" s="12">
        <v>1743115</v>
      </c>
    </row>
    <row r="563" spans="1:7" x14ac:dyDescent="0.25">
      <c r="A563" s="13">
        <v>41824</v>
      </c>
      <c r="B563" s="12">
        <v>39.340000000000003</v>
      </c>
      <c r="C563" s="12">
        <v>39.520000000000003</v>
      </c>
      <c r="D563" s="12">
        <v>39.240001999999997</v>
      </c>
      <c r="E563" s="12">
        <v>39.479999999999997</v>
      </c>
      <c r="F563" s="12">
        <v>38.323307</v>
      </c>
      <c r="G563" s="12">
        <v>567311</v>
      </c>
    </row>
    <row r="564" spans="1:7" x14ac:dyDescent="0.25">
      <c r="A564" s="13">
        <v>41827</v>
      </c>
      <c r="B564" s="12">
        <v>39.279998999999997</v>
      </c>
      <c r="C564" s="12">
        <v>39.900002000000001</v>
      </c>
      <c r="D564" s="12">
        <v>39.279998999999997</v>
      </c>
      <c r="E564" s="12">
        <v>39.869999</v>
      </c>
      <c r="F564" s="12">
        <v>38.701878000000001</v>
      </c>
      <c r="G564" s="12">
        <v>1571921</v>
      </c>
    </row>
    <row r="565" spans="1:7" x14ac:dyDescent="0.25">
      <c r="A565" s="13">
        <v>41828</v>
      </c>
      <c r="B565" s="12">
        <v>39.869999</v>
      </c>
      <c r="C565" s="12">
        <v>40</v>
      </c>
      <c r="D565" s="12">
        <v>39.590000000000003</v>
      </c>
      <c r="E565" s="12">
        <v>39.849997999999999</v>
      </c>
      <c r="F565" s="12">
        <v>38.682465000000001</v>
      </c>
      <c r="G565" s="12">
        <v>1544876</v>
      </c>
    </row>
    <row r="566" spans="1:7" x14ac:dyDescent="0.25">
      <c r="A566" s="13">
        <v>41829</v>
      </c>
      <c r="B566" s="12">
        <v>39.790000999999997</v>
      </c>
      <c r="C566" s="12">
        <v>39.990001999999997</v>
      </c>
      <c r="D566" s="12">
        <v>39.189999</v>
      </c>
      <c r="E566" s="12">
        <v>39.419998</v>
      </c>
      <c r="F566" s="12">
        <v>38.265064000000002</v>
      </c>
      <c r="G566" s="12">
        <v>863203</v>
      </c>
    </row>
    <row r="567" spans="1:7" x14ac:dyDescent="0.25">
      <c r="A567" s="13">
        <v>41830</v>
      </c>
      <c r="B567" s="12">
        <v>39.290000999999997</v>
      </c>
      <c r="C567" s="12">
        <v>40</v>
      </c>
      <c r="D567" s="12">
        <v>38.880001</v>
      </c>
      <c r="E567" s="12">
        <v>39.860000999999997</v>
      </c>
      <c r="F567" s="12">
        <v>38.692172999999997</v>
      </c>
      <c r="G567" s="12">
        <v>1581340</v>
      </c>
    </row>
    <row r="568" spans="1:7" x14ac:dyDescent="0.25">
      <c r="A568" s="13">
        <v>41831</v>
      </c>
      <c r="B568" s="12">
        <v>39.950001</v>
      </c>
      <c r="C568" s="12">
        <v>40.689999</v>
      </c>
      <c r="D568" s="12">
        <v>39.950001</v>
      </c>
      <c r="E568" s="12">
        <v>40.520000000000003</v>
      </c>
      <c r="F568" s="12">
        <v>39.332832000000003</v>
      </c>
      <c r="G568" s="12">
        <v>1835595</v>
      </c>
    </row>
    <row r="569" spans="1:7" x14ac:dyDescent="0.25">
      <c r="A569" s="13">
        <v>41834</v>
      </c>
      <c r="B569" s="12">
        <v>40.32</v>
      </c>
      <c r="C569" s="12">
        <v>41.049999</v>
      </c>
      <c r="D569" s="12">
        <v>40.090000000000003</v>
      </c>
      <c r="E569" s="12">
        <v>40.970001000000003</v>
      </c>
      <c r="F569" s="12">
        <v>39.769652999999998</v>
      </c>
      <c r="G569" s="12">
        <v>1480633</v>
      </c>
    </row>
    <row r="570" spans="1:7" x14ac:dyDescent="0.25">
      <c r="A570" s="13">
        <v>41835</v>
      </c>
      <c r="B570" s="12">
        <v>40.840000000000003</v>
      </c>
      <c r="C570" s="12">
        <v>41</v>
      </c>
      <c r="D570" s="12">
        <v>40.349997999999999</v>
      </c>
      <c r="E570" s="12">
        <v>40.93</v>
      </c>
      <c r="F570" s="12">
        <v>39.730826999999998</v>
      </c>
      <c r="G570" s="12">
        <v>1628042</v>
      </c>
    </row>
    <row r="571" spans="1:7" x14ac:dyDescent="0.25">
      <c r="A571" s="13">
        <v>41836</v>
      </c>
      <c r="B571" s="12">
        <v>41</v>
      </c>
      <c r="C571" s="12">
        <v>41.16</v>
      </c>
      <c r="D571" s="12">
        <v>40.82</v>
      </c>
      <c r="E571" s="12">
        <v>41.049999</v>
      </c>
      <c r="F571" s="12">
        <v>39.847309000000003</v>
      </c>
      <c r="G571" s="12">
        <v>862875</v>
      </c>
    </row>
    <row r="572" spans="1:7" x14ac:dyDescent="0.25">
      <c r="A572" s="13">
        <v>41837</v>
      </c>
      <c r="B572" s="12">
        <v>40.659999999999997</v>
      </c>
      <c r="C572" s="12">
        <v>41.150002000000001</v>
      </c>
      <c r="D572" s="12">
        <v>40.099997999999999</v>
      </c>
      <c r="E572" s="12">
        <v>40.970001000000003</v>
      </c>
      <c r="F572" s="12">
        <v>39.769652999999998</v>
      </c>
      <c r="G572" s="12">
        <v>1016139</v>
      </c>
    </row>
    <row r="573" spans="1:7" x14ac:dyDescent="0.25">
      <c r="A573" s="13">
        <v>41838</v>
      </c>
      <c r="B573" s="12">
        <v>40.990001999999997</v>
      </c>
      <c r="C573" s="12">
        <v>41.5</v>
      </c>
      <c r="D573" s="12">
        <v>40.520000000000003</v>
      </c>
      <c r="E573" s="12">
        <v>41.450001</v>
      </c>
      <c r="F573" s="12">
        <v>40.235588</v>
      </c>
      <c r="G573" s="12">
        <v>1334766</v>
      </c>
    </row>
    <row r="574" spans="1:7" x14ac:dyDescent="0.25">
      <c r="A574" s="13">
        <v>41841</v>
      </c>
      <c r="B574" s="12">
        <v>41.509998000000003</v>
      </c>
      <c r="C574" s="12">
        <v>42.41</v>
      </c>
      <c r="D574" s="12">
        <v>41.27</v>
      </c>
      <c r="E574" s="12">
        <v>41.560001</v>
      </c>
      <c r="F574" s="12">
        <v>40.342368999999998</v>
      </c>
      <c r="G574" s="12">
        <v>2028779</v>
      </c>
    </row>
    <row r="575" spans="1:7" x14ac:dyDescent="0.25">
      <c r="A575" s="13">
        <v>41842</v>
      </c>
      <c r="B575" s="12">
        <v>41.560001</v>
      </c>
      <c r="C575" s="12">
        <v>42.139999000000003</v>
      </c>
      <c r="D575" s="12">
        <v>40.959999000000003</v>
      </c>
      <c r="E575" s="12">
        <v>41.16</v>
      </c>
      <c r="F575" s="12">
        <v>39.954085999999997</v>
      </c>
      <c r="G575" s="12">
        <v>974530</v>
      </c>
    </row>
    <row r="576" spans="1:7" x14ac:dyDescent="0.25">
      <c r="A576" s="13">
        <v>41843</v>
      </c>
      <c r="B576" s="12">
        <v>41.599997999999999</v>
      </c>
      <c r="C576" s="12">
        <v>41.990001999999997</v>
      </c>
      <c r="D576" s="12">
        <v>40.849997999999999</v>
      </c>
      <c r="E576" s="12">
        <v>41</v>
      </c>
      <c r="F576" s="12">
        <v>39.798771000000002</v>
      </c>
      <c r="G576" s="12">
        <v>1833828</v>
      </c>
    </row>
    <row r="577" spans="1:7" x14ac:dyDescent="0.25">
      <c r="A577" s="13">
        <v>41844</v>
      </c>
      <c r="B577" s="12">
        <v>41</v>
      </c>
      <c r="C577" s="12">
        <v>41.73</v>
      </c>
      <c r="D577" s="12">
        <v>40.849997999999999</v>
      </c>
      <c r="E577" s="12">
        <v>41.560001</v>
      </c>
      <c r="F577" s="12">
        <v>40.342368999999998</v>
      </c>
      <c r="G577" s="12">
        <v>1610503</v>
      </c>
    </row>
    <row r="578" spans="1:7" x14ac:dyDescent="0.25">
      <c r="A578" s="13">
        <v>41845</v>
      </c>
      <c r="B578" s="12">
        <v>41.349997999999999</v>
      </c>
      <c r="C578" s="12">
        <v>42.299999</v>
      </c>
      <c r="D578" s="12">
        <v>41.349997999999999</v>
      </c>
      <c r="E578" s="12">
        <v>42.23</v>
      </c>
      <c r="F578" s="12">
        <v>40.992733000000001</v>
      </c>
      <c r="G578" s="12">
        <v>2732960</v>
      </c>
    </row>
    <row r="579" spans="1:7" x14ac:dyDescent="0.25">
      <c r="A579" s="13">
        <v>41848</v>
      </c>
      <c r="B579" s="12">
        <v>42.02</v>
      </c>
      <c r="C579" s="12">
        <v>43.099997999999999</v>
      </c>
      <c r="D579" s="12">
        <v>42.02</v>
      </c>
      <c r="E579" s="12">
        <v>42.959999000000003</v>
      </c>
      <c r="F579" s="12">
        <v>41.701351000000003</v>
      </c>
      <c r="G579" s="12">
        <v>1889046</v>
      </c>
    </row>
    <row r="580" spans="1:7" x14ac:dyDescent="0.25">
      <c r="A580" s="13">
        <v>41849</v>
      </c>
      <c r="B580" s="12">
        <v>42.900002000000001</v>
      </c>
      <c r="C580" s="12">
        <v>42.959999000000003</v>
      </c>
      <c r="D580" s="12">
        <v>41.93</v>
      </c>
      <c r="E580" s="12">
        <v>42.209999000000003</v>
      </c>
      <c r="F580" s="12">
        <v>40.973323999999998</v>
      </c>
      <c r="G580" s="12">
        <v>1480633</v>
      </c>
    </row>
    <row r="581" spans="1:7" x14ac:dyDescent="0.25">
      <c r="A581" s="13">
        <v>41850</v>
      </c>
      <c r="B581" s="12">
        <v>42.23</v>
      </c>
      <c r="C581" s="12">
        <v>42.700001</v>
      </c>
      <c r="D581" s="12">
        <v>41.009998000000003</v>
      </c>
      <c r="E581" s="12">
        <v>41.07</v>
      </c>
      <c r="F581" s="12">
        <v>39.866722000000003</v>
      </c>
      <c r="G581" s="12">
        <v>1691167</v>
      </c>
    </row>
    <row r="582" spans="1:7" x14ac:dyDescent="0.25">
      <c r="A582" s="13">
        <v>41851</v>
      </c>
      <c r="B582" s="12">
        <v>41</v>
      </c>
      <c r="C582" s="12">
        <v>41.07</v>
      </c>
      <c r="D582" s="12">
        <v>39.470001000000003</v>
      </c>
      <c r="E582" s="12">
        <v>40.610000999999997</v>
      </c>
      <c r="F582" s="12">
        <v>39.420200000000001</v>
      </c>
      <c r="G582" s="12">
        <v>2466672</v>
      </c>
    </row>
    <row r="583" spans="1:7" x14ac:dyDescent="0.25">
      <c r="A583" s="13">
        <v>41852</v>
      </c>
      <c r="B583" s="12">
        <v>40.810001</v>
      </c>
      <c r="C583" s="12">
        <v>41.740001999999997</v>
      </c>
      <c r="D583" s="12">
        <v>40</v>
      </c>
      <c r="E583" s="12">
        <v>40.619999</v>
      </c>
      <c r="F583" s="12">
        <v>39.429904999999998</v>
      </c>
      <c r="G583" s="12">
        <v>1647661</v>
      </c>
    </row>
    <row r="584" spans="1:7" x14ac:dyDescent="0.25">
      <c r="A584" s="13">
        <v>41855</v>
      </c>
      <c r="B584" s="12">
        <v>40.630001</v>
      </c>
      <c r="C584" s="12">
        <v>42.75</v>
      </c>
      <c r="D584" s="12">
        <v>40.630001</v>
      </c>
      <c r="E584" s="12">
        <v>41.66</v>
      </c>
      <c r="F584" s="12">
        <v>40.439438000000003</v>
      </c>
      <c r="G584" s="12">
        <v>2662090</v>
      </c>
    </row>
    <row r="585" spans="1:7" x14ac:dyDescent="0.25">
      <c r="A585" s="13">
        <v>41856</v>
      </c>
      <c r="B585" s="12">
        <v>41.450001</v>
      </c>
      <c r="C585" s="12">
        <v>42.450001</v>
      </c>
      <c r="D585" s="12">
        <v>41.389999000000003</v>
      </c>
      <c r="E585" s="12">
        <v>41.970001000000003</v>
      </c>
      <c r="F585" s="12">
        <v>40.740355999999998</v>
      </c>
      <c r="G585" s="12">
        <v>1649977</v>
      </c>
    </row>
    <row r="586" spans="1:7" x14ac:dyDescent="0.25">
      <c r="A586" s="13">
        <v>41857</v>
      </c>
      <c r="B586" s="12">
        <v>42</v>
      </c>
      <c r="C586" s="12">
        <v>42.240001999999997</v>
      </c>
      <c r="D586" s="12">
        <v>41.060001</v>
      </c>
      <c r="E586" s="12">
        <v>41.52</v>
      </c>
      <c r="F586" s="12">
        <v>40.303534999999997</v>
      </c>
      <c r="G586" s="12">
        <v>1439170</v>
      </c>
    </row>
    <row r="587" spans="1:7" x14ac:dyDescent="0.25">
      <c r="A587" s="13">
        <v>41858</v>
      </c>
      <c r="B587" s="12">
        <v>41.450001</v>
      </c>
      <c r="C587" s="12">
        <v>41.950001</v>
      </c>
      <c r="D587" s="12">
        <v>40.700001</v>
      </c>
      <c r="E587" s="12">
        <v>41.169998</v>
      </c>
      <c r="F587" s="12">
        <v>39.963791000000001</v>
      </c>
      <c r="G587" s="12">
        <v>1763646</v>
      </c>
    </row>
    <row r="588" spans="1:7" x14ac:dyDescent="0.25">
      <c r="A588" s="13">
        <v>41859</v>
      </c>
      <c r="B588" s="12">
        <v>41.490001999999997</v>
      </c>
      <c r="C588" s="12">
        <v>41.900002000000001</v>
      </c>
      <c r="D588" s="12">
        <v>41.209999000000003</v>
      </c>
      <c r="E588" s="12">
        <v>41.700001</v>
      </c>
      <c r="F588" s="12">
        <v>40.478264000000003</v>
      </c>
      <c r="G588" s="12">
        <v>1122255</v>
      </c>
    </row>
    <row r="589" spans="1:7" x14ac:dyDescent="0.25">
      <c r="A589" s="13">
        <v>41862</v>
      </c>
      <c r="B589" s="12">
        <v>41.950001</v>
      </c>
      <c r="C589" s="12">
        <v>42.619999</v>
      </c>
      <c r="D589" s="12">
        <v>41.630001</v>
      </c>
      <c r="E589" s="12">
        <v>42.32</v>
      </c>
      <c r="F589" s="12">
        <v>41.080100999999999</v>
      </c>
      <c r="G589" s="12">
        <v>1547881</v>
      </c>
    </row>
    <row r="590" spans="1:7" x14ac:dyDescent="0.25">
      <c r="A590" s="13">
        <v>41863</v>
      </c>
      <c r="B590" s="12">
        <v>42.110000999999997</v>
      </c>
      <c r="C590" s="12">
        <v>42.990001999999997</v>
      </c>
      <c r="D590" s="12">
        <v>42</v>
      </c>
      <c r="E590" s="12">
        <v>42.25</v>
      </c>
      <c r="F590" s="12">
        <v>41.012149999999998</v>
      </c>
      <c r="G590" s="12">
        <v>2485313</v>
      </c>
    </row>
    <row r="591" spans="1:7" x14ac:dyDescent="0.25">
      <c r="A591" s="13">
        <v>41864</v>
      </c>
      <c r="B591" s="12">
        <v>42.299999</v>
      </c>
      <c r="C591" s="12">
        <v>43</v>
      </c>
      <c r="D591" s="12">
        <v>42.299999</v>
      </c>
      <c r="E591" s="12">
        <v>42.889999000000003</v>
      </c>
      <c r="F591" s="12">
        <v>41.633400000000002</v>
      </c>
      <c r="G591" s="12">
        <v>1925082</v>
      </c>
    </row>
    <row r="592" spans="1:7" x14ac:dyDescent="0.25">
      <c r="A592" s="13">
        <v>41865</v>
      </c>
      <c r="B592" s="12">
        <v>42.950001</v>
      </c>
      <c r="C592" s="12">
        <v>42.950001</v>
      </c>
      <c r="D592" s="12">
        <v>42.610000999999997</v>
      </c>
      <c r="E592" s="12">
        <v>42.93</v>
      </c>
      <c r="F592" s="12">
        <v>41.672226000000002</v>
      </c>
      <c r="G592" s="12">
        <v>1267254</v>
      </c>
    </row>
    <row r="593" spans="1:7" x14ac:dyDescent="0.25">
      <c r="A593" s="13">
        <v>41866</v>
      </c>
      <c r="B593" s="12">
        <v>42.720001000000003</v>
      </c>
      <c r="C593" s="12">
        <v>42.810001</v>
      </c>
      <c r="D593" s="12">
        <v>42.09</v>
      </c>
      <c r="E593" s="12">
        <v>42.360000999999997</v>
      </c>
      <c r="F593" s="12">
        <v>41.118926999999999</v>
      </c>
      <c r="G593" s="12">
        <v>777090</v>
      </c>
    </row>
    <row r="594" spans="1:7" x14ac:dyDescent="0.25">
      <c r="A594" s="13">
        <v>41869</v>
      </c>
      <c r="B594" s="12">
        <v>42.419998</v>
      </c>
      <c r="C594" s="12">
        <v>42.950001</v>
      </c>
      <c r="D594" s="12">
        <v>42.209999000000003</v>
      </c>
      <c r="E594" s="12">
        <v>42.740001999999997</v>
      </c>
      <c r="F594" s="12">
        <v>41.487793000000003</v>
      </c>
      <c r="G594" s="12">
        <v>723262</v>
      </c>
    </row>
    <row r="595" spans="1:7" x14ac:dyDescent="0.25">
      <c r="A595" s="13">
        <v>41870</v>
      </c>
      <c r="B595" s="12">
        <v>42.540000999999997</v>
      </c>
      <c r="C595" s="12">
        <v>43.099997999999999</v>
      </c>
      <c r="D595" s="12">
        <v>42.360000999999997</v>
      </c>
      <c r="E595" s="12">
        <v>43.049999</v>
      </c>
      <c r="F595" s="12">
        <v>41.788711999999997</v>
      </c>
      <c r="G595" s="12">
        <v>1964152</v>
      </c>
    </row>
    <row r="596" spans="1:7" x14ac:dyDescent="0.25">
      <c r="A596" s="13">
        <v>41871</v>
      </c>
      <c r="B596" s="12">
        <v>42.830002</v>
      </c>
      <c r="C596" s="12">
        <v>43.200001</v>
      </c>
      <c r="D596" s="12">
        <v>42.299999</v>
      </c>
      <c r="E596" s="12">
        <v>43.169998</v>
      </c>
      <c r="F596" s="12">
        <v>41.905192999999997</v>
      </c>
      <c r="G596" s="12">
        <v>1622495</v>
      </c>
    </row>
    <row r="597" spans="1:7" x14ac:dyDescent="0.25">
      <c r="A597" s="13">
        <v>41872</v>
      </c>
      <c r="B597" s="12">
        <v>43.16</v>
      </c>
      <c r="C597" s="12">
        <v>43.16</v>
      </c>
      <c r="D597" s="12">
        <v>42.529998999999997</v>
      </c>
      <c r="E597" s="12">
        <v>42.939999</v>
      </c>
      <c r="F597" s="12">
        <v>41.681933999999998</v>
      </c>
      <c r="G597" s="12">
        <v>1427584</v>
      </c>
    </row>
    <row r="598" spans="1:7" x14ac:dyDescent="0.25">
      <c r="A598" s="13">
        <v>41873</v>
      </c>
      <c r="B598" s="12">
        <v>42.990001999999997</v>
      </c>
      <c r="C598" s="12">
        <v>43.040000999999997</v>
      </c>
      <c r="D598" s="12">
        <v>42.509998000000003</v>
      </c>
      <c r="E598" s="12">
        <v>42.91</v>
      </c>
      <c r="F598" s="12">
        <v>41.652813000000002</v>
      </c>
      <c r="G598" s="12">
        <v>1277270</v>
      </c>
    </row>
    <row r="599" spans="1:7" x14ac:dyDescent="0.25">
      <c r="A599" s="13">
        <v>41876</v>
      </c>
      <c r="B599" s="12">
        <v>42.700001</v>
      </c>
      <c r="C599" s="12">
        <v>43</v>
      </c>
      <c r="D599" s="12">
        <v>42.560001</v>
      </c>
      <c r="E599" s="12">
        <v>42.919998</v>
      </c>
      <c r="F599" s="12">
        <v>41.662517999999999</v>
      </c>
      <c r="G599" s="12">
        <v>1050957</v>
      </c>
    </row>
    <row r="600" spans="1:7" x14ac:dyDescent="0.25">
      <c r="A600" s="13">
        <v>41877</v>
      </c>
      <c r="B600" s="12">
        <v>43</v>
      </c>
      <c r="C600" s="12">
        <v>43</v>
      </c>
      <c r="D600" s="12">
        <v>42.02</v>
      </c>
      <c r="E600" s="12">
        <v>42.509998000000003</v>
      </c>
      <c r="F600" s="12">
        <v>41.264530000000001</v>
      </c>
      <c r="G600" s="12">
        <v>2342367</v>
      </c>
    </row>
    <row r="601" spans="1:7" x14ac:dyDescent="0.25">
      <c r="A601" s="13">
        <v>41878</v>
      </c>
      <c r="B601" s="12">
        <v>42.599997999999999</v>
      </c>
      <c r="C601" s="12">
        <v>42.98</v>
      </c>
      <c r="D601" s="12">
        <v>42.599997999999999</v>
      </c>
      <c r="E601" s="12">
        <v>42.950001</v>
      </c>
      <c r="F601" s="12">
        <v>41.691642999999999</v>
      </c>
      <c r="G601" s="12">
        <v>1448027</v>
      </c>
    </row>
    <row r="602" spans="1:7" x14ac:dyDescent="0.25">
      <c r="A602" s="13">
        <v>41879</v>
      </c>
      <c r="B602" s="12">
        <v>42.919998</v>
      </c>
      <c r="C602" s="12">
        <v>43</v>
      </c>
      <c r="D602" s="12">
        <v>42.599997999999999</v>
      </c>
      <c r="E602" s="12">
        <v>42.84</v>
      </c>
      <c r="F602" s="12">
        <v>41.584865999999998</v>
      </c>
      <c r="G602" s="12">
        <v>1152931</v>
      </c>
    </row>
    <row r="603" spans="1:7" x14ac:dyDescent="0.25">
      <c r="A603" s="13">
        <v>41880</v>
      </c>
      <c r="B603" s="12">
        <v>42.650002000000001</v>
      </c>
      <c r="C603" s="12">
        <v>42.919998</v>
      </c>
      <c r="D603" s="12">
        <v>41</v>
      </c>
      <c r="E603" s="12">
        <v>41.16</v>
      </c>
      <c r="F603" s="12">
        <v>39.954085999999997</v>
      </c>
      <c r="G603" s="12">
        <v>6175192</v>
      </c>
    </row>
    <row r="604" spans="1:7" x14ac:dyDescent="0.25">
      <c r="A604" s="13">
        <v>41883</v>
      </c>
      <c r="B604" s="12">
        <v>41.349997999999999</v>
      </c>
      <c r="C604" s="12">
        <v>41.380001</v>
      </c>
      <c r="D604" s="12">
        <v>40.270000000000003</v>
      </c>
      <c r="E604" s="12">
        <v>40.459999000000003</v>
      </c>
      <c r="F604" s="12">
        <v>39.274593000000003</v>
      </c>
      <c r="G604" s="12">
        <v>1874709</v>
      </c>
    </row>
    <row r="605" spans="1:7" x14ac:dyDescent="0.25">
      <c r="A605" s="13">
        <v>41884</v>
      </c>
      <c r="B605" s="12">
        <v>40.25</v>
      </c>
      <c r="C605" s="12">
        <v>40.970001000000003</v>
      </c>
      <c r="D605" s="12">
        <v>39.840000000000003</v>
      </c>
      <c r="E605" s="12">
        <v>40.290000999999997</v>
      </c>
      <c r="F605" s="12">
        <v>39.109577000000002</v>
      </c>
      <c r="G605" s="12">
        <v>2960675</v>
      </c>
    </row>
    <row r="606" spans="1:7" x14ac:dyDescent="0.25">
      <c r="A606" s="13">
        <v>41885</v>
      </c>
      <c r="B606" s="12">
        <v>40.090000000000003</v>
      </c>
      <c r="C606" s="12">
        <v>40.369999</v>
      </c>
      <c r="D606" s="12">
        <v>39.939999</v>
      </c>
      <c r="E606" s="12">
        <v>39.990001999999997</v>
      </c>
      <c r="F606" s="12">
        <v>38.818367000000002</v>
      </c>
      <c r="G606" s="12">
        <v>4017686</v>
      </c>
    </row>
    <row r="607" spans="1:7" x14ac:dyDescent="0.25">
      <c r="A607" s="13">
        <v>41886</v>
      </c>
      <c r="B607" s="12">
        <v>40</v>
      </c>
      <c r="C607" s="12">
        <v>40.32</v>
      </c>
      <c r="D607" s="12">
        <v>39.970001000000003</v>
      </c>
      <c r="E607" s="12">
        <v>40.009998000000003</v>
      </c>
      <c r="F607" s="12">
        <v>38.837775999999998</v>
      </c>
      <c r="G607" s="12">
        <v>2727024</v>
      </c>
    </row>
    <row r="608" spans="1:7" x14ac:dyDescent="0.25">
      <c r="A608" s="13">
        <v>41887</v>
      </c>
      <c r="B608" s="12">
        <v>40.209999000000003</v>
      </c>
      <c r="C608" s="12">
        <v>40.720001000000003</v>
      </c>
      <c r="D608" s="12">
        <v>40</v>
      </c>
      <c r="E608" s="12">
        <v>40.060001</v>
      </c>
      <c r="F608" s="12">
        <v>38.886313999999999</v>
      </c>
      <c r="G608" s="12">
        <v>1660107</v>
      </c>
    </row>
    <row r="609" spans="1:7" x14ac:dyDescent="0.25">
      <c r="A609" s="13">
        <v>41890</v>
      </c>
      <c r="B609" s="12">
        <v>40.090000000000003</v>
      </c>
      <c r="C609" s="12">
        <v>40.970001000000003</v>
      </c>
      <c r="D609" s="12">
        <v>40.07</v>
      </c>
      <c r="E609" s="12">
        <v>40.939999</v>
      </c>
      <c r="F609" s="12">
        <v>39.740527999999998</v>
      </c>
      <c r="G609" s="12">
        <v>1698456</v>
      </c>
    </row>
    <row r="610" spans="1:7" x14ac:dyDescent="0.25">
      <c r="A610" s="13">
        <v>41891</v>
      </c>
      <c r="B610" s="12">
        <v>40.939999</v>
      </c>
      <c r="C610" s="12">
        <v>41</v>
      </c>
      <c r="D610" s="12">
        <v>40.159999999999997</v>
      </c>
      <c r="E610" s="12">
        <v>40.580002</v>
      </c>
      <c r="F610" s="12">
        <v>39.391083000000002</v>
      </c>
      <c r="G610" s="12">
        <v>1843767</v>
      </c>
    </row>
    <row r="611" spans="1:7" x14ac:dyDescent="0.25">
      <c r="A611" s="13">
        <v>41892</v>
      </c>
      <c r="B611" s="12">
        <v>40.5</v>
      </c>
      <c r="C611" s="12">
        <v>40.689999</v>
      </c>
      <c r="D611" s="12">
        <v>40.32</v>
      </c>
      <c r="E611" s="12">
        <v>40.369999</v>
      </c>
      <c r="F611" s="12">
        <v>39.187224999999998</v>
      </c>
      <c r="G611" s="12">
        <v>754513</v>
      </c>
    </row>
    <row r="612" spans="1:7" x14ac:dyDescent="0.25">
      <c r="A612" s="13">
        <v>41893</v>
      </c>
      <c r="B612" s="12">
        <v>40.209999000000003</v>
      </c>
      <c r="C612" s="12">
        <v>40.459999000000003</v>
      </c>
      <c r="D612" s="12">
        <v>40.110000999999997</v>
      </c>
      <c r="E612" s="12">
        <v>40.310001</v>
      </c>
      <c r="F612" s="12">
        <v>39.128990000000002</v>
      </c>
      <c r="G612" s="12">
        <v>687796</v>
      </c>
    </row>
    <row r="613" spans="1:7" x14ac:dyDescent="0.25">
      <c r="A613" s="13">
        <v>41894</v>
      </c>
      <c r="B613" s="12">
        <v>40.110000999999997</v>
      </c>
      <c r="C613" s="12">
        <v>40.639999000000003</v>
      </c>
      <c r="D613" s="12">
        <v>40</v>
      </c>
      <c r="E613" s="12">
        <v>40.119999</v>
      </c>
      <c r="F613" s="12">
        <v>38.944557000000003</v>
      </c>
      <c r="G613" s="12">
        <v>1378472</v>
      </c>
    </row>
    <row r="614" spans="1:7" x14ac:dyDescent="0.25">
      <c r="A614" s="13">
        <v>41897</v>
      </c>
      <c r="B614" s="12">
        <v>40.029998999999997</v>
      </c>
      <c r="C614" s="12">
        <v>40.369999</v>
      </c>
      <c r="D614" s="12">
        <v>39.509998000000003</v>
      </c>
      <c r="E614" s="12">
        <v>39.709999000000003</v>
      </c>
      <c r="F614" s="12">
        <v>38.546562000000002</v>
      </c>
      <c r="G614" s="12">
        <v>1907328</v>
      </c>
    </row>
    <row r="615" spans="1:7" x14ac:dyDescent="0.25">
      <c r="A615" s="13">
        <v>41899</v>
      </c>
      <c r="B615" s="12">
        <v>39.909999999999997</v>
      </c>
      <c r="C615" s="12">
        <v>40.340000000000003</v>
      </c>
      <c r="D615" s="12">
        <v>39.5</v>
      </c>
      <c r="E615" s="12">
        <v>39.939999</v>
      </c>
      <c r="F615" s="12">
        <v>38.769829000000001</v>
      </c>
      <c r="G615" s="12">
        <v>1772842</v>
      </c>
    </row>
    <row r="616" spans="1:7" x14ac:dyDescent="0.25">
      <c r="A616" s="13">
        <v>41900</v>
      </c>
      <c r="B616" s="12">
        <v>39.740001999999997</v>
      </c>
      <c r="C616" s="12">
        <v>40.090000000000003</v>
      </c>
      <c r="D616" s="12">
        <v>39.560001</v>
      </c>
      <c r="E616" s="12">
        <v>39.720001000000003</v>
      </c>
      <c r="F616" s="12">
        <v>38.556274000000002</v>
      </c>
      <c r="G616" s="12">
        <v>1252522</v>
      </c>
    </row>
    <row r="617" spans="1:7" x14ac:dyDescent="0.25">
      <c r="A617" s="13">
        <v>41901</v>
      </c>
      <c r="B617" s="12">
        <v>39.799999</v>
      </c>
      <c r="C617" s="12">
        <v>41.099997999999999</v>
      </c>
      <c r="D617" s="12">
        <v>39.119999</v>
      </c>
      <c r="E617" s="12">
        <v>39.450001</v>
      </c>
      <c r="F617" s="12">
        <v>38.294181999999999</v>
      </c>
      <c r="G617" s="12">
        <v>9682802</v>
      </c>
    </row>
    <row r="618" spans="1:7" x14ac:dyDescent="0.25">
      <c r="A618" s="13">
        <v>41904</v>
      </c>
      <c r="B618" s="12">
        <v>39.299999</v>
      </c>
      <c r="C618" s="12">
        <v>39.599997999999999</v>
      </c>
      <c r="D618" s="12">
        <v>38.5</v>
      </c>
      <c r="E618" s="12">
        <v>38.840000000000003</v>
      </c>
      <c r="F618" s="12">
        <v>37.702061</v>
      </c>
      <c r="G618" s="12">
        <v>3105445</v>
      </c>
    </row>
    <row r="619" spans="1:7" x14ac:dyDescent="0.25">
      <c r="A619" s="13">
        <v>41905</v>
      </c>
      <c r="B619" s="12">
        <v>38.869999</v>
      </c>
      <c r="C619" s="12">
        <v>39.689999</v>
      </c>
      <c r="D619" s="12">
        <v>38.400002000000001</v>
      </c>
      <c r="E619" s="12">
        <v>38.650002000000001</v>
      </c>
      <c r="F619" s="12">
        <v>37.517628000000002</v>
      </c>
      <c r="G619" s="12">
        <v>6384902</v>
      </c>
    </row>
    <row r="620" spans="1:7" x14ac:dyDescent="0.25">
      <c r="A620" s="13">
        <v>41906</v>
      </c>
      <c r="B620" s="12">
        <v>38.650002000000001</v>
      </c>
      <c r="C620" s="12">
        <v>40.009998000000003</v>
      </c>
      <c r="D620" s="12">
        <v>38.650002000000001</v>
      </c>
      <c r="E620" s="12">
        <v>39.630001</v>
      </c>
      <c r="F620" s="12">
        <v>38.468910000000001</v>
      </c>
      <c r="G620" s="12">
        <v>3408334</v>
      </c>
    </row>
    <row r="621" spans="1:7" x14ac:dyDescent="0.25">
      <c r="A621" s="13">
        <v>41907</v>
      </c>
      <c r="B621" s="12">
        <v>39.43</v>
      </c>
      <c r="C621" s="12">
        <v>39.900002000000001</v>
      </c>
      <c r="D621" s="12">
        <v>39.340000000000003</v>
      </c>
      <c r="E621" s="12">
        <v>39.759998000000003</v>
      </c>
      <c r="F621" s="12">
        <v>38.595103999999999</v>
      </c>
      <c r="G621" s="12">
        <v>1538494</v>
      </c>
    </row>
    <row r="622" spans="1:7" x14ac:dyDescent="0.25">
      <c r="A622" s="13">
        <v>41908</v>
      </c>
      <c r="B622" s="12">
        <v>39.560001</v>
      </c>
      <c r="C622" s="12">
        <v>39.950001</v>
      </c>
      <c r="D622" s="12">
        <v>39.009998000000003</v>
      </c>
      <c r="E622" s="12">
        <v>39.080002</v>
      </c>
      <c r="F622" s="12">
        <v>37.935028000000003</v>
      </c>
      <c r="G622" s="12">
        <v>1142440</v>
      </c>
    </row>
    <row r="623" spans="1:7" x14ac:dyDescent="0.25">
      <c r="A623" s="13">
        <v>41911</v>
      </c>
      <c r="B623" s="12">
        <v>39.060001</v>
      </c>
      <c r="C623" s="12">
        <v>39.459999000000003</v>
      </c>
      <c r="D623" s="12">
        <v>38.520000000000003</v>
      </c>
      <c r="E623" s="12">
        <v>39.090000000000003</v>
      </c>
      <c r="F623" s="12">
        <v>37.944732999999999</v>
      </c>
      <c r="G623" s="12">
        <v>2347057</v>
      </c>
    </row>
    <row r="624" spans="1:7" x14ac:dyDescent="0.25">
      <c r="A624" s="13">
        <v>41912</v>
      </c>
      <c r="B624" s="12">
        <v>38.889999000000003</v>
      </c>
      <c r="C624" s="12">
        <v>39.5</v>
      </c>
      <c r="D624" s="12">
        <v>38.75</v>
      </c>
      <c r="E624" s="12">
        <v>38.939999</v>
      </c>
      <c r="F624" s="12">
        <v>37.799129000000001</v>
      </c>
      <c r="G624" s="12">
        <v>2033945</v>
      </c>
    </row>
    <row r="625" spans="1:7" x14ac:dyDescent="0.25">
      <c r="A625" s="13">
        <v>41913</v>
      </c>
      <c r="B625" s="12">
        <v>38.75</v>
      </c>
      <c r="C625" s="12">
        <v>39.459999000000003</v>
      </c>
      <c r="D625" s="12">
        <v>38.389999000000003</v>
      </c>
      <c r="E625" s="12">
        <v>38.520000000000003</v>
      </c>
      <c r="F625" s="12">
        <v>37.391433999999997</v>
      </c>
      <c r="G625" s="12">
        <v>1313904</v>
      </c>
    </row>
    <row r="626" spans="1:7" x14ac:dyDescent="0.25">
      <c r="A626" s="13">
        <v>41914</v>
      </c>
      <c r="B626" s="12">
        <v>38.5</v>
      </c>
      <c r="C626" s="12">
        <v>39.169998</v>
      </c>
      <c r="D626" s="12">
        <v>38.299999</v>
      </c>
      <c r="E626" s="12">
        <v>39.020000000000003</v>
      </c>
      <c r="F626" s="12">
        <v>37.876784999999998</v>
      </c>
      <c r="G626" s="12">
        <v>1074238</v>
      </c>
    </row>
    <row r="627" spans="1:7" x14ac:dyDescent="0.25">
      <c r="A627" s="13">
        <v>41915</v>
      </c>
      <c r="B627" s="12">
        <v>39.049999</v>
      </c>
      <c r="C627" s="12">
        <v>39.299999</v>
      </c>
      <c r="D627" s="12">
        <v>38.799999</v>
      </c>
      <c r="E627" s="12">
        <v>39.240001999999997</v>
      </c>
      <c r="F627" s="12">
        <v>38.090339999999998</v>
      </c>
      <c r="G627" s="12">
        <v>1207327</v>
      </c>
    </row>
    <row r="628" spans="1:7" x14ac:dyDescent="0.25">
      <c r="A628" s="13">
        <v>41918</v>
      </c>
      <c r="B628" s="12">
        <v>39.049999</v>
      </c>
      <c r="C628" s="12">
        <v>40.200001</v>
      </c>
      <c r="D628" s="12">
        <v>38.849997999999999</v>
      </c>
      <c r="E628" s="12">
        <v>38.950001</v>
      </c>
      <c r="F628" s="12">
        <v>37.808833999999997</v>
      </c>
      <c r="G628" s="12">
        <v>1441223</v>
      </c>
    </row>
    <row r="629" spans="1:7" x14ac:dyDescent="0.25">
      <c r="A629" s="13">
        <v>41919</v>
      </c>
      <c r="B629" s="12">
        <v>39.299999</v>
      </c>
      <c r="C629" s="12">
        <v>39.299999</v>
      </c>
      <c r="D629" s="12">
        <v>38.5</v>
      </c>
      <c r="E629" s="12">
        <v>38.75</v>
      </c>
      <c r="F629" s="12">
        <v>37.614697</v>
      </c>
      <c r="G629" s="12">
        <v>1684564</v>
      </c>
    </row>
    <row r="630" spans="1:7" x14ac:dyDescent="0.25">
      <c r="A630" s="13">
        <v>41920</v>
      </c>
      <c r="B630" s="12">
        <v>38.75</v>
      </c>
      <c r="C630" s="12">
        <v>39.700001</v>
      </c>
      <c r="D630" s="12">
        <v>38.520000000000003</v>
      </c>
      <c r="E630" s="12">
        <v>39.209999000000003</v>
      </c>
      <c r="F630" s="12">
        <v>38.061217999999997</v>
      </c>
      <c r="G630" s="12">
        <v>1457397</v>
      </c>
    </row>
    <row r="631" spans="1:7" x14ac:dyDescent="0.25">
      <c r="A631" s="13">
        <v>41921</v>
      </c>
      <c r="B631" s="12">
        <v>39.419998</v>
      </c>
      <c r="C631" s="12">
        <v>39.599997999999999</v>
      </c>
      <c r="D631" s="12">
        <v>38.770000000000003</v>
      </c>
      <c r="E631" s="12">
        <v>39.330002</v>
      </c>
      <c r="F631" s="12">
        <v>38.177703999999999</v>
      </c>
      <c r="G631" s="12">
        <v>1030856</v>
      </c>
    </row>
    <row r="632" spans="1:7" x14ac:dyDescent="0.25">
      <c r="A632" s="13">
        <v>41922</v>
      </c>
      <c r="B632" s="12">
        <v>39.330002</v>
      </c>
      <c r="C632" s="12">
        <v>39.400002000000001</v>
      </c>
      <c r="D632" s="12">
        <v>38.599997999999999</v>
      </c>
      <c r="E632" s="12">
        <v>38.790000999999997</v>
      </c>
      <c r="F632" s="12">
        <v>37.653522000000002</v>
      </c>
      <c r="G632" s="12">
        <v>848746</v>
      </c>
    </row>
    <row r="633" spans="1:7" x14ac:dyDescent="0.25">
      <c r="A633" s="13">
        <v>41925</v>
      </c>
      <c r="B633" s="12">
        <v>38.979999999999997</v>
      </c>
      <c r="C633" s="12">
        <v>39.25</v>
      </c>
      <c r="D633" s="12">
        <v>38.279998999999997</v>
      </c>
      <c r="E633" s="12">
        <v>38.669998</v>
      </c>
      <c r="F633" s="12">
        <v>37.537036999999998</v>
      </c>
      <c r="G633" s="12">
        <v>1225787</v>
      </c>
    </row>
    <row r="634" spans="1:7" x14ac:dyDescent="0.25">
      <c r="A634" s="13">
        <v>41926</v>
      </c>
      <c r="B634" s="12">
        <v>39.090000000000003</v>
      </c>
      <c r="C634" s="12">
        <v>39.189999</v>
      </c>
      <c r="D634" s="12">
        <v>38.470001000000003</v>
      </c>
      <c r="E634" s="12">
        <v>38.599997999999999</v>
      </c>
      <c r="F634" s="12">
        <v>37.469090000000001</v>
      </c>
      <c r="G634" s="12">
        <v>1142445</v>
      </c>
    </row>
    <row r="635" spans="1:7" x14ac:dyDescent="0.25">
      <c r="A635" s="13">
        <v>41927</v>
      </c>
      <c r="B635" s="12">
        <v>38.409999999999997</v>
      </c>
      <c r="C635" s="12">
        <v>39.25</v>
      </c>
      <c r="D635" s="12">
        <v>38.259998000000003</v>
      </c>
      <c r="E635" s="12">
        <v>39.119999</v>
      </c>
      <c r="F635" s="12">
        <v>37.973849999999999</v>
      </c>
      <c r="G635" s="12">
        <v>1201908</v>
      </c>
    </row>
    <row r="636" spans="1:7" x14ac:dyDescent="0.25">
      <c r="A636" s="13">
        <v>41928</v>
      </c>
      <c r="B636" s="12">
        <v>38.919998</v>
      </c>
      <c r="C636" s="12">
        <v>39.490001999999997</v>
      </c>
      <c r="D636" s="12">
        <v>38.159999999999997</v>
      </c>
      <c r="E636" s="12">
        <v>39.169998</v>
      </c>
      <c r="F636" s="12">
        <v>38.022385</v>
      </c>
      <c r="G636" s="12">
        <v>1201165</v>
      </c>
    </row>
    <row r="637" spans="1:7" x14ac:dyDescent="0.25">
      <c r="A637" s="13">
        <v>41929</v>
      </c>
      <c r="B637" s="12">
        <v>39.049999</v>
      </c>
      <c r="C637" s="12">
        <v>39.849997999999999</v>
      </c>
      <c r="D637" s="12">
        <v>38.810001</v>
      </c>
      <c r="E637" s="12">
        <v>39.450001</v>
      </c>
      <c r="F637" s="12">
        <v>38.294181999999999</v>
      </c>
      <c r="G637" s="12">
        <v>1958819</v>
      </c>
    </row>
    <row r="638" spans="1:7" x14ac:dyDescent="0.25">
      <c r="A638" s="13">
        <v>41932</v>
      </c>
      <c r="B638" s="12">
        <v>39.330002</v>
      </c>
      <c r="C638" s="12">
        <v>39.849997999999999</v>
      </c>
      <c r="D638" s="12">
        <v>38.419998</v>
      </c>
      <c r="E638" s="12">
        <v>38.630001</v>
      </c>
      <c r="F638" s="12">
        <v>37.498207000000001</v>
      </c>
      <c r="G638" s="12">
        <v>1699071</v>
      </c>
    </row>
    <row r="639" spans="1:7" x14ac:dyDescent="0.25">
      <c r="A639" s="13">
        <v>41933</v>
      </c>
      <c r="B639" s="12">
        <v>38.82</v>
      </c>
      <c r="C639" s="12">
        <v>39.400002000000001</v>
      </c>
      <c r="D639" s="12">
        <v>38.709999000000003</v>
      </c>
      <c r="E639" s="12">
        <v>38.939999</v>
      </c>
      <c r="F639" s="12">
        <v>37.799129000000001</v>
      </c>
      <c r="G639" s="12">
        <v>2269758</v>
      </c>
    </row>
    <row r="640" spans="1:7" x14ac:dyDescent="0.25">
      <c r="A640" s="13">
        <v>41934</v>
      </c>
      <c r="B640" s="12">
        <v>38.939999</v>
      </c>
      <c r="C640" s="12">
        <v>39.400002000000001</v>
      </c>
      <c r="D640" s="12">
        <v>38.939999</v>
      </c>
      <c r="E640" s="12">
        <v>39.240001999999997</v>
      </c>
      <c r="F640" s="12">
        <v>38.090339999999998</v>
      </c>
      <c r="G640" s="12">
        <v>2061659</v>
      </c>
    </row>
    <row r="641" spans="1:7" x14ac:dyDescent="0.25">
      <c r="A641" s="13">
        <v>41935</v>
      </c>
      <c r="B641" s="12">
        <v>39.040000999999997</v>
      </c>
      <c r="C641" s="12">
        <v>40.220001000000003</v>
      </c>
      <c r="D641" s="12">
        <v>39.040000999999997</v>
      </c>
      <c r="E641" s="12">
        <v>40.119999</v>
      </c>
      <c r="F641" s="12">
        <v>38.944557000000003</v>
      </c>
      <c r="G641" s="12">
        <v>1173551</v>
      </c>
    </row>
    <row r="642" spans="1:7" x14ac:dyDescent="0.25">
      <c r="A642" s="13">
        <v>41936</v>
      </c>
      <c r="B642" s="12">
        <v>40.299999</v>
      </c>
      <c r="C642" s="12">
        <v>40.549999</v>
      </c>
      <c r="D642" s="12">
        <v>39.5</v>
      </c>
      <c r="E642" s="12">
        <v>40.279998999999997</v>
      </c>
      <c r="F642" s="12">
        <v>39.099865000000001</v>
      </c>
      <c r="G642" s="12">
        <v>1112708</v>
      </c>
    </row>
    <row r="643" spans="1:7" x14ac:dyDescent="0.25">
      <c r="A643" s="13">
        <v>41939</v>
      </c>
      <c r="B643" s="12">
        <v>40.080002</v>
      </c>
      <c r="C643" s="12">
        <v>40.25</v>
      </c>
      <c r="D643" s="12">
        <v>39.599997999999999</v>
      </c>
      <c r="E643" s="12">
        <v>39.950001</v>
      </c>
      <c r="F643" s="12">
        <v>38.779536999999998</v>
      </c>
      <c r="G643" s="12">
        <v>690703</v>
      </c>
    </row>
    <row r="644" spans="1:7" x14ac:dyDescent="0.25">
      <c r="A644" s="13">
        <v>41940</v>
      </c>
      <c r="B644" s="12">
        <v>39.75</v>
      </c>
      <c r="C644" s="12">
        <v>40.200001</v>
      </c>
      <c r="D644" s="12">
        <v>39.509998000000003</v>
      </c>
      <c r="E644" s="12">
        <v>39.939999</v>
      </c>
      <c r="F644" s="12">
        <v>38.769829000000001</v>
      </c>
      <c r="G644" s="12">
        <v>1273763</v>
      </c>
    </row>
    <row r="645" spans="1:7" x14ac:dyDescent="0.25">
      <c r="A645" s="13">
        <v>41941</v>
      </c>
      <c r="B645" s="12">
        <v>39.650002000000001</v>
      </c>
      <c r="C645" s="12">
        <v>40.380001</v>
      </c>
      <c r="D645" s="12">
        <v>39.639999000000003</v>
      </c>
      <c r="E645" s="12">
        <v>40.18</v>
      </c>
      <c r="F645" s="12">
        <v>39.002791999999999</v>
      </c>
      <c r="G645" s="12">
        <v>1708583</v>
      </c>
    </row>
    <row r="646" spans="1:7" x14ac:dyDescent="0.25">
      <c r="A646" s="13">
        <v>41942</v>
      </c>
      <c r="B646" s="12">
        <v>40.040000999999997</v>
      </c>
      <c r="C646" s="12">
        <v>40.369999</v>
      </c>
      <c r="D646" s="12">
        <v>39.669998</v>
      </c>
      <c r="E646" s="12">
        <v>39.889999000000003</v>
      </c>
      <c r="F646" s="12">
        <v>38.721294</v>
      </c>
      <c r="G646" s="12">
        <v>1666500</v>
      </c>
    </row>
    <row r="647" spans="1:7" x14ac:dyDescent="0.25">
      <c r="A647" s="13">
        <v>41943</v>
      </c>
      <c r="B647" s="12">
        <v>40.200001</v>
      </c>
      <c r="C647" s="12">
        <v>40.32</v>
      </c>
      <c r="D647" s="12">
        <v>39.229999999999997</v>
      </c>
      <c r="E647" s="12">
        <v>39.389999000000003</v>
      </c>
      <c r="F647" s="12">
        <v>38.235942999999999</v>
      </c>
      <c r="G647" s="12">
        <v>3633653</v>
      </c>
    </row>
    <row r="648" spans="1:7" x14ac:dyDescent="0.25">
      <c r="A648" s="13">
        <v>41946</v>
      </c>
      <c r="B648" s="12">
        <v>39.349997999999999</v>
      </c>
      <c r="C648" s="12">
        <v>39.880001</v>
      </c>
      <c r="D648" s="12">
        <v>39.349997999999999</v>
      </c>
      <c r="E648" s="12">
        <v>39.599997999999999</v>
      </c>
      <c r="F648" s="12">
        <v>38.439793000000002</v>
      </c>
      <c r="G648" s="12">
        <v>970993</v>
      </c>
    </row>
    <row r="649" spans="1:7" x14ac:dyDescent="0.25">
      <c r="A649" s="13">
        <v>41947</v>
      </c>
      <c r="B649" s="12">
        <v>39.400002000000001</v>
      </c>
      <c r="C649" s="12">
        <v>39.5</v>
      </c>
      <c r="D649" s="12">
        <v>38.540000999999997</v>
      </c>
      <c r="E649" s="12">
        <v>38.759998000000003</v>
      </c>
      <c r="F649" s="12">
        <v>37.624400999999999</v>
      </c>
      <c r="G649" s="12">
        <v>1442745</v>
      </c>
    </row>
    <row r="650" spans="1:7" x14ac:dyDescent="0.25">
      <c r="A650" s="13">
        <v>41948</v>
      </c>
      <c r="B650" s="12">
        <v>38.779998999999997</v>
      </c>
      <c r="C650" s="12">
        <v>39.990001999999997</v>
      </c>
      <c r="D650" s="12">
        <v>38.759998000000003</v>
      </c>
      <c r="E650" s="12">
        <v>39.810001</v>
      </c>
      <c r="F650" s="12">
        <v>38.643639</v>
      </c>
      <c r="G650" s="12">
        <v>1094734</v>
      </c>
    </row>
    <row r="651" spans="1:7" x14ac:dyDescent="0.25">
      <c r="A651" s="13">
        <v>41949</v>
      </c>
      <c r="B651" s="12">
        <v>39.459999000000003</v>
      </c>
      <c r="C651" s="12">
        <v>40</v>
      </c>
      <c r="D651" s="12">
        <v>39.200001</v>
      </c>
      <c r="E651" s="12">
        <v>39.479999999999997</v>
      </c>
      <c r="F651" s="12">
        <v>38.323307</v>
      </c>
      <c r="G651" s="12">
        <v>887699</v>
      </c>
    </row>
    <row r="652" spans="1:7" x14ac:dyDescent="0.25">
      <c r="A652" s="13">
        <v>41950</v>
      </c>
      <c r="B652" s="12">
        <v>39.25</v>
      </c>
      <c r="C652" s="12">
        <v>39.700001</v>
      </c>
      <c r="D652" s="12">
        <v>38.810001</v>
      </c>
      <c r="E652" s="12">
        <v>38.880001</v>
      </c>
      <c r="F652" s="12">
        <v>37.740882999999997</v>
      </c>
      <c r="G652" s="12">
        <v>679571</v>
      </c>
    </row>
    <row r="653" spans="1:7" x14ac:dyDescent="0.25">
      <c r="A653" s="13">
        <v>41953</v>
      </c>
      <c r="B653" s="12">
        <v>39.130001</v>
      </c>
      <c r="C653" s="12">
        <v>39.419998</v>
      </c>
      <c r="D653" s="12">
        <v>38.799999</v>
      </c>
      <c r="E653" s="12">
        <v>38.860000999999997</v>
      </c>
      <c r="F653" s="12">
        <v>37.721474000000001</v>
      </c>
      <c r="G653" s="12">
        <v>596936</v>
      </c>
    </row>
    <row r="654" spans="1:7" x14ac:dyDescent="0.25">
      <c r="A654" s="13">
        <v>41954</v>
      </c>
      <c r="B654" s="12">
        <v>38.869999</v>
      </c>
      <c r="C654" s="12">
        <v>39.200001</v>
      </c>
      <c r="D654" s="12">
        <v>38.759998000000003</v>
      </c>
      <c r="E654" s="12">
        <v>38.810001</v>
      </c>
      <c r="F654" s="12">
        <v>37.672935000000003</v>
      </c>
      <c r="G654" s="12">
        <v>534164</v>
      </c>
    </row>
    <row r="655" spans="1:7" x14ac:dyDescent="0.25">
      <c r="A655" s="13">
        <v>41955</v>
      </c>
      <c r="B655" s="12">
        <v>38.720001000000003</v>
      </c>
      <c r="C655" s="12">
        <v>39.029998999999997</v>
      </c>
      <c r="D655" s="12">
        <v>38.119999</v>
      </c>
      <c r="E655" s="12">
        <v>38.360000999999997</v>
      </c>
      <c r="F655" s="12">
        <v>37.236117999999998</v>
      </c>
      <c r="G655" s="12">
        <v>1915552</v>
      </c>
    </row>
    <row r="656" spans="1:7" x14ac:dyDescent="0.25">
      <c r="A656" s="13">
        <v>41956</v>
      </c>
      <c r="B656" s="12">
        <v>38.639999000000003</v>
      </c>
      <c r="C656" s="12">
        <v>38.639999000000003</v>
      </c>
      <c r="D656" s="12">
        <v>37.799999</v>
      </c>
      <c r="E656" s="12">
        <v>37.939999</v>
      </c>
      <c r="F656" s="12">
        <v>36.828426</v>
      </c>
      <c r="G656" s="12">
        <v>2108304</v>
      </c>
    </row>
    <row r="657" spans="1:7" x14ac:dyDescent="0.25">
      <c r="A657" s="13">
        <v>41957</v>
      </c>
      <c r="B657" s="12">
        <v>38.130001</v>
      </c>
      <c r="C657" s="12">
        <v>38.439999</v>
      </c>
      <c r="D657" s="12">
        <v>37.799999</v>
      </c>
      <c r="E657" s="12">
        <v>38.009998000000003</v>
      </c>
      <c r="F657" s="12">
        <v>36.896374000000002</v>
      </c>
      <c r="G657" s="12">
        <v>1411291</v>
      </c>
    </row>
    <row r="658" spans="1:7" x14ac:dyDescent="0.25">
      <c r="A658" s="13">
        <v>41961</v>
      </c>
      <c r="B658" s="12">
        <v>37.82</v>
      </c>
      <c r="C658" s="12">
        <v>37.990001999999997</v>
      </c>
      <c r="D658" s="12">
        <v>37.159999999999997</v>
      </c>
      <c r="E658" s="12">
        <v>37.290000999999997</v>
      </c>
      <c r="F658" s="12">
        <v>36.197471999999998</v>
      </c>
      <c r="G658" s="12">
        <v>1133598</v>
      </c>
    </row>
    <row r="659" spans="1:7" x14ac:dyDescent="0.25">
      <c r="A659" s="13">
        <v>41962</v>
      </c>
      <c r="B659" s="12">
        <v>37.200001</v>
      </c>
      <c r="C659" s="12">
        <v>39.349997999999999</v>
      </c>
      <c r="D659" s="12">
        <v>37.200001</v>
      </c>
      <c r="E659" s="12">
        <v>39.189999</v>
      </c>
      <c r="F659" s="12">
        <v>38.041801</v>
      </c>
      <c r="G659" s="12">
        <v>1335269</v>
      </c>
    </row>
    <row r="660" spans="1:7" x14ac:dyDescent="0.25">
      <c r="A660" s="13">
        <v>41963</v>
      </c>
      <c r="B660" s="12">
        <v>38.990001999999997</v>
      </c>
      <c r="C660" s="12">
        <v>39.200001</v>
      </c>
      <c r="D660" s="12">
        <v>38.560001</v>
      </c>
      <c r="E660" s="12">
        <v>39.029998999999997</v>
      </c>
      <c r="F660" s="12">
        <v>37.886490000000002</v>
      </c>
      <c r="G660" s="12">
        <v>1266520</v>
      </c>
    </row>
    <row r="661" spans="1:7" x14ac:dyDescent="0.25">
      <c r="A661" s="13">
        <v>41964</v>
      </c>
      <c r="B661" s="12">
        <v>38.840000000000003</v>
      </c>
      <c r="C661" s="12">
        <v>39.619999</v>
      </c>
      <c r="D661" s="12">
        <v>38.840000000000003</v>
      </c>
      <c r="E661" s="12">
        <v>39.419998</v>
      </c>
      <c r="F661" s="12">
        <v>38.265064000000002</v>
      </c>
      <c r="G661" s="12">
        <v>2433110</v>
      </c>
    </row>
    <row r="662" spans="1:7" x14ac:dyDescent="0.25">
      <c r="A662" s="13">
        <v>41967</v>
      </c>
      <c r="B662" s="12">
        <v>39.419998</v>
      </c>
      <c r="C662" s="12">
        <v>39.419998</v>
      </c>
      <c r="D662" s="12">
        <v>38.189999</v>
      </c>
      <c r="E662" s="12">
        <v>38.349997999999999</v>
      </c>
      <c r="F662" s="12">
        <v>37.226410000000001</v>
      </c>
      <c r="G662" s="12">
        <v>2327320</v>
      </c>
    </row>
    <row r="663" spans="1:7" x14ac:dyDescent="0.25">
      <c r="A663" s="13">
        <v>41968</v>
      </c>
      <c r="B663" s="12">
        <v>38.459999000000003</v>
      </c>
      <c r="C663" s="12">
        <v>39.479999999999997</v>
      </c>
      <c r="D663" s="12">
        <v>38.450001</v>
      </c>
      <c r="E663" s="12">
        <v>39.279998999999997</v>
      </c>
      <c r="F663" s="12">
        <v>38.129162000000001</v>
      </c>
      <c r="G663" s="12">
        <v>2697974</v>
      </c>
    </row>
    <row r="664" spans="1:7" x14ac:dyDescent="0.25">
      <c r="A664" s="13">
        <v>41969</v>
      </c>
      <c r="B664" s="12">
        <v>38.610000999999997</v>
      </c>
      <c r="C664" s="12">
        <v>39.479999999999997</v>
      </c>
      <c r="D664" s="12">
        <v>38.590000000000003</v>
      </c>
      <c r="E664" s="12">
        <v>39.150002000000001</v>
      </c>
      <c r="F664" s="12">
        <v>38.002974999999999</v>
      </c>
      <c r="G664" s="12">
        <v>919002</v>
      </c>
    </row>
    <row r="665" spans="1:7" x14ac:dyDescent="0.25">
      <c r="A665" s="13">
        <v>41970</v>
      </c>
      <c r="B665" s="12">
        <v>39.279998999999997</v>
      </c>
      <c r="C665" s="12">
        <v>39.479999999999997</v>
      </c>
      <c r="D665" s="12">
        <v>38.82</v>
      </c>
      <c r="E665" s="12">
        <v>39.240001999999997</v>
      </c>
      <c r="F665" s="12">
        <v>38.090339999999998</v>
      </c>
      <c r="G665" s="12">
        <v>285052</v>
      </c>
    </row>
    <row r="666" spans="1:7" x14ac:dyDescent="0.25">
      <c r="A666" s="13">
        <v>41971</v>
      </c>
      <c r="B666" s="12">
        <v>39.040000999999997</v>
      </c>
      <c r="C666" s="12">
        <v>39.349997999999999</v>
      </c>
      <c r="D666" s="12">
        <v>38.840000000000003</v>
      </c>
      <c r="E666" s="12">
        <v>39.110000999999997</v>
      </c>
      <c r="F666" s="12">
        <v>37.964148999999999</v>
      </c>
      <c r="G666" s="12">
        <v>1021616</v>
      </c>
    </row>
    <row r="667" spans="1:7" x14ac:dyDescent="0.25">
      <c r="A667" s="13">
        <v>41974</v>
      </c>
      <c r="B667" s="12">
        <v>39.349997999999999</v>
      </c>
      <c r="C667" s="12">
        <v>39.659999999999997</v>
      </c>
      <c r="D667" s="12">
        <v>38.439999</v>
      </c>
      <c r="E667" s="12">
        <v>38.650002000000001</v>
      </c>
      <c r="F667" s="12">
        <v>37.517628000000002</v>
      </c>
      <c r="G667" s="12">
        <v>2701742</v>
      </c>
    </row>
    <row r="668" spans="1:7" x14ac:dyDescent="0.25">
      <c r="A668" s="13">
        <v>41975</v>
      </c>
      <c r="B668" s="12">
        <v>38.409999999999997</v>
      </c>
      <c r="C668" s="12">
        <v>39.049999</v>
      </c>
      <c r="D668" s="12">
        <v>38</v>
      </c>
      <c r="E668" s="12">
        <v>38.189999</v>
      </c>
      <c r="F668" s="12">
        <v>37.071102000000003</v>
      </c>
      <c r="G668" s="12">
        <v>1739676</v>
      </c>
    </row>
    <row r="669" spans="1:7" x14ac:dyDescent="0.25">
      <c r="A669" s="13">
        <v>41976</v>
      </c>
      <c r="B669" s="12">
        <v>38.130001</v>
      </c>
      <c r="C669" s="12">
        <v>39</v>
      </c>
      <c r="D669" s="12">
        <v>37.290000999999997</v>
      </c>
      <c r="E669" s="12">
        <v>38.200001</v>
      </c>
      <c r="F669" s="12">
        <v>37.080810999999997</v>
      </c>
      <c r="G669" s="12">
        <v>1694784</v>
      </c>
    </row>
    <row r="670" spans="1:7" x14ac:dyDescent="0.25">
      <c r="A670" s="13">
        <v>41977</v>
      </c>
      <c r="B670" s="12">
        <v>38.090000000000003</v>
      </c>
      <c r="C670" s="12">
        <v>38.25</v>
      </c>
      <c r="D670" s="12">
        <v>37.529998999999997</v>
      </c>
      <c r="E670" s="12">
        <v>37.810001</v>
      </c>
      <c r="F670" s="12">
        <v>36.702232000000002</v>
      </c>
      <c r="G670" s="12">
        <v>2005208</v>
      </c>
    </row>
    <row r="671" spans="1:7" x14ac:dyDescent="0.25">
      <c r="A671" s="13">
        <v>41978</v>
      </c>
      <c r="B671" s="12">
        <v>37.810001</v>
      </c>
      <c r="C671" s="12">
        <v>38.080002</v>
      </c>
      <c r="D671" s="12">
        <v>37.439999</v>
      </c>
      <c r="E671" s="12">
        <v>37.720001000000003</v>
      </c>
      <c r="F671" s="12">
        <v>36.614871999999998</v>
      </c>
      <c r="G671" s="12">
        <v>1125054</v>
      </c>
    </row>
    <row r="672" spans="1:7" x14ac:dyDescent="0.25">
      <c r="A672" s="13">
        <v>41981</v>
      </c>
      <c r="B672" s="12">
        <v>37.669998</v>
      </c>
      <c r="C672" s="12">
        <v>37.779998999999997</v>
      </c>
      <c r="D672" s="12">
        <v>37.07</v>
      </c>
      <c r="E672" s="12">
        <v>37.639999000000003</v>
      </c>
      <c r="F672" s="12">
        <v>36.537216000000001</v>
      </c>
      <c r="G672" s="12">
        <v>1222838</v>
      </c>
    </row>
    <row r="673" spans="1:7" x14ac:dyDescent="0.25">
      <c r="A673" s="13">
        <v>41982</v>
      </c>
      <c r="B673" s="12">
        <v>37.369999</v>
      </c>
      <c r="C673" s="12">
        <v>37.369999</v>
      </c>
      <c r="D673" s="12">
        <v>36.360000999999997</v>
      </c>
      <c r="E673" s="12">
        <v>36.599997999999999</v>
      </c>
      <c r="F673" s="12">
        <v>35.527678999999999</v>
      </c>
      <c r="G673" s="12">
        <v>1613492</v>
      </c>
    </row>
    <row r="674" spans="1:7" x14ac:dyDescent="0.25">
      <c r="A674" s="13">
        <v>41983</v>
      </c>
      <c r="B674" s="12">
        <v>36.990001999999997</v>
      </c>
      <c r="C674" s="12">
        <v>36.990001999999997</v>
      </c>
      <c r="D674" s="12">
        <v>35.189999</v>
      </c>
      <c r="E674" s="12">
        <v>35.599997999999999</v>
      </c>
      <c r="F674" s="12">
        <v>34.556980000000003</v>
      </c>
      <c r="G674" s="12">
        <v>2010325</v>
      </c>
    </row>
    <row r="675" spans="1:7" x14ac:dyDescent="0.25">
      <c r="A675" s="13">
        <v>41984</v>
      </c>
      <c r="B675" s="12">
        <v>36.279998999999997</v>
      </c>
      <c r="C675" s="12">
        <v>37.18</v>
      </c>
      <c r="D675" s="12">
        <v>35.270000000000003</v>
      </c>
      <c r="E675" s="12">
        <v>36.259998000000003</v>
      </c>
      <c r="F675" s="12">
        <v>35.197639000000002</v>
      </c>
      <c r="G675" s="12">
        <v>2804282</v>
      </c>
    </row>
    <row r="676" spans="1:7" x14ac:dyDescent="0.25">
      <c r="A676" s="13">
        <v>41988</v>
      </c>
      <c r="B676" s="12">
        <v>36.259998000000003</v>
      </c>
      <c r="C676" s="12">
        <v>37.009998000000003</v>
      </c>
      <c r="D676" s="12">
        <v>36.200001</v>
      </c>
      <c r="E676" s="12">
        <v>36.459999000000003</v>
      </c>
      <c r="F676" s="12">
        <v>35.391787999999998</v>
      </c>
      <c r="G676" s="12">
        <v>236271</v>
      </c>
    </row>
    <row r="677" spans="1:7" x14ac:dyDescent="0.25">
      <c r="A677" s="13">
        <v>41989</v>
      </c>
      <c r="B677" s="12">
        <v>36.630001</v>
      </c>
      <c r="C677" s="12">
        <v>37.389999000000003</v>
      </c>
      <c r="D677" s="12">
        <v>35</v>
      </c>
      <c r="E677" s="12">
        <v>36.659999999999997</v>
      </c>
      <c r="F677" s="12">
        <v>35.585926000000001</v>
      </c>
      <c r="G677" s="12">
        <v>2024863</v>
      </c>
    </row>
    <row r="678" spans="1:7" x14ac:dyDescent="0.25">
      <c r="A678" s="13">
        <v>41990</v>
      </c>
      <c r="B678" s="12">
        <v>36.479999999999997</v>
      </c>
      <c r="C678" s="12">
        <v>38.060001</v>
      </c>
      <c r="D678" s="12">
        <v>36</v>
      </c>
      <c r="E678" s="12">
        <v>37.049999</v>
      </c>
      <c r="F678" s="12">
        <v>35.964500000000001</v>
      </c>
      <c r="G678" s="12">
        <v>3324075</v>
      </c>
    </row>
    <row r="679" spans="1:7" x14ac:dyDescent="0.25">
      <c r="A679" s="13">
        <v>41991</v>
      </c>
      <c r="B679" s="12">
        <v>37.25</v>
      </c>
      <c r="C679" s="12">
        <v>39.560001</v>
      </c>
      <c r="D679" s="12">
        <v>37.25</v>
      </c>
      <c r="E679" s="12">
        <v>39.389999000000003</v>
      </c>
      <c r="F679" s="12">
        <v>38.235942999999999</v>
      </c>
      <c r="G679" s="12">
        <v>2881109</v>
      </c>
    </row>
    <row r="680" spans="1:7" x14ac:dyDescent="0.25">
      <c r="A680" s="13">
        <v>41992</v>
      </c>
      <c r="B680" s="12">
        <v>39.650002000000001</v>
      </c>
      <c r="C680" s="12">
        <v>40</v>
      </c>
      <c r="D680" s="12">
        <v>39.139999000000003</v>
      </c>
      <c r="E680" s="12">
        <v>39.759998000000003</v>
      </c>
      <c r="F680" s="12">
        <v>38.595103999999999</v>
      </c>
      <c r="G680" s="12">
        <v>3065943</v>
      </c>
    </row>
    <row r="681" spans="1:7" x14ac:dyDescent="0.25">
      <c r="A681" s="13">
        <v>41995</v>
      </c>
      <c r="B681" s="12">
        <v>40</v>
      </c>
      <c r="C681" s="12">
        <v>41.139999000000003</v>
      </c>
      <c r="D681" s="12">
        <v>39.619999</v>
      </c>
      <c r="E681" s="12">
        <v>40.709999000000003</v>
      </c>
      <c r="F681" s="12">
        <v>39.517268999999999</v>
      </c>
      <c r="G681" s="12">
        <v>2318671</v>
      </c>
    </row>
    <row r="682" spans="1:7" x14ac:dyDescent="0.25">
      <c r="A682" s="13">
        <v>41996</v>
      </c>
      <c r="B682" s="12">
        <v>40.700001</v>
      </c>
      <c r="C682" s="12">
        <v>41.040000999999997</v>
      </c>
      <c r="D682" s="12">
        <v>40.020000000000003</v>
      </c>
      <c r="E682" s="12">
        <v>40.900002000000001</v>
      </c>
      <c r="F682" s="12">
        <v>39.701706000000001</v>
      </c>
      <c r="G682" s="12">
        <v>1435160</v>
      </c>
    </row>
    <row r="683" spans="1:7" x14ac:dyDescent="0.25">
      <c r="A683" s="13">
        <v>41997</v>
      </c>
      <c r="B683" s="12">
        <v>40.040000999999997</v>
      </c>
      <c r="C683" s="12">
        <v>40.849997999999999</v>
      </c>
      <c r="D683" s="12">
        <v>40.040000999999997</v>
      </c>
      <c r="E683" s="12">
        <v>40.720001000000003</v>
      </c>
      <c r="F683" s="12">
        <v>39.526978</v>
      </c>
      <c r="G683" s="12">
        <v>208888</v>
      </c>
    </row>
    <row r="684" spans="1:7" x14ac:dyDescent="0.25">
      <c r="A684" s="13">
        <v>41999</v>
      </c>
      <c r="B684" s="12">
        <v>40.580002</v>
      </c>
      <c r="C684" s="12">
        <v>40.939999</v>
      </c>
      <c r="D684" s="12">
        <v>40.439999</v>
      </c>
      <c r="E684" s="12">
        <v>40.799999</v>
      </c>
      <c r="F684" s="12">
        <v>39.604633</v>
      </c>
      <c r="G684" s="12">
        <v>453718</v>
      </c>
    </row>
    <row r="685" spans="1:7" x14ac:dyDescent="0.25">
      <c r="A685" s="13">
        <v>42002</v>
      </c>
      <c r="B685" s="12">
        <v>40.799999</v>
      </c>
      <c r="C685" s="12">
        <v>40.900002000000001</v>
      </c>
      <c r="D685" s="12">
        <v>40.099997999999999</v>
      </c>
      <c r="E685" s="12">
        <v>40.57</v>
      </c>
      <c r="F685" s="12">
        <v>39.381374000000001</v>
      </c>
      <c r="G685" s="12">
        <v>876420</v>
      </c>
    </row>
    <row r="686" spans="1:7" x14ac:dyDescent="0.25">
      <c r="A686" s="13">
        <v>42003</v>
      </c>
      <c r="B686" s="12">
        <v>40.369999</v>
      </c>
      <c r="C686" s="12">
        <v>40.790000999999997</v>
      </c>
      <c r="D686" s="12">
        <v>40.150002000000001</v>
      </c>
      <c r="E686" s="12">
        <v>40.599997999999999</v>
      </c>
      <c r="F686" s="12">
        <v>39.410488000000001</v>
      </c>
      <c r="G686" s="12">
        <v>845322</v>
      </c>
    </row>
    <row r="687" spans="1:7" x14ac:dyDescent="0.25">
      <c r="A687" s="13">
        <v>42004</v>
      </c>
      <c r="B687" s="12">
        <v>40.599997999999999</v>
      </c>
      <c r="C687" s="12">
        <v>40.909999999999997</v>
      </c>
      <c r="D687" s="12">
        <v>40.560001</v>
      </c>
      <c r="E687" s="12">
        <v>40.700001</v>
      </c>
      <c r="F687" s="12">
        <v>39.507565</v>
      </c>
      <c r="G687" s="12">
        <v>414070</v>
      </c>
    </row>
    <row r="688" spans="1:7" x14ac:dyDescent="0.25">
      <c r="A688" s="13">
        <v>42006</v>
      </c>
      <c r="B688" s="12">
        <v>40.5</v>
      </c>
      <c r="C688" s="12">
        <v>41</v>
      </c>
      <c r="D688" s="12">
        <v>39.270000000000003</v>
      </c>
      <c r="E688" s="12">
        <v>39.770000000000003</v>
      </c>
      <c r="F688" s="12">
        <v>38.604809000000003</v>
      </c>
      <c r="G688" s="12">
        <v>1678919</v>
      </c>
    </row>
    <row r="689" spans="1:7" x14ac:dyDescent="0.25">
      <c r="A689" s="13">
        <v>42009</v>
      </c>
      <c r="B689" s="12">
        <v>39.799999</v>
      </c>
      <c r="C689" s="12">
        <v>40.090000000000003</v>
      </c>
      <c r="D689" s="12">
        <v>38</v>
      </c>
      <c r="E689" s="12">
        <v>39.709999000000003</v>
      </c>
      <c r="F689" s="12">
        <v>38.546562000000002</v>
      </c>
      <c r="G689" s="12">
        <v>3630436</v>
      </c>
    </row>
    <row r="690" spans="1:7" x14ac:dyDescent="0.25">
      <c r="A690" s="13">
        <v>42010</v>
      </c>
      <c r="B690" s="12">
        <v>39.509998000000003</v>
      </c>
      <c r="C690" s="12">
        <v>39.849997999999999</v>
      </c>
      <c r="D690" s="12">
        <v>39</v>
      </c>
      <c r="E690" s="12">
        <v>39.419998</v>
      </c>
      <c r="F690" s="12">
        <v>38.265064000000002</v>
      </c>
      <c r="G690" s="12">
        <v>1088539</v>
      </c>
    </row>
    <row r="691" spans="1:7" x14ac:dyDescent="0.25">
      <c r="A691" s="13">
        <v>42011</v>
      </c>
      <c r="B691" s="12">
        <v>39.169998</v>
      </c>
      <c r="C691" s="12">
        <v>40.700001</v>
      </c>
      <c r="D691" s="12">
        <v>39.169998</v>
      </c>
      <c r="E691" s="12">
        <v>40.389999000000003</v>
      </c>
      <c r="F691" s="12">
        <v>39.206645999999999</v>
      </c>
      <c r="G691" s="12">
        <v>1581065</v>
      </c>
    </row>
    <row r="692" spans="1:7" x14ac:dyDescent="0.25">
      <c r="A692" s="13">
        <v>42012</v>
      </c>
      <c r="B692" s="12">
        <v>40.389999000000003</v>
      </c>
      <c r="C692" s="12">
        <v>41.490001999999997</v>
      </c>
      <c r="D692" s="12">
        <v>39.790000999999997</v>
      </c>
      <c r="E692" s="12">
        <v>41.02</v>
      </c>
      <c r="F692" s="12">
        <v>39.818187999999999</v>
      </c>
      <c r="G692" s="12">
        <v>1626697</v>
      </c>
    </row>
    <row r="693" spans="1:7" x14ac:dyDescent="0.25">
      <c r="A693" s="13">
        <v>42013</v>
      </c>
      <c r="B693" s="12">
        <v>41.02</v>
      </c>
      <c r="C693" s="12">
        <v>41.18</v>
      </c>
      <c r="D693" s="12">
        <v>39.880001</v>
      </c>
      <c r="E693" s="12">
        <v>40.220001000000003</v>
      </c>
      <c r="F693" s="12">
        <v>39.041629999999998</v>
      </c>
      <c r="G693" s="12">
        <v>1101398</v>
      </c>
    </row>
    <row r="694" spans="1:7" x14ac:dyDescent="0.25">
      <c r="A694" s="13">
        <v>42016</v>
      </c>
      <c r="B694" s="12">
        <v>40.159999999999997</v>
      </c>
      <c r="C694" s="12">
        <v>40.729999999999997</v>
      </c>
      <c r="D694" s="12">
        <v>39.520000000000003</v>
      </c>
      <c r="E694" s="12">
        <v>39.729999999999997</v>
      </c>
      <c r="F694" s="12">
        <v>38.565983000000003</v>
      </c>
      <c r="G694" s="12">
        <v>942564</v>
      </c>
    </row>
    <row r="695" spans="1:7" x14ac:dyDescent="0.25">
      <c r="A695" s="13">
        <v>42017</v>
      </c>
      <c r="B695" s="12">
        <v>39.549999</v>
      </c>
      <c r="C695" s="12">
        <v>40.689999</v>
      </c>
      <c r="D695" s="12">
        <v>39.549999</v>
      </c>
      <c r="E695" s="12">
        <v>39.869999</v>
      </c>
      <c r="F695" s="12">
        <v>38.701878000000001</v>
      </c>
      <c r="G695" s="12">
        <v>1278144</v>
      </c>
    </row>
    <row r="696" spans="1:7" x14ac:dyDescent="0.25">
      <c r="A696" s="13">
        <v>42018</v>
      </c>
      <c r="B696" s="12">
        <v>39.889999000000003</v>
      </c>
      <c r="C696" s="12">
        <v>40.259998000000003</v>
      </c>
      <c r="D696" s="12">
        <v>38.5</v>
      </c>
      <c r="E696" s="12">
        <v>38.840000000000003</v>
      </c>
      <c r="F696" s="12">
        <v>37.702061</v>
      </c>
      <c r="G696" s="12">
        <v>1992074</v>
      </c>
    </row>
    <row r="697" spans="1:7" x14ac:dyDescent="0.25">
      <c r="A697" s="13">
        <v>42019</v>
      </c>
      <c r="B697" s="12">
        <v>38.909999999999997</v>
      </c>
      <c r="C697" s="12">
        <v>39.080002</v>
      </c>
      <c r="D697" s="12">
        <v>37.610000999999997</v>
      </c>
      <c r="E697" s="12">
        <v>37.810001</v>
      </c>
      <c r="F697" s="12">
        <v>36.702232000000002</v>
      </c>
      <c r="G697" s="12">
        <v>1910129</v>
      </c>
    </row>
    <row r="698" spans="1:7" x14ac:dyDescent="0.25">
      <c r="A698" s="13">
        <v>42020</v>
      </c>
      <c r="B698" s="12">
        <v>37.75</v>
      </c>
      <c r="C698" s="12">
        <v>39.340000000000003</v>
      </c>
      <c r="D698" s="12">
        <v>37.75</v>
      </c>
      <c r="E698" s="12">
        <v>39.159999999999997</v>
      </c>
      <c r="F698" s="12">
        <v>38.012680000000003</v>
      </c>
      <c r="G698" s="12">
        <v>1159308</v>
      </c>
    </row>
    <row r="699" spans="1:7" x14ac:dyDescent="0.25">
      <c r="A699" s="13">
        <v>42023</v>
      </c>
      <c r="B699" s="12">
        <v>39.209999000000003</v>
      </c>
      <c r="C699" s="12">
        <v>39.549999</v>
      </c>
      <c r="D699" s="12">
        <v>39</v>
      </c>
      <c r="E699" s="12">
        <v>39.18</v>
      </c>
      <c r="F699" s="12">
        <v>38.032097</v>
      </c>
      <c r="G699" s="12">
        <v>434154</v>
      </c>
    </row>
    <row r="700" spans="1:7" x14ac:dyDescent="0.25">
      <c r="A700" s="13">
        <v>42024</v>
      </c>
      <c r="B700" s="12">
        <v>39.200001</v>
      </c>
      <c r="C700" s="12">
        <v>39.900002000000001</v>
      </c>
      <c r="D700" s="12">
        <v>39.049999</v>
      </c>
      <c r="E700" s="12">
        <v>39.799999</v>
      </c>
      <c r="F700" s="12">
        <v>38.633929999999999</v>
      </c>
      <c r="G700" s="12">
        <v>1299226</v>
      </c>
    </row>
    <row r="701" spans="1:7" x14ac:dyDescent="0.25">
      <c r="A701" s="13">
        <v>42025</v>
      </c>
      <c r="B701" s="12">
        <v>39.599997999999999</v>
      </c>
      <c r="C701" s="12">
        <v>40.459999000000003</v>
      </c>
      <c r="D701" s="12">
        <v>39.419998</v>
      </c>
      <c r="E701" s="12">
        <v>40.099997999999999</v>
      </c>
      <c r="F701" s="12">
        <v>38.925136999999999</v>
      </c>
      <c r="G701" s="12">
        <v>2284821</v>
      </c>
    </row>
    <row r="702" spans="1:7" x14ac:dyDescent="0.25">
      <c r="A702" s="13">
        <v>42026</v>
      </c>
      <c r="B702" s="12">
        <v>40.099997999999999</v>
      </c>
      <c r="C702" s="12">
        <v>41</v>
      </c>
      <c r="D702" s="12">
        <v>40</v>
      </c>
      <c r="E702" s="12">
        <v>40.869999</v>
      </c>
      <c r="F702" s="12">
        <v>39.672581000000001</v>
      </c>
      <c r="G702" s="12">
        <v>2636388</v>
      </c>
    </row>
    <row r="703" spans="1:7" x14ac:dyDescent="0.25">
      <c r="A703" s="13">
        <v>42027</v>
      </c>
      <c r="B703" s="12">
        <v>40.049999</v>
      </c>
      <c r="C703" s="12">
        <v>41.09</v>
      </c>
      <c r="D703" s="12">
        <v>40.049999</v>
      </c>
      <c r="E703" s="12">
        <v>40.409999999999997</v>
      </c>
      <c r="F703" s="12">
        <v>39.226063000000003</v>
      </c>
      <c r="G703" s="12">
        <v>1419721</v>
      </c>
    </row>
    <row r="704" spans="1:7" x14ac:dyDescent="0.25">
      <c r="A704" s="13">
        <v>42030</v>
      </c>
      <c r="B704" s="12">
        <v>40.659999999999997</v>
      </c>
      <c r="C704" s="12">
        <v>40.700001</v>
      </c>
      <c r="D704" s="12">
        <v>39.880001</v>
      </c>
      <c r="E704" s="12">
        <v>40.299999</v>
      </c>
      <c r="F704" s="12">
        <v>39.119281999999998</v>
      </c>
      <c r="G704" s="12">
        <v>1706945</v>
      </c>
    </row>
    <row r="705" spans="1:7" x14ac:dyDescent="0.25">
      <c r="A705" s="13">
        <v>42031</v>
      </c>
      <c r="B705" s="12">
        <v>40</v>
      </c>
      <c r="C705" s="12">
        <v>40.709999000000003</v>
      </c>
      <c r="D705" s="12">
        <v>39.540000999999997</v>
      </c>
      <c r="E705" s="12">
        <v>39.950001</v>
      </c>
      <c r="F705" s="12">
        <v>38.779536999999998</v>
      </c>
      <c r="G705" s="12">
        <v>2723823</v>
      </c>
    </row>
    <row r="706" spans="1:7" x14ac:dyDescent="0.25">
      <c r="A706" s="13">
        <v>42032</v>
      </c>
      <c r="B706" s="12">
        <v>39.979999999999997</v>
      </c>
      <c r="C706" s="12">
        <v>40.5</v>
      </c>
      <c r="D706" s="12">
        <v>38.950001</v>
      </c>
      <c r="E706" s="12">
        <v>39.229999999999997</v>
      </c>
      <c r="F706" s="12">
        <v>38.080630999999997</v>
      </c>
      <c r="G706" s="12">
        <v>1597651</v>
      </c>
    </row>
    <row r="707" spans="1:7" x14ac:dyDescent="0.25">
      <c r="A707" s="13">
        <v>42033</v>
      </c>
      <c r="B707" s="12">
        <v>39.259998000000003</v>
      </c>
      <c r="C707" s="12">
        <v>39.93</v>
      </c>
      <c r="D707" s="12">
        <v>39.130001</v>
      </c>
      <c r="E707" s="12">
        <v>39.43</v>
      </c>
      <c r="F707" s="12">
        <v>38.274773000000003</v>
      </c>
      <c r="G707" s="12">
        <v>1160599</v>
      </c>
    </row>
    <row r="708" spans="1:7" x14ac:dyDescent="0.25">
      <c r="A708" s="13">
        <v>42034</v>
      </c>
      <c r="B708" s="12">
        <v>39.43</v>
      </c>
      <c r="C708" s="12">
        <v>39.619999</v>
      </c>
      <c r="D708" s="12">
        <v>38</v>
      </c>
      <c r="E708" s="12">
        <v>38.139999000000003</v>
      </c>
      <c r="F708" s="12">
        <v>37.022564000000003</v>
      </c>
      <c r="G708" s="12">
        <v>3009796</v>
      </c>
    </row>
    <row r="709" spans="1:7" x14ac:dyDescent="0.25">
      <c r="A709" s="13">
        <v>42038</v>
      </c>
      <c r="B709" s="12">
        <v>38.200001</v>
      </c>
      <c r="C709" s="12">
        <v>39.900002000000001</v>
      </c>
      <c r="D709" s="12">
        <v>38.200001</v>
      </c>
      <c r="E709" s="12">
        <v>39.770000000000003</v>
      </c>
      <c r="F709" s="12">
        <v>38.604809000000003</v>
      </c>
      <c r="G709" s="12">
        <v>2647199</v>
      </c>
    </row>
    <row r="710" spans="1:7" x14ac:dyDescent="0.25">
      <c r="A710" s="13">
        <v>42039</v>
      </c>
      <c r="B710" s="12">
        <v>39.799999</v>
      </c>
      <c r="C710" s="12">
        <v>39.799999</v>
      </c>
      <c r="D710" s="12">
        <v>38.810001</v>
      </c>
      <c r="E710" s="12">
        <v>39.029998999999997</v>
      </c>
      <c r="F710" s="12">
        <v>37.886490000000002</v>
      </c>
      <c r="G710" s="12">
        <v>1915831</v>
      </c>
    </row>
    <row r="711" spans="1:7" x14ac:dyDescent="0.25">
      <c r="A711" s="13">
        <v>42040</v>
      </c>
      <c r="B711" s="12">
        <v>39.229999999999997</v>
      </c>
      <c r="C711" s="12">
        <v>39.43</v>
      </c>
      <c r="D711" s="12">
        <v>38.459999000000003</v>
      </c>
      <c r="E711" s="12">
        <v>38.770000000000003</v>
      </c>
      <c r="F711" s="12">
        <v>37.634109000000002</v>
      </c>
      <c r="G711" s="12">
        <v>2417553</v>
      </c>
    </row>
    <row r="712" spans="1:7" x14ac:dyDescent="0.25">
      <c r="A712" s="13">
        <v>42041</v>
      </c>
      <c r="B712" s="12">
        <v>38.919998</v>
      </c>
      <c r="C712" s="12">
        <v>39.490001999999997</v>
      </c>
      <c r="D712" s="12">
        <v>38.529998999999997</v>
      </c>
      <c r="E712" s="12">
        <v>39.330002</v>
      </c>
      <c r="F712" s="12">
        <v>38.177703999999999</v>
      </c>
      <c r="G712" s="12">
        <v>1531830</v>
      </c>
    </row>
    <row r="713" spans="1:7" x14ac:dyDescent="0.25">
      <c r="A713" s="13">
        <v>42044</v>
      </c>
      <c r="B713" s="12">
        <v>38.810001</v>
      </c>
      <c r="C713" s="12">
        <v>39.470001000000003</v>
      </c>
      <c r="D713" s="12">
        <v>38.630001</v>
      </c>
      <c r="E713" s="12">
        <v>38.810001</v>
      </c>
      <c r="F713" s="12">
        <v>37.672935000000003</v>
      </c>
      <c r="G713" s="12">
        <v>1340072</v>
      </c>
    </row>
    <row r="714" spans="1:7" x14ac:dyDescent="0.25">
      <c r="A714" s="13">
        <v>42045</v>
      </c>
      <c r="B714" s="12">
        <v>39.459999000000003</v>
      </c>
      <c r="C714" s="12">
        <v>39.459999000000003</v>
      </c>
      <c r="D714" s="12">
        <v>38.580002</v>
      </c>
      <c r="E714" s="12">
        <v>38.919998</v>
      </c>
      <c r="F714" s="12">
        <v>37.779716000000001</v>
      </c>
      <c r="G714" s="12">
        <v>3291537</v>
      </c>
    </row>
    <row r="715" spans="1:7" x14ac:dyDescent="0.25">
      <c r="A715" s="13">
        <v>42046</v>
      </c>
      <c r="B715" s="12">
        <v>38.919998</v>
      </c>
      <c r="C715" s="12">
        <v>39.799999</v>
      </c>
      <c r="D715" s="12">
        <v>38.549999</v>
      </c>
      <c r="E715" s="12">
        <v>39.689999</v>
      </c>
      <c r="F715" s="12">
        <v>38.527149000000001</v>
      </c>
      <c r="G715" s="12">
        <v>2944476</v>
      </c>
    </row>
    <row r="716" spans="1:7" x14ac:dyDescent="0.25">
      <c r="A716" s="13">
        <v>42047</v>
      </c>
      <c r="B716" s="12">
        <v>39.689999</v>
      </c>
      <c r="C716" s="12">
        <v>40.68</v>
      </c>
      <c r="D716" s="12">
        <v>39.650002000000001</v>
      </c>
      <c r="E716" s="12">
        <v>40.549999</v>
      </c>
      <c r="F716" s="12">
        <v>39.361953999999997</v>
      </c>
      <c r="G716" s="12">
        <v>1996253</v>
      </c>
    </row>
    <row r="717" spans="1:7" x14ac:dyDescent="0.25">
      <c r="A717" s="13">
        <v>42048</v>
      </c>
      <c r="B717" s="12">
        <v>40.549999</v>
      </c>
      <c r="C717" s="12">
        <v>40.799999</v>
      </c>
      <c r="D717" s="12">
        <v>40.340000000000003</v>
      </c>
      <c r="E717" s="12">
        <v>40.619999</v>
      </c>
      <c r="F717" s="12">
        <v>39.429904999999998</v>
      </c>
      <c r="G717" s="12">
        <v>1531854</v>
      </c>
    </row>
    <row r="718" spans="1:7" x14ac:dyDescent="0.25">
      <c r="A718" s="13">
        <v>42051</v>
      </c>
      <c r="B718" s="12">
        <v>40.349997999999999</v>
      </c>
      <c r="C718" s="12">
        <v>40.590000000000003</v>
      </c>
      <c r="D718" s="12">
        <v>40</v>
      </c>
      <c r="E718" s="12">
        <v>40.459999000000003</v>
      </c>
      <c r="F718" s="12">
        <v>39.274593000000003</v>
      </c>
      <c r="G718" s="12">
        <v>324569</v>
      </c>
    </row>
    <row r="719" spans="1:7" x14ac:dyDescent="0.25">
      <c r="A719" s="13">
        <v>42052</v>
      </c>
      <c r="B719" s="12">
        <v>40.400002000000001</v>
      </c>
      <c r="C719" s="12">
        <v>41</v>
      </c>
      <c r="D719" s="12">
        <v>40.400002000000001</v>
      </c>
      <c r="E719" s="12">
        <v>40.919998</v>
      </c>
      <c r="F719" s="12">
        <v>39.721111000000001</v>
      </c>
      <c r="G719" s="12">
        <v>1198271</v>
      </c>
    </row>
    <row r="720" spans="1:7" x14ac:dyDescent="0.25">
      <c r="A720" s="13">
        <v>42053</v>
      </c>
      <c r="B720" s="12">
        <v>40.599997999999999</v>
      </c>
      <c r="C720" s="12">
        <v>42.330002</v>
      </c>
      <c r="D720" s="12">
        <v>40.580002</v>
      </c>
      <c r="E720" s="12">
        <v>42.139999000000003</v>
      </c>
      <c r="F720" s="12">
        <v>40.905372999999997</v>
      </c>
      <c r="G720" s="12">
        <v>2125192</v>
      </c>
    </row>
    <row r="721" spans="1:7" x14ac:dyDescent="0.25">
      <c r="A721" s="13">
        <v>42054</v>
      </c>
      <c r="B721" s="12">
        <v>42.099997999999999</v>
      </c>
      <c r="C721" s="12">
        <v>42.209999000000003</v>
      </c>
      <c r="D721" s="12">
        <v>41.259998000000003</v>
      </c>
      <c r="E721" s="12">
        <v>42</v>
      </c>
      <c r="F721" s="12">
        <v>40.769474000000002</v>
      </c>
      <c r="G721" s="12">
        <v>2033261</v>
      </c>
    </row>
    <row r="722" spans="1:7" x14ac:dyDescent="0.25">
      <c r="A722" s="13">
        <v>42055</v>
      </c>
      <c r="B722" s="12">
        <v>42</v>
      </c>
      <c r="C722" s="12">
        <v>42.200001</v>
      </c>
      <c r="D722" s="12">
        <v>41.599997999999999</v>
      </c>
      <c r="E722" s="12">
        <v>41.810001</v>
      </c>
      <c r="F722" s="12">
        <v>40.585045000000001</v>
      </c>
      <c r="G722" s="12">
        <v>1289568</v>
      </c>
    </row>
    <row r="723" spans="1:7" x14ac:dyDescent="0.25">
      <c r="A723" s="13">
        <v>42058</v>
      </c>
      <c r="B723" s="12">
        <v>41.869999</v>
      </c>
      <c r="C723" s="12">
        <v>43.080002</v>
      </c>
      <c r="D723" s="12">
        <v>41.869999</v>
      </c>
      <c r="E723" s="12">
        <v>42.939999</v>
      </c>
      <c r="F723" s="12">
        <v>41.681933999999998</v>
      </c>
      <c r="G723" s="12">
        <v>3084108</v>
      </c>
    </row>
    <row r="724" spans="1:7" x14ac:dyDescent="0.25">
      <c r="A724" s="13">
        <v>42059</v>
      </c>
      <c r="B724" s="12">
        <v>41.98</v>
      </c>
      <c r="C724" s="12">
        <v>42.98</v>
      </c>
      <c r="D724" s="12">
        <v>41.970001000000003</v>
      </c>
      <c r="E724" s="12">
        <v>42.849997999999999</v>
      </c>
      <c r="F724" s="12">
        <v>41.594569999999997</v>
      </c>
      <c r="G724" s="12">
        <v>2097875</v>
      </c>
    </row>
    <row r="725" spans="1:7" x14ac:dyDescent="0.25">
      <c r="A725" s="13">
        <v>42060</v>
      </c>
      <c r="B725" s="12">
        <v>42.950001</v>
      </c>
      <c r="C725" s="12">
        <v>43</v>
      </c>
      <c r="D725" s="12">
        <v>41.75</v>
      </c>
      <c r="E725" s="12">
        <v>42.349997999999999</v>
      </c>
      <c r="F725" s="12">
        <v>41.109219000000003</v>
      </c>
      <c r="G725" s="12">
        <v>2004846</v>
      </c>
    </row>
    <row r="726" spans="1:7" x14ac:dyDescent="0.25">
      <c r="A726" s="13">
        <v>42061</v>
      </c>
      <c r="B726" s="12">
        <v>42.349997999999999</v>
      </c>
      <c r="C726" s="12">
        <v>43.099997999999999</v>
      </c>
      <c r="D726" s="12">
        <v>42.040000999999997</v>
      </c>
      <c r="E726" s="12">
        <v>42.740001999999997</v>
      </c>
      <c r="F726" s="12">
        <v>41.487793000000003</v>
      </c>
      <c r="G726" s="12">
        <v>2720340</v>
      </c>
    </row>
    <row r="727" spans="1:7" x14ac:dyDescent="0.25">
      <c r="A727" s="13">
        <v>42062</v>
      </c>
      <c r="B727" s="12">
        <v>41.779998999999997</v>
      </c>
      <c r="C727" s="12">
        <v>42.5</v>
      </c>
      <c r="D727" s="12">
        <v>41.25</v>
      </c>
      <c r="E727" s="12">
        <v>42.220001000000003</v>
      </c>
      <c r="F727" s="12">
        <v>40.983032000000001</v>
      </c>
      <c r="G727" s="12">
        <v>4544937</v>
      </c>
    </row>
    <row r="728" spans="1:7" x14ac:dyDescent="0.25">
      <c r="A728" s="13">
        <v>42065</v>
      </c>
      <c r="B728" s="12">
        <v>41.5</v>
      </c>
      <c r="C728" s="12">
        <v>42.200001</v>
      </c>
      <c r="D728" s="12">
        <v>41.41</v>
      </c>
      <c r="E728" s="12">
        <v>41.790000999999997</v>
      </c>
      <c r="F728" s="12">
        <v>40.565627999999997</v>
      </c>
      <c r="G728" s="12">
        <v>3352635</v>
      </c>
    </row>
    <row r="729" spans="1:7" x14ac:dyDescent="0.25">
      <c r="A729" s="13">
        <v>42066</v>
      </c>
      <c r="B729" s="12">
        <v>41.580002</v>
      </c>
      <c r="C729" s="12">
        <v>42.139999000000003</v>
      </c>
      <c r="D729" s="12">
        <v>41.580002</v>
      </c>
      <c r="E729" s="12">
        <v>41.919998</v>
      </c>
      <c r="F729" s="12">
        <v>40.691814000000001</v>
      </c>
      <c r="G729" s="12">
        <v>1606068</v>
      </c>
    </row>
    <row r="730" spans="1:7" x14ac:dyDescent="0.25">
      <c r="A730" s="13">
        <v>42067</v>
      </c>
      <c r="B730" s="12">
        <v>41.919998</v>
      </c>
      <c r="C730" s="12">
        <v>41.990001999999997</v>
      </c>
      <c r="D730" s="12">
        <v>41.560001</v>
      </c>
      <c r="E730" s="12">
        <v>41.810001</v>
      </c>
      <c r="F730" s="12">
        <v>40.585045000000001</v>
      </c>
      <c r="G730" s="12">
        <v>1085278</v>
      </c>
    </row>
    <row r="731" spans="1:7" x14ac:dyDescent="0.25">
      <c r="A731" s="13">
        <v>42068</v>
      </c>
      <c r="B731" s="12">
        <v>41.740001999999997</v>
      </c>
      <c r="C731" s="12">
        <v>42</v>
      </c>
      <c r="D731" s="12">
        <v>41.060001</v>
      </c>
      <c r="E731" s="12">
        <v>41.130001</v>
      </c>
      <c r="F731" s="12">
        <v>39.924965</v>
      </c>
      <c r="G731" s="12">
        <v>2612547</v>
      </c>
    </row>
    <row r="732" spans="1:7" x14ac:dyDescent="0.25">
      <c r="A732" s="13">
        <v>42069</v>
      </c>
      <c r="B732" s="12">
        <v>41</v>
      </c>
      <c r="C732" s="12">
        <v>41.200001</v>
      </c>
      <c r="D732" s="12">
        <v>40.650002000000001</v>
      </c>
      <c r="E732" s="12">
        <v>40.810001</v>
      </c>
      <c r="F732" s="12">
        <v>39.614337999999996</v>
      </c>
      <c r="G732" s="12">
        <v>2097388</v>
      </c>
    </row>
    <row r="733" spans="1:7" x14ac:dyDescent="0.25">
      <c r="A733" s="13">
        <v>42072</v>
      </c>
      <c r="B733" s="12">
        <v>40.5</v>
      </c>
      <c r="C733" s="12">
        <v>41.77</v>
      </c>
      <c r="D733" s="12">
        <v>40.479999999999997</v>
      </c>
      <c r="E733" s="12">
        <v>41.639999000000003</v>
      </c>
      <c r="F733" s="12">
        <v>40.420025000000003</v>
      </c>
      <c r="G733" s="12">
        <v>1597926</v>
      </c>
    </row>
    <row r="734" spans="1:7" x14ac:dyDescent="0.25">
      <c r="A734" s="13">
        <v>42073</v>
      </c>
      <c r="B734" s="12">
        <v>41</v>
      </c>
      <c r="C734" s="12">
        <v>41.25</v>
      </c>
      <c r="D734" s="12">
        <v>40.700001</v>
      </c>
      <c r="E734" s="12">
        <v>40.869999</v>
      </c>
      <c r="F734" s="12">
        <v>39.672581000000001</v>
      </c>
      <c r="G734" s="12">
        <v>2138462</v>
      </c>
    </row>
    <row r="735" spans="1:7" x14ac:dyDescent="0.25">
      <c r="A735" s="13">
        <v>42074</v>
      </c>
      <c r="B735" s="12">
        <v>41.07</v>
      </c>
      <c r="C735" s="12">
        <v>42.23</v>
      </c>
      <c r="D735" s="12">
        <v>40.599997999999999</v>
      </c>
      <c r="E735" s="12">
        <v>41.82</v>
      </c>
      <c r="F735" s="12">
        <v>40.594746000000001</v>
      </c>
      <c r="G735" s="12">
        <v>2288791</v>
      </c>
    </row>
    <row r="736" spans="1:7" x14ac:dyDescent="0.25">
      <c r="A736" s="13">
        <v>42075</v>
      </c>
      <c r="B736" s="12">
        <v>42</v>
      </c>
      <c r="C736" s="12">
        <v>42.5</v>
      </c>
      <c r="D736" s="12">
        <v>41.029998999999997</v>
      </c>
      <c r="E736" s="12">
        <v>42.470001000000003</v>
      </c>
      <c r="F736" s="12">
        <v>41.225707999999997</v>
      </c>
      <c r="G736" s="12">
        <v>1786492</v>
      </c>
    </row>
    <row r="737" spans="1:7" x14ac:dyDescent="0.25">
      <c r="A737" s="13">
        <v>42076</v>
      </c>
      <c r="B737" s="12">
        <v>42.450001</v>
      </c>
      <c r="C737" s="12">
        <v>42.599997999999999</v>
      </c>
      <c r="D737" s="12">
        <v>41.509998000000003</v>
      </c>
      <c r="E737" s="12">
        <v>42.5</v>
      </c>
      <c r="F737" s="12">
        <v>41.254826000000001</v>
      </c>
      <c r="G737" s="12">
        <v>1672533</v>
      </c>
    </row>
    <row r="738" spans="1:7" x14ac:dyDescent="0.25">
      <c r="A738" s="13">
        <v>42080</v>
      </c>
      <c r="B738" s="12">
        <v>42.290000999999997</v>
      </c>
      <c r="C738" s="12">
        <v>42.5</v>
      </c>
      <c r="D738" s="12">
        <v>41.75</v>
      </c>
      <c r="E738" s="12">
        <v>42.080002</v>
      </c>
      <c r="F738" s="12">
        <v>40.847133999999997</v>
      </c>
      <c r="G738" s="12">
        <v>6678863</v>
      </c>
    </row>
    <row r="739" spans="1:7" x14ac:dyDescent="0.25">
      <c r="A739" s="13">
        <v>42081</v>
      </c>
      <c r="B739" s="12">
        <v>42.18</v>
      </c>
      <c r="C739" s="12">
        <v>43.09</v>
      </c>
      <c r="D739" s="12">
        <v>41.689999</v>
      </c>
      <c r="E739" s="12">
        <v>43.07</v>
      </c>
      <c r="F739" s="12">
        <v>41.808124999999997</v>
      </c>
      <c r="G739" s="12">
        <v>2005543</v>
      </c>
    </row>
    <row r="740" spans="1:7" x14ac:dyDescent="0.25">
      <c r="A740" s="13">
        <v>42082</v>
      </c>
      <c r="B740" s="12">
        <v>42.849997999999999</v>
      </c>
      <c r="C740" s="12">
        <v>43</v>
      </c>
      <c r="D740" s="12">
        <v>42.23</v>
      </c>
      <c r="E740" s="12">
        <v>42.810001</v>
      </c>
      <c r="F740" s="12">
        <v>41.555743999999997</v>
      </c>
      <c r="G740" s="12">
        <v>3543947</v>
      </c>
    </row>
    <row r="741" spans="1:7" x14ac:dyDescent="0.25">
      <c r="A741" s="13">
        <v>42083</v>
      </c>
      <c r="B741" s="12">
        <v>42.700001</v>
      </c>
      <c r="C741" s="12">
        <v>44.470001000000003</v>
      </c>
      <c r="D741" s="12">
        <v>42.68</v>
      </c>
      <c r="E741" s="12">
        <v>44.209999000000003</v>
      </c>
      <c r="F741" s="12">
        <v>42.914721999999998</v>
      </c>
      <c r="G741" s="12">
        <v>10126902</v>
      </c>
    </row>
    <row r="742" spans="1:7" x14ac:dyDescent="0.25">
      <c r="A742" s="13">
        <v>42086</v>
      </c>
      <c r="B742" s="12">
        <v>43.5</v>
      </c>
      <c r="C742" s="12">
        <v>44.060001</v>
      </c>
      <c r="D742" s="12">
        <v>43.299999</v>
      </c>
      <c r="E742" s="12">
        <v>43.91</v>
      </c>
      <c r="F742" s="12">
        <v>42.623516000000002</v>
      </c>
      <c r="G742" s="12">
        <v>2833654</v>
      </c>
    </row>
    <row r="743" spans="1:7" x14ac:dyDescent="0.25">
      <c r="A743" s="13">
        <v>42087</v>
      </c>
      <c r="B743" s="12">
        <v>43.68</v>
      </c>
      <c r="C743" s="12">
        <v>44.549999</v>
      </c>
      <c r="D743" s="12">
        <v>43.540000999999997</v>
      </c>
      <c r="E743" s="12">
        <v>44.490001999999997</v>
      </c>
      <c r="F743" s="12">
        <v>43.186523000000001</v>
      </c>
      <c r="G743" s="12">
        <v>2362704</v>
      </c>
    </row>
    <row r="744" spans="1:7" x14ac:dyDescent="0.25">
      <c r="A744" s="13">
        <v>42088</v>
      </c>
      <c r="B744" s="12">
        <v>44.27</v>
      </c>
      <c r="C744" s="12">
        <v>44.48</v>
      </c>
      <c r="D744" s="12">
        <v>43.450001</v>
      </c>
      <c r="E744" s="12">
        <v>43.779998999999997</v>
      </c>
      <c r="F744" s="12">
        <v>42.497326000000001</v>
      </c>
      <c r="G744" s="12">
        <v>2328461</v>
      </c>
    </row>
    <row r="745" spans="1:7" x14ac:dyDescent="0.25">
      <c r="A745" s="13">
        <v>42089</v>
      </c>
      <c r="B745" s="12">
        <v>43.5</v>
      </c>
      <c r="C745" s="12">
        <v>43.610000999999997</v>
      </c>
      <c r="D745" s="12">
        <v>42.400002000000001</v>
      </c>
      <c r="E745" s="12">
        <v>42.490001999999997</v>
      </c>
      <c r="F745" s="12">
        <v>41.245120999999997</v>
      </c>
      <c r="G745" s="12">
        <v>3344791</v>
      </c>
    </row>
    <row r="746" spans="1:7" x14ac:dyDescent="0.25">
      <c r="A746" s="13">
        <v>42090</v>
      </c>
      <c r="B746" s="12">
        <v>42.700001</v>
      </c>
      <c r="C746" s="12">
        <v>43.490001999999997</v>
      </c>
      <c r="D746" s="12">
        <v>42.52</v>
      </c>
      <c r="E746" s="12">
        <v>42.619999</v>
      </c>
      <c r="F746" s="12">
        <v>41.371310999999999</v>
      </c>
      <c r="G746" s="12">
        <v>2690980</v>
      </c>
    </row>
    <row r="747" spans="1:7" x14ac:dyDescent="0.25">
      <c r="A747" s="13">
        <v>42093</v>
      </c>
      <c r="B747" s="12">
        <v>42.110000999999997</v>
      </c>
      <c r="C747" s="12">
        <v>43.41</v>
      </c>
      <c r="D747" s="12">
        <v>42.110000999999997</v>
      </c>
      <c r="E747" s="12">
        <v>43.130001</v>
      </c>
      <c r="F747" s="12">
        <v>41.866371000000001</v>
      </c>
      <c r="G747" s="12">
        <v>1356472</v>
      </c>
    </row>
    <row r="748" spans="1:7" x14ac:dyDescent="0.25">
      <c r="A748" s="13">
        <v>42094</v>
      </c>
      <c r="B748" s="12">
        <v>42.91</v>
      </c>
      <c r="C748" s="12">
        <v>43.790000999999997</v>
      </c>
      <c r="D748" s="12">
        <v>42.709999000000003</v>
      </c>
      <c r="E748" s="12">
        <v>43.259998000000003</v>
      </c>
      <c r="F748" s="12">
        <v>41.992558000000002</v>
      </c>
      <c r="G748" s="12">
        <v>2843528</v>
      </c>
    </row>
    <row r="749" spans="1:7" x14ac:dyDescent="0.25">
      <c r="A749" s="13">
        <v>42095</v>
      </c>
      <c r="B749" s="12">
        <v>43.040000999999997</v>
      </c>
      <c r="C749" s="12">
        <v>44.25</v>
      </c>
      <c r="D749" s="12">
        <v>42.459999000000003</v>
      </c>
      <c r="E749" s="12">
        <v>43.220001000000003</v>
      </c>
      <c r="F749" s="12">
        <v>41.953732000000002</v>
      </c>
      <c r="G749" s="12">
        <v>1691050</v>
      </c>
    </row>
    <row r="750" spans="1:7" x14ac:dyDescent="0.25">
      <c r="A750" s="13">
        <v>42100</v>
      </c>
      <c r="B750" s="12">
        <v>43.189999</v>
      </c>
      <c r="C750" s="12">
        <v>44.5</v>
      </c>
      <c r="D750" s="12">
        <v>43.09</v>
      </c>
      <c r="E750" s="12">
        <v>44.330002</v>
      </c>
      <c r="F750" s="12">
        <v>43.031216000000001</v>
      </c>
      <c r="G750" s="12">
        <v>2274953</v>
      </c>
    </row>
    <row r="751" spans="1:7" x14ac:dyDescent="0.25">
      <c r="A751" s="13">
        <v>42101</v>
      </c>
      <c r="B751" s="12">
        <v>44.009998000000003</v>
      </c>
      <c r="C751" s="12">
        <v>44.740001999999997</v>
      </c>
      <c r="D751" s="12">
        <v>43.5</v>
      </c>
      <c r="E751" s="12">
        <v>44.040000999999997</v>
      </c>
      <c r="F751" s="12">
        <v>42.74971</v>
      </c>
      <c r="G751" s="12">
        <v>1284005</v>
      </c>
    </row>
    <row r="752" spans="1:7" x14ac:dyDescent="0.25">
      <c r="A752" s="13">
        <v>42102</v>
      </c>
      <c r="B752" s="12">
        <v>43.82</v>
      </c>
      <c r="C752" s="12">
        <v>44.57</v>
      </c>
      <c r="D752" s="12">
        <v>43.169998</v>
      </c>
      <c r="E752" s="12">
        <v>43.43</v>
      </c>
      <c r="F752" s="12">
        <v>42.157581</v>
      </c>
      <c r="G752" s="12">
        <v>2009307</v>
      </c>
    </row>
    <row r="753" spans="1:7" x14ac:dyDescent="0.25">
      <c r="A753" s="13">
        <v>42103</v>
      </c>
      <c r="B753" s="12">
        <v>43.169998</v>
      </c>
      <c r="C753" s="12">
        <v>44.470001000000003</v>
      </c>
      <c r="D753" s="12">
        <v>42.759998000000003</v>
      </c>
      <c r="E753" s="12">
        <v>42.990001999999997</v>
      </c>
      <c r="F753" s="12">
        <v>41.730468999999999</v>
      </c>
      <c r="G753" s="12">
        <v>2070331</v>
      </c>
    </row>
    <row r="754" spans="1:7" x14ac:dyDescent="0.25">
      <c r="A754" s="13">
        <v>42104</v>
      </c>
      <c r="B754" s="12">
        <v>42.790000999999997</v>
      </c>
      <c r="C754" s="12">
        <v>43.57</v>
      </c>
      <c r="D754" s="12">
        <v>42.790000999999997</v>
      </c>
      <c r="E754" s="12">
        <v>43</v>
      </c>
      <c r="F754" s="12">
        <v>41.740177000000003</v>
      </c>
      <c r="G754" s="12">
        <v>3476883</v>
      </c>
    </row>
    <row r="755" spans="1:7" x14ac:dyDescent="0.25">
      <c r="A755" s="13">
        <v>42107</v>
      </c>
      <c r="B755" s="12">
        <v>43.060001</v>
      </c>
      <c r="C755" s="12">
        <v>43.060001</v>
      </c>
      <c r="D755" s="12">
        <v>42.5</v>
      </c>
      <c r="E755" s="12">
        <v>42.779998999999997</v>
      </c>
      <c r="F755" s="12">
        <v>41.526623000000001</v>
      </c>
      <c r="G755" s="12">
        <v>2129668</v>
      </c>
    </row>
    <row r="756" spans="1:7" x14ac:dyDescent="0.25">
      <c r="A756" s="13">
        <v>42108</v>
      </c>
      <c r="B756" s="12">
        <v>42.98</v>
      </c>
      <c r="C756" s="12">
        <v>42.990001999999997</v>
      </c>
      <c r="D756" s="12">
        <v>42.400002000000001</v>
      </c>
      <c r="E756" s="12">
        <v>42.529998999999997</v>
      </c>
      <c r="F756" s="12">
        <v>41.283946999999998</v>
      </c>
      <c r="G756" s="12">
        <v>2035089</v>
      </c>
    </row>
    <row r="757" spans="1:7" x14ac:dyDescent="0.25">
      <c r="A757" s="13">
        <v>42109</v>
      </c>
      <c r="B757" s="12">
        <v>42.599997999999999</v>
      </c>
      <c r="C757" s="12">
        <v>43</v>
      </c>
      <c r="D757" s="12">
        <v>42.5</v>
      </c>
      <c r="E757" s="12">
        <v>42.740001999999997</v>
      </c>
      <c r="F757" s="12">
        <v>41.487793000000003</v>
      </c>
      <c r="G757" s="12">
        <v>4454888</v>
      </c>
    </row>
    <row r="758" spans="1:7" x14ac:dyDescent="0.25">
      <c r="A758" s="13">
        <v>42110</v>
      </c>
      <c r="B758" s="12">
        <v>42.549999</v>
      </c>
      <c r="C758" s="12">
        <v>43.689999</v>
      </c>
      <c r="D758" s="12">
        <v>42.549999</v>
      </c>
      <c r="E758" s="12">
        <v>43.529998999999997</v>
      </c>
      <c r="F758" s="12">
        <v>42.254646000000001</v>
      </c>
      <c r="G758" s="12">
        <v>5278066</v>
      </c>
    </row>
    <row r="759" spans="1:7" x14ac:dyDescent="0.25">
      <c r="A759" s="13">
        <v>42111</v>
      </c>
      <c r="B759" s="12">
        <v>43.310001</v>
      </c>
      <c r="C759" s="12">
        <v>43.470001000000003</v>
      </c>
      <c r="D759" s="12">
        <v>42.599997999999999</v>
      </c>
      <c r="E759" s="12">
        <v>42.689999</v>
      </c>
      <c r="F759" s="12">
        <v>41.439259</v>
      </c>
      <c r="G759" s="12">
        <v>1063453</v>
      </c>
    </row>
    <row r="760" spans="1:7" x14ac:dyDescent="0.25">
      <c r="A760" s="13">
        <v>42114</v>
      </c>
      <c r="B760" s="12">
        <v>42.950001</v>
      </c>
      <c r="C760" s="12">
        <v>43.080002</v>
      </c>
      <c r="D760" s="12">
        <v>42</v>
      </c>
      <c r="E760" s="12">
        <v>42.18</v>
      </c>
      <c r="F760" s="12">
        <v>40.944201999999997</v>
      </c>
      <c r="G760" s="12">
        <v>2193998</v>
      </c>
    </row>
    <row r="761" spans="1:7" x14ac:dyDescent="0.25">
      <c r="A761" s="13">
        <v>42115</v>
      </c>
      <c r="B761" s="12">
        <v>42</v>
      </c>
      <c r="C761" s="12">
        <v>42.799999</v>
      </c>
      <c r="D761" s="12">
        <v>42</v>
      </c>
      <c r="E761" s="12">
        <v>42.669998</v>
      </c>
      <c r="F761" s="12">
        <v>41.419846</v>
      </c>
      <c r="G761" s="12">
        <v>1254352</v>
      </c>
    </row>
    <row r="762" spans="1:7" x14ac:dyDescent="0.25">
      <c r="A762" s="13">
        <v>42116</v>
      </c>
      <c r="B762" s="12">
        <v>42.5</v>
      </c>
      <c r="C762" s="12">
        <v>42.790000999999997</v>
      </c>
      <c r="D762" s="12">
        <v>42.029998999999997</v>
      </c>
      <c r="E762" s="12">
        <v>42.130001</v>
      </c>
      <c r="F762" s="12">
        <v>40.895671999999998</v>
      </c>
      <c r="G762" s="12">
        <v>2681635</v>
      </c>
    </row>
    <row r="763" spans="1:7" x14ac:dyDescent="0.25">
      <c r="A763" s="13">
        <v>42117</v>
      </c>
      <c r="B763" s="12">
        <v>42.150002000000001</v>
      </c>
      <c r="C763" s="12">
        <v>43.400002000000001</v>
      </c>
      <c r="D763" s="12">
        <v>42</v>
      </c>
      <c r="E763" s="12">
        <v>43.189999</v>
      </c>
      <c r="F763" s="12">
        <v>41.924605999999997</v>
      </c>
      <c r="G763" s="12">
        <v>2133369</v>
      </c>
    </row>
    <row r="764" spans="1:7" x14ac:dyDescent="0.25">
      <c r="A764" s="13">
        <v>42118</v>
      </c>
      <c r="B764" s="12">
        <v>43.5</v>
      </c>
      <c r="C764" s="12">
        <v>43.73</v>
      </c>
      <c r="D764" s="12">
        <v>42.220001000000003</v>
      </c>
      <c r="E764" s="12">
        <v>42.360000999999997</v>
      </c>
      <c r="F764" s="12">
        <v>41.118926999999999</v>
      </c>
      <c r="G764" s="12">
        <v>2738334</v>
      </c>
    </row>
    <row r="765" spans="1:7" x14ac:dyDescent="0.25">
      <c r="A765" s="13">
        <v>42121</v>
      </c>
      <c r="B765" s="12">
        <v>42.349997999999999</v>
      </c>
      <c r="C765" s="12">
        <v>43.389999000000003</v>
      </c>
      <c r="D765" s="12">
        <v>42.009998000000003</v>
      </c>
      <c r="E765" s="12">
        <v>42.099997999999999</v>
      </c>
      <c r="F765" s="12">
        <v>40.866543</v>
      </c>
      <c r="G765" s="12">
        <v>1661194</v>
      </c>
    </row>
    <row r="766" spans="1:7" x14ac:dyDescent="0.25">
      <c r="A766" s="13">
        <v>42122</v>
      </c>
      <c r="B766" s="12">
        <v>42.400002000000001</v>
      </c>
      <c r="C766" s="12">
        <v>42.900002000000001</v>
      </c>
      <c r="D766" s="12">
        <v>42.009998000000003</v>
      </c>
      <c r="E766" s="12">
        <v>42.18</v>
      </c>
      <c r="F766" s="12">
        <v>40.944201999999997</v>
      </c>
      <c r="G766" s="12">
        <v>1581144</v>
      </c>
    </row>
    <row r="767" spans="1:7" x14ac:dyDescent="0.25">
      <c r="A767" s="13">
        <v>42123</v>
      </c>
      <c r="B767" s="12">
        <v>42</v>
      </c>
      <c r="C767" s="12">
        <v>42.610000999999997</v>
      </c>
      <c r="D767" s="12">
        <v>41.970001000000003</v>
      </c>
      <c r="E767" s="12">
        <v>42.139999000000003</v>
      </c>
      <c r="F767" s="12">
        <v>40.905372999999997</v>
      </c>
      <c r="G767" s="12">
        <v>1691964</v>
      </c>
    </row>
    <row r="768" spans="1:7" x14ac:dyDescent="0.25">
      <c r="A768" s="13">
        <v>42124</v>
      </c>
      <c r="B768" s="12">
        <v>42.93</v>
      </c>
      <c r="C768" s="12">
        <v>42.93</v>
      </c>
      <c r="D768" s="12">
        <v>41</v>
      </c>
      <c r="E768" s="12">
        <v>41.200001</v>
      </c>
      <c r="F768" s="12">
        <v>39.992911999999997</v>
      </c>
      <c r="G768" s="12">
        <v>4751124</v>
      </c>
    </row>
    <row r="769" spans="1:7" x14ac:dyDescent="0.25">
      <c r="A769" s="13">
        <v>42128</v>
      </c>
      <c r="B769" s="12">
        <v>41.34</v>
      </c>
      <c r="C769" s="12">
        <v>42</v>
      </c>
      <c r="D769" s="12">
        <v>41</v>
      </c>
      <c r="E769" s="12">
        <v>41.689999</v>
      </c>
      <c r="F769" s="12">
        <v>40.468558999999999</v>
      </c>
      <c r="G769" s="12">
        <v>2495039</v>
      </c>
    </row>
    <row r="770" spans="1:7" x14ac:dyDescent="0.25">
      <c r="A770" s="13">
        <v>42129</v>
      </c>
      <c r="B770" s="12">
        <v>41.689999</v>
      </c>
      <c r="C770" s="12">
        <v>42.389999000000003</v>
      </c>
      <c r="D770" s="12">
        <v>41.599997999999999</v>
      </c>
      <c r="E770" s="12">
        <v>42.259998000000003</v>
      </c>
      <c r="F770" s="12">
        <v>41.021853999999998</v>
      </c>
      <c r="G770" s="12">
        <v>1775234</v>
      </c>
    </row>
    <row r="771" spans="1:7" x14ac:dyDescent="0.25">
      <c r="A771" s="13">
        <v>42130</v>
      </c>
      <c r="B771" s="12">
        <v>42.049999</v>
      </c>
      <c r="C771" s="12">
        <v>42.490001999999997</v>
      </c>
      <c r="D771" s="12">
        <v>41.400002000000001</v>
      </c>
      <c r="E771" s="12">
        <v>42.09</v>
      </c>
      <c r="F771" s="12">
        <v>40.856833999999999</v>
      </c>
      <c r="G771" s="12">
        <v>1188810</v>
      </c>
    </row>
    <row r="772" spans="1:7" x14ac:dyDescent="0.25">
      <c r="A772" s="13">
        <v>42131</v>
      </c>
      <c r="B772" s="12">
        <v>41.880001</v>
      </c>
      <c r="C772" s="12">
        <v>42.220001000000003</v>
      </c>
      <c r="D772" s="12">
        <v>41.360000999999997</v>
      </c>
      <c r="E772" s="12">
        <v>41.68</v>
      </c>
      <c r="F772" s="12">
        <v>40.458851000000003</v>
      </c>
      <c r="G772" s="12">
        <v>911639</v>
      </c>
    </row>
    <row r="773" spans="1:7" x14ac:dyDescent="0.25">
      <c r="A773" s="13">
        <v>42132</v>
      </c>
      <c r="B773" s="12">
        <v>42</v>
      </c>
      <c r="C773" s="12">
        <v>42.419998</v>
      </c>
      <c r="D773" s="12">
        <v>41.740001999999997</v>
      </c>
      <c r="E773" s="12">
        <v>41.900002000000001</v>
      </c>
      <c r="F773" s="12">
        <v>40.672404999999998</v>
      </c>
      <c r="G773" s="12">
        <v>2224532</v>
      </c>
    </row>
    <row r="774" spans="1:7" x14ac:dyDescent="0.25">
      <c r="A774" s="13">
        <v>42135</v>
      </c>
      <c r="B774" s="12">
        <v>41.900002000000001</v>
      </c>
      <c r="C774" s="12">
        <v>42.299999</v>
      </c>
      <c r="D774" s="12">
        <v>41.450001</v>
      </c>
      <c r="E774" s="12">
        <v>41.630001</v>
      </c>
      <c r="F774" s="12">
        <v>40.410316000000002</v>
      </c>
      <c r="G774" s="12">
        <v>860076</v>
      </c>
    </row>
    <row r="775" spans="1:7" x14ac:dyDescent="0.25">
      <c r="A775" s="13">
        <v>42136</v>
      </c>
      <c r="B775" s="12">
        <v>41.400002000000001</v>
      </c>
      <c r="C775" s="12">
        <v>42.200001</v>
      </c>
      <c r="D775" s="12">
        <v>41.360000999999997</v>
      </c>
      <c r="E775" s="12">
        <v>41.869999</v>
      </c>
      <c r="F775" s="12">
        <v>40.643284000000001</v>
      </c>
      <c r="G775" s="12">
        <v>1368223</v>
      </c>
    </row>
    <row r="776" spans="1:7" x14ac:dyDescent="0.25">
      <c r="A776" s="13">
        <v>42137</v>
      </c>
      <c r="B776" s="12">
        <v>42.41</v>
      </c>
      <c r="C776" s="12">
        <v>42.779998999999997</v>
      </c>
      <c r="D776" s="12">
        <v>41.830002</v>
      </c>
      <c r="E776" s="12">
        <v>42.689999</v>
      </c>
      <c r="F776" s="12">
        <v>41.439259</v>
      </c>
      <c r="G776" s="12">
        <v>1405041</v>
      </c>
    </row>
    <row r="777" spans="1:7" x14ac:dyDescent="0.25">
      <c r="A777" s="13">
        <v>42138</v>
      </c>
      <c r="B777" s="12">
        <v>42.48</v>
      </c>
      <c r="C777" s="12">
        <v>43.189999</v>
      </c>
      <c r="D777" s="12">
        <v>42.48</v>
      </c>
      <c r="E777" s="12">
        <v>42.91</v>
      </c>
      <c r="F777" s="12">
        <v>41.652813000000002</v>
      </c>
      <c r="G777" s="12">
        <v>1469155</v>
      </c>
    </row>
    <row r="778" spans="1:7" x14ac:dyDescent="0.25">
      <c r="A778" s="13">
        <v>42139</v>
      </c>
      <c r="B778" s="12">
        <v>43</v>
      </c>
      <c r="C778" s="12">
        <v>43</v>
      </c>
      <c r="D778" s="12">
        <v>42.139999000000003</v>
      </c>
      <c r="E778" s="12">
        <v>42.380001</v>
      </c>
      <c r="F778" s="12">
        <v>41.138339999999999</v>
      </c>
      <c r="G778" s="12">
        <v>661421</v>
      </c>
    </row>
    <row r="779" spans="1:7" x14ac:dyDescent="0.25">
      <c r="A779" s="13">
        <v>42142</v>
      </c>
      <c r="B779" s="12">
        <v>42.599997999999999</v>
      </c>
      <c r="C779" s="12">
        <v>42.689999</v>
      </c>
      <c r="D779" s="12">
        <v>42.099997999999999</v>
      </c>
      <c r="E779" s="12">
        <v>42.5</v>
      </c>
      <c r="F779" s="12">
        <v>41.254826000000001</v>
      </c>
      <c r="G779" s="12">
        <v>632005</v>
      </c>
    </row>
    <row r="780" spans="1:7" x14ac:dyDescent="0.25">
      <c r="A780" s="13">
        <v>42143</v>
      </c>
      <c r="B780" s="12">
        <v>42.490001999999997</v>
      </c>
      <c r="C780" s="12">
        <v>42.950001</v>
      </c>
      <c r="D780" s="12">
        <v>42.200001</v>
      </c>
      <c r="E780" s="12">
        <v>42.439999</v>
      </c>
      <c r="F780" s="12">
        <v>41.196582999999997</v>
      </c>
      <c r="G780" s="12">
        <v>1888072</v>
      </c>
    </row>
    <row r="781" spans="1:7" x14ac:dyDescent="0.25">
      <c r="A781" s="13">
        <v>42144</v>
      </c>
      <c r="B781" s="12">
        <v>42.240001999999997</v>
      </c>
      <c r="C781" s="12">
        <v>42.580002</v>
      </c>
      <c r="D781" s="12">
        <v>41.98</v>
      </c>
      <c r="E781" s="12">
        <v>42.25</v>
      </c>
      <c r="F781" s="12">
        <v>41.012149999999998</v>
      </c>
      <c r="G781" s="12">
        <v>694763</v>
      </c>
    </row>
    <row r="782" spans="1:7" x14ac:dyDescent="0.25">
      <c r="A782" s="13">
        <v>42145</v>
      </c>
      <c r="B782" s="12">
        <v>42.25</v>
      </c>
      <c r="C782" s="12">
        <v>42.75</v>
      </c>
      <c r="D782" s="12">
        <v>41.799999</v>
      </c>
      <c r="E782" s="12">
        <v>41.919998</v>
      </c>
      <c r="F782" s="12">
        <v>40.691814000000001</v>
      </c>
      <c r="G782" s="12">
        <v>959036</v>
      </c>
    </row>
    <row r="783" spans="1:7" x14ac:dyDescent="0.25">
      <c r="A783" s="13">
        <v>42146</v>
      </c>
      <c r="B783" s="12">
        <v>41.82</v>
      </c>
      <c r="C783" s="12">
        <v>42.529998999999997</v>
      </c>
      <c r="D783" s="12">
        <v>41.52</v>
      </c>
      <c r="E783" s="12">
        <v>41.759998000000003</v>
      </c>
      <c r="F783" s="12">
        <v>40.536507</v>
      </c>
      <c r="G783" s="12">
        <v>2533278</v>
      </c>
    </row>
    <row r="784" spans="1:7" x14ac:dyDescent="0.25">
      <c r="A784" s="13">
        <v>42149</v>
      </c>
      <c r="B784" s="12">
        <v>41.560001</v>
      </c>
      <c r="C784" s="12">
        <v>41.75</v>
      </c>
      <c r="D784" s="12">
        <v>41.560001</v>
      </c>
      <c r="E784" s="12">
        <v>41.619999</v>
      </c>
      <c r="F784" s="12">
        <v>40.400604000000001</v>
      </c>
      <c r="G784" s="12">
        <v>216859</v>
      </c>
    </row>
    <row r="785" spans="1:7" x14ac:dyDescent="0.25">
      <c r="A785" s="13">
        <v>42150</v>
      </c>
      <c r="B785" s="12">
        <v>41.610000999999997</v>
      </c>
      <c r="C785" s="12">
        <v>41.630001</v>
      </c>
      <c r="D785" s="12">
        <v>40.020000000000003</v>
      </c>
      <c r="E785" s="12">
        <v>40.900002000000001</v>
      </c>
      <c r="F785" s="12">
        <v>39.701706000000001</v>
      </c>
      <c r="G785" s="12">
        <v>2645100</v>
      </c>
    </row>
    <row r="786" spans="1:7" x14ac:dyDescent="0.25">
      <c r="A786" s="13">
        <v>42151</v>
      </c>
      <c r="B786" s="12">
        <v>40.599997999999999</v>
      </c>
      <c r="C786" s="12">
        <v>41.200001</v>
      </c>
      <c r="D786" s="12">
        <v>40.599997999999999</v>
      </c>
      <c r="E786" s="12">
        <v>40.880001</v>
      </c>
      <c r="F786" s="12">
        <v>39.682293000000001</v>
      </c>
      <c r="G786" s="12">
        <v>1540848</v>
      </c>
    </row>
    <row r="787" spans="1:7" x14ac:dyDescent="0.25">
      <c r="A787" s="13">
        <v>42152</v>
      </c>
      <c r="B787" s="12">
        <v>41</v>
      </c>
      <c r="C787" s="12">
        <v>41.34</v>
      </c>
      <c r="D787" s="12">
        <v>40.799999</v>
      </c>
      <c r="E787" s="12">
        <v>40.98</v>
      </c>
      <c r="F787" s="12">
        <v>39.779361999999999</v>
      </c>
      <c r="G787" s="12">
        <v>772556</v>
      </c>
    </row>
    <row r="788" spans="1:7" x14ac:dyDescent="0.25">
      <c r="A788" s="13">
        <v>42153</v>
      </c>
      <c r="B788" s="12">
        <v>40.700001</v>
      </c>
      <c r="C788" s="12">
        <v>41.98</v>
      </c>
      <c r="D788" s="12">
        <v>40.659999999999997</v>
      </c>
      <c r="E788" s="12">
        <v>41.68</v>
      </c>
      <c r="F788" s="12">
        <v>40.458851000000003</v>
      </c>
      <c r="G788" s="12">
        <v>5688300</v>
      </c>
    </row>
    <row r="789" spans="1:7" x14ac:dyDescent="0.25">
      <c r="A789" s="13">
        <v>42156</v>
      </c>
      <c r="B789" s="12">
        <v>41.209999000000003</v>
      </c>
      <c r="C789" s="12">
        <v>41.959999000000003</v>
      </c>
      <c r="D789" s="12">
        <v>40.799999</v>
      </c>
      <c r="E789" s="12">
        <v>41.080002</v>
      </c>
      <c r="F789" s="12">
        <v>39.876427</v>
      </c>
      <c r="G789" s="12">
        <v>1306275</v>
      </c>
    </row>
    <row r="790" spans="1:7" x14ac:dyDescent="0.25">
      <c r="A790" s="13">
        <v>42157</v>
      </c>
      <c r="B790" s="12">
        <v>40.900002000000001</v>
      </c>
      <c r="C790" s="12">
        <v>41.189999</v>
      </c>
      <c r="D790" s="12">
        <v>40.139999000000003</v>
      </c>
      <c r="E790" s="12">
        <v>40.729999999999997</v>
      </c>
      <c r="F790" s="12">
        <v>39.536681999999999</v>
      </c>
      <c r="G790" s="12">
        <v>2314707</v>
      </c>
    </row>
    <row r="791" spans="1:7" x14ac:dyDescent="0.25">
      <c r="A791" s="13">
        <v>42158</v>
      </c>
      <c r="B791" s="12">
        <v>41.200001</v>
      </c>
      <c r="C791" s="12">
        <v>41.200001</v>
      </c>
      <c r="D791" s="12">
        <v>40.119999</v>
      </c>
      <c r="E791" s="12">
        <v>40.439999</v>
      </c>
      <c r="F791" s="12">
        <v>39.255177000000003</v>
      </c>
      <c r="G791" s="12">
        <v>4030444</v>
      </c>
    </row>
    <row r="792" spans="1:7" x14ac:dyDescent="0.25">
      <c r="A792" s="13">
        <v>42159</v>
      </c>
      <c r="B792" s="12">
        <v>40.25</v>
      </c>
      <c r="C792" s="12">
        <v>40.389999000000003</v>
      </c>
      <c r="D792" s="12">
        <v>40.040000999999997</v>
      </c>
      <c r="E792" s="12">
        <v>40.259998000000003</v>
      </c>
      <c r="F792" s="12">
        <v>39.080447999999997</v>
      </c>
      <c r="G792" s="12">
        <v>1985946</v>
      </c>
    </row>
    <row r="793" spans="1:7" x14ac:dyDescent="0.25">
      <c r="A793" s="13">
        <v>42160</v>
      </c>
      <c r="B793" s="12">
        <v>40.299999</v>
      </c>
      <c r="C793" s="12">
        <v>40.450001</v>
      </c>
      <c r="D793" s="12">
        <v>40.209999000000003</v>
      </c>
      <c r="E793" s="12">
        <v>40.310001</v>
      </c>
      <c r="F793" s="12">
        <v>39.128990000000002</v>
      </c>
      <c r="G793" s="12">
        <v>840612</v>
      </c>
    </row>
    <row r="794" spans="1:7" x14ac:dyDescent="0.25">
      <c r="A794" s="13">
        <v>42163</v>
      </c>
      <c r="B794" s="12">
        <v>40.209999000000003</v>
      </c>
      <c r="C794" s="12">
        <v>41.290000999999997</v>
      </c>
      <c r="D794" s="12">
        <v>40.209999000000003</v>
      </c>
      <c r="E794" s="12">
        <v>40.939999</v>
      </c>
      <c r="F794" s="12">
        <v>39.740527999999998</v>
      </c>
      <c r="G794" s="12">
        <v>1656892</v>
      </c>
    </row>
    <row r="795" spans="1:7" x14ac:dyDescent="0.25">
      <c r="A795" s="13">
        <v>42164</v>
      </c>
      <c r="B795" s="12">
        <v>41.119999</v>
      </c>
      <c r="C795" s="12">
        <v>41.810001</v>
      </c>
      <c r="D795" s="12">
        <v>40.5</v>
      </c>
      <c r="E795" s="12">
        <v>41.25</v>
      </c>
      <c r="F795" s="12">
        <v>40.041443000000001</v>
      </c>
      <c r="G795" s="12">
        <v>1592473</v>
      </c>
    </row>
    <row r="796" spans="1:7" x14ac:dyDescent="0.25">
      <c r="A796" s="13">
        <v>42165</v>
      </c>
      <c r="B796" s="12">
        <v>41.450001</v>
      </c>
      <c r="C796" s="12">
        <v>41.889999000000003</v>
      </c>
      <c r="D796" s="12">
        <v>41</v>
      </c>
      <c r="E796" s="12">
        <v>41.310001</v>
      </c>
      <c r="F796" s="12">
        <v>40.099693000000002</v>
      </c>
      <c r="G796" s="12">
        <v>2754486</v>
      </c>
    </row>
    <row r="797" spans="1:7" x14ac:dyDescent="0.25">
      <c r="A797" s="13">
        <v>42166</v>
      </c>
      <c r="B797" s="12">
        <v>41.099997999999999</v>
      </c>
      <c r="C797" s="12">
        <v>41.560001</v>
      </c>
      <c r="D797" s="12">
        <v>41.099997999999999</v>
      </c>
      <c r="E797" s="12">
        <v>41.240001999999997</v>
      </c>
      <c r="F797" s="12">
        <v>40.031745999999998</v>
      </c>
      <c r="G797" s="12">
        <v>909797</v>
      </c>
    </row>
    <row r="798" spans="1:7" x14ac:dyDescent="0.25">
      <c r="A798" s="13">
        <v>42167</v>
      </c>
      <c r="B798" s="12">
        <v>41.43</v>
      </c>
      <c r="C798" s="12">
        <v>41.43</v>
      </c>
      <c r="D798" s="12">
        <v>40.75</v>
      </c>
      <c r="E798" s="12">
        <v>41.02</v>
      </c>
      <c r="F798" s="12">
        <v>39.818187999999999</v>
      </c>
      <c r="G798" s="12">
        <v>1654404</v>
      </c>
    </row>
    <row r="799" spans="1:7" x14ac:dyDescent="0.25">
      <c r="A799" s="13">
        <v>42170</v>
      </c>
      <c r="B799" s="12">
        <v>40.490001999999997</v>
      </c>
      <c r="C799" s="12">
        <v>40.950001</v>
      </c>
      <c r="D799" s="12">
        <v>40.32</v>
      </c>
      <c r="E799" s="12">
        <v>40.599997999999999</v>
      </c>
      <c r="F799" s="12">
        <v>39.410488000000001</v>
      </c>
      <c r="G799" s="12">
        <v>937690</v>
      </c>
    </row>
    <row r="800" spans="1:7" x14ac:dyDescent="0.25">
      <c r="A800" s="13">
        <v>42171</v>
      </c>
      <c r="B800" s="12">
        <v>40.5</v>
      </c>
      <c r="C800" s="12">
        <v>40.939999</v>
      </c>
      <c r="D800" s="12">
        <v>40.479999999999997</v>
      </c>
      <c r="E800" s="12">
        <v>40.630001</v>
      </c>
      <c r="F800" s="12">
        <v>39.439613000000001</v>
      </c>
      <c r="G800" s="12">
        <v>782070</v>
      </c>
    </row>
    <row r="801" spans="1:7" x14ac:dyDescent="0.25">
      <c r="A801" s="13">
        <v>42172</v>
      </c>
      <c r="B801" s="12">
        <v>40.43</v>
      </c>
      <c r="C801" s="12">
        <v>40.939999</v>
      </c>
      <c r="D801" s="12">
        <v>40.310001</v>
      </c>
      <c r="E801" s="12">
        <v>40.689999</v>
      </c>
      <c r="F801" s="12">
        <v>39.497852000000002</v>
      </c>
      <c r="G801" s="12">
        <v>1780480</v>
      </c>
    </row>
    <row r="802" spans="1:7" x14ac:dyDescent="0.25">
      <c r="A802" s="13">
        <v>42173</v>
      </c>
      <c r="B802" s="12">
        <v>40.5</v>
      </c>
      <c r="C802" s="12">
        <v>41</v>
      </c>
      <c r="D802" s="12">
        <v>40.5</v>
      </c>
      <c r="E802" s="12">
        <v>40.950001</v>
      </c>
      <c r="F802" s="12">
        <v>39.750239999999998</v>
      </c>
      <c r="G802" s="12">
        <v>2470807</v>
      </c>
    </row>
    <row r="803" spans="1:7" x14ac:dyDescent="0.25">
      <c r="A803" s="13">
        <v>42174</v>
      </c>
      <c r="B803" s="12">
        <v>40.759998000000003</v>
      </c>
      <c r="C803" s="12">
        <v>41.07</v>
      </c>
      <c r="D803" s="12">
        <v>40.700001</v>
      </c>
      <c r="E803" s="12">
        <v>40.810001</v>
      </c>
      <c r="F803" s="12">
        <v>39.614337999999996</v>
      </c>
      <c r="G803" s="12">
        <v>4386716</v>
      </c>
    </row>
    <row r="804" spans="1:7" x14ac:dyDescent="0.25">
      <c r="A804" s="13">
        <v>42177</v>
      </c>
      <c r="B804" s="12">
        <v>40.810001</v>
      </c>
      <c r="C804" s="12">
        <v>40.810001</v>
      </c>
      <c r="D804" s="12">
        <v>40.25</v>
      </c>
      <c r="E804" s="12">
        <v>40.380001</v>
      </c>
      <c r="F804" s="12">
        <v>39.196941000000002</v>
      </c>
      <c r="G804" s="12">
        <v>1273942</v>
      </c>
    </row>
    <row r="805" spans="1:7" x14ac:dyDescent="0.25">
      <c r="A805" s="13">
        <v>42178</v>
      </c>
      <c r="B805" s="12">
        <v>40.5</v>
      </c>
      <c r="C805" s="12">
        <v>41.330002</v>
      </c>
      <c r="D805" s="12">
        <v>40.5</v>
      </c>
      <c r="E805" s="12">
        <v>41.040000999999997</v>
      </c>
      <c r="F805" s="12">
        <v>39.837605000000003</v>
      </c>
      <c r="G805" s="12">
        <v>1882743</v>
      </c>
    </row>
    <row r="806" spans="1:7" x14ac:dyDescent="0.25">
      <c r="A806" s="13">
        <v>42179</v>
      </c>
      <c r="B806" s="12">
        <v>40.849997999999999</v>
      </c>
      <c r="C806" s="12">
        <v>41.43</v>
      </c>
      <c r="D806" s="12">
        <v>40.759998000000003</v>
      </c>
      <c r="E806" s="12">
        <v>41.220001000000003</v>
      </c>
      <c r="F806" s="12">
        <v>40.012332999999998</v>
      </c>
      <c r="G806" s="12">
        <v>1926940</v>
      </c>
    </row>
    <row r="807" spans="1:7" x14ac:dyDescent="0.25">
      <c r="A807" s="13">
        <v>42180</v>
      </c>
      <c r="B807" s="12">
        <v>40.799999</v>
      </c>
      <c r="C807" s="12">
        <v>41.549999</v>
      </c>
      <c r="D807" s="12">
        <v>40.799999</v>
      </c>
      <c r="E807" s="12">
        <v>41.380001</v>
      </c>
      <c r="F807" s="12">
        <v>40.167641000000003</v>
      </c>
      <c r="G807" s="12">
        <v>2434981</v>
      </c>
    </row>
    <row r="808" spans="1:7" x14ac:dyDescent="0.25">
      <c r="A808" s="13">
        <v>42181</v>
      </c>
      <c r="B808" s="12">
        <v>41.349997999999999</v>
      </c>
      <c r="C808" s="12">
        <v>41.580002</v>
      </c>
      <c r="D808" s="12">
        <v>41.220001000000003</v>
      </c>
      <c r="E808" s="12">
        <v>41.389999000000003</v>
      </c>
      <c r="F808" s="12">
        <v>40.177349</v>
      </c>
      <c r="G808" s="12">
        <v>919665</v>
      </c>
    </row>
    <row r="809" spans="1:7" x14ac:dyDescent="0.25">
      <c r="A809" s="13">
        <v>42184</v>
      </c>
      <c r="B809" s="12">
        <v>41.18</v>
      </c>
      <c r="C809" s="12">
        <v>41.18</v>
      </c>
      <c r="D809" s="12">
        <v>40.5</v>
      </c>
      <c r="E809" s="12">
        <v>40.610000999999997</v>
      </c>
      <c r="F809" s="12">
        <v>39.420200000000001</v>
      </c>
      <c r="G809" s="12">
        <v>1912726</v>
      </c>
    </row>
    <row r="810" spans="1:7" x14ac:dyDescent="0.25">
      <c r="A810" s="13">
        <v>42185</v>
      </c>
      <c r="B810" s="12">
        <v>40.610000999999997</v>
      </c>
      <c r="C810" s="12">
        <v>40.810001</v>
      </c>
      <c r="D810" s="12">
        <v>40.209999000000003</v>
      </c>
      <c r="E810" s="12">
        <v>40.659999999999997</v>
      </c>
      <c r="F810" s="12">
        <v>39.468738999999999</v>
      </c>
      <c r="G810" s="12">
        <v>4051181</v>
      </c>
    </row>
    <row r="811" spans="1:7" x14ac:dyDescent="0.25">
      <c r="A811" s="13">
        <v>42186</v>
      </c>
      <c r="B811" s="12">
        <v>40.599997999999999</v>
      </c>
      <c r="C811" s="12">
        <v>41.419998</v>
      </c>
      <c r="D811" s="12">
        <v>40.540000999999997</v>
      </c>
      <c r="E811" s="12">
        <v>40.830002</v>
      </c>
      <c r="F811" s="12">
        <v>39.633758999999998</v>
      </c>
      <c r="G811" s="12">
        <v>1760232</v>
      </c>
    </row>
    <row r="812" spans="1:7" x14ac:dyDescent="0.25">
      <c r="A812" s="13">
        <v>42187</v>
      </c>
      <c r="B812" s="12">
        <v>41.029998999999997</v>
      </c>
      <c r="C812" s="12">
        <v>41.450001</v>
      </c>
      <c r="D812" s="12">
        <v>40.950001</v>
      </c>
      <c r="E812" s="12">
        <v>41.139999000000003</v>
      </c>
      <c r="F812" s="12">
        <v>39.934672999999997</v>
      </c>
      <c r="G812" s="12">
        <v>1927038</v>
      </c>
    </row>
    <row r="813" spans="1:7" x14ac:dyDescent="0.25">
      <c r="A813" s="13">
        <v>42188</v>
      </c>
      <c r="B813" s="12">
        <v>40.900002000000001</v>
      </c>
      <c r="C813" s="12">
        <v>41.450001</v>
      </c>
      <c r="D813" s="12">
        <v>40.700001</v>
      </c>
      <c r="E813" s="12">
        <v>41.389999000000003</v>
      </c>
      <c r="F813" s="12">
        <v>40.177349</v>
      </c>
      <c r="G813" s="12">
        <v>713184</v>
      </c>
    </row>
    <row r="814" spans="1:7" x14ac:dyDescent="0.25">
      <c r="A814" s="13">
        <v>42191</v>
      </c>
      <c r="B814" s="12">
        <v>41.310001</v>
      </c>
      <c r="C814" s="12">
        <v>41.779998999999997</v>
      </c>
      <c r="D814" s="12">
        <v>41.049999</v>
      </c>
      <c r="E814" s="12">
        <v>41.509998000000003</v>
      </c>
      <c r="F814" s="12">
        <v>40.293830999999997</v>
      </c>
      <c r="G814" s="12">
        <v>1822887</v>
      </c>
    </row>
    <row r="815" spans="1:7" x14ac:dyDescent="0.25">
      <c r="A815" s="13">
        <v>42192</v>
      </c>
      <c r="B815" s="12">
        <v>41.009998000000003</v>
      </c>
      <c r="C815" s="12">
        <v>41.669998</v>
      </c>
      <c r="D815" s="12">
        <v>40.860000999999997</v>
      </c>
      <c r="E815" s="12">
        <v>41.380001</v>
      </c>
      <c r="F815" s="12">
        <v>40.167641000000003</v>
      </c>
      <c r="G815" s="12">
        <v>1504721</v>
      </c>
    </row>
    <row r="816" spans="1:7" x14ac:dyDescent="0.25">
      <c r="A816" s="13">
        <v>42193</v>
      </c>
      <c r="B816" s="12">
        <v>41.380001</v>
      </c>
      <c r="C816" s="12">
        <v>41.48</v>
      </c>
      <c r="D816" s="12">
        <v>40.98</v>
      </c>
      <c r="E816" s="12">
        <v>41.080002</v>
      </c>
      <c r="F816" s="12">
        <v>39.876427</v>
      </c>
      <c r="G816" s="12">
        <v>1186319</v>
      </c>
    </row>
    <row r="817" spans="1:7" x14ac:dyDescent="0.25">
      <c r="A817" s="13">
        <v>42194</v>
      </c>
      <c r="B817" s="12">
        <v>41.290000999999997</v>
      </c>
      <c r="C817" s="12">
        <v>41.950001</v>
      </c>
      <c r="D817" s="12">
        <v>41.169998</v>
      </c>
      <c r="E817" s="12">
        <v>41.77</v>
      </c>
      <c r="F817" s="12">
        <v>40.546214999999997</v>
      </c>
      <c r="G817" s="12">
        <v>2255530</v>
      </c>
    </row>
    <row r="818" spans="1:7" x14ac:dyDescent="0.25">
      <c r="A818" s="13">
        <v>42195</v>
      </c>
      <c r="B818" s="12">
        <v>41.790000999999997</v>
      </c>
      <c r="C818" s="12">
        <v>42.709999000000003</v>
      </c>
      <c r="D818" s="12">
        <v>41.41</v>
      </c>
      <c r="E818" s="12">
        <v>42.580002</v>
      </c>
      <c r="F818" s="12">
        <v>41.332484999999998</v>
      </c>
      <c r="G818" s="12">
        <v>2548176</v>
      </c>
    </row>
    <row r="819" spans="1:7" x14ac:dyDescent="0.25">
      <c r="A819" s="13">
        <v>42198</v>
      </c>
      <c r="B819" s="12">
        <v>42.459999000000003</v>
      </c>
      <c r="C819" s="12">
        <v>42.799999</v>
      </c>
      <c r="D819" s="12">
        <v>41.700001</v>
      </c>
      <c r="E819" s="12">
        <v>42.099997999999999</v>
      </c>
      <c r="F819" s="12">
        <v>40.866543</v>
      </c>
      <c r="G819" s="12">
        <v>1851804</v>
      </c>
    </row>
    <row r="820" spans="1:7" x14ac:dyDescent="0.25">
      <c r="A820" s="13">
        <v>42199</v>
      </c>
      <c r="B820" s="12">
        <v>42</v>
      </c>
      <c r="C820" s="12">
        <v>42.330002</v>
      </c>
      <c r="D820" s="12">
        <v>41.73</v>
      </c>
      <c r="E820" s="12">
        <v>42.049999</v>
      </c>
      <c r="F820" s="12">
        <v>40.818012000000003</v>
      </c>
      <c r="G820" s="12">
        <v>645515</v>
      </c>
    </row>
    <row r="821" spans="1:7" x14ac:dyDescent="0.25">
      <c r="A821" s="13">
        <v>42200</v>
      </c>
      <c r="B821" s="12">
        <v>41.91</v>
      </c>
      <c r="C821" s="12">
        <v>42.150002000000001</v>
      </c>
      <c r="D821" s="12">
        <v>41.75</v>
      </c>
      <c r="E821" s="12">
        <v>41.82</v>
      </c>
      <c r="F821" s="12">
        <v>40.594746000000001</v>
      </c>
      <c r="G821" s="12">
        <v>1259783</v>
      </c>
    </row>
    <row r="822" spans="1:7" x14ac:dyDescent="0.25">
      <c r="A822" s="13">
        <v>42201</v>
      </c>
      <c r="B822" s="12">
        <v>41.77</v>
      </c>
      <c r="C822" s="12">
        <v>42.290000999999997</v>
      </c>
      <c r="D822" s="12">
        <v>41.599997999999999</v>
      </c>
      <c r="E822" s="12">
        <v>42</v>
      </c>
      <c r="F822" s="12">
        <v>40.769474000000002</v>
      </c>
      <c r="G822" s="12">
        <v>1027076</v>
      </c>
    </row>
    <row r="823" spans="1:7" x14ac:dyDescent="0.25">
      <c r="A823" s="13">
        <v>42202</v>
      </c>
      <c r="B823" s="12">
        <v>42.049999</v>
      </c>
      <c r="C823" s="12">
        <v>42.59</v>
      </c>
      <c r="D823" s="12">
        <v>42.049999</v>
      </c>
      <c r="E823" s="12">
        <v>42.5</v>
      </c>
      <c r="F823" s="12">
        <v>41.254826000000001</v>
      </c>
      <c r="G823" s="12">
        <v>1262490</v>
      </c>
    </row>
    <row r="824" spans="1:7" x14ac:dyDescent="0.25">
      <c r="A824" s="13">
        <v>42205</v>
      </c>
      <c r="B824" s="12">
        <v>42.540000999999997</v>
      </c>
      <c r="C824" s="12">
        <v>42.799999</v>
      </c>
      <c r="D824" s="12">
        <v>42.400002000000001</v>
      </c>
      <c r="E824" s="12">
        <v>42.5</v>
      </c>
      <c r="F824" s="12">
        <v>41.254826000000001</v>
      </c>
      <c r="G824" s="12">
        <v>521566</v>
      </c>
    </row>
    <row r="825" spans="1:7" x14ac:dyDescent="0.25">
      <c r="A825" s="13">
        <v>42206</v>
      </c>
      <c r="B825" s="12">
        <v>42.599997999999999</v>
      </c>
      <c r="C825" s="12">
        <v>43.799999</v>
      </c>
      <c r="D825" s="12">
        <v>42.5</v>
      </c>
      <c r="E825" s="12">
        <v>43.630001</v>
      </c>
      <c r="F825" s="12">
        <v>42.351714999999999</v>
      </c>
      <c r="G825" s="12">
        <v>2806764</v>
      </c>
    </row>
    <row r="826" spans="1:7" x14ac:dyDescent="0.25">
      <c r="A826" s="13">
        <v>42207</v>
      </c>
      <c r="B826" s="12">
        <v>43.560001</v>
      </c>
      <c r="C826" s="12">
        <v>43.59</v>
      </c>
      <c r="D826" s="12">
        <v>42</v>
      </c>
      <c r="E826" s="12">
        <v>42.5</v>
      </c>
      <c r="F826" s="12">
        <v>41.254826000000001</v>
      </c>
      <c r="G826" s="12">
        <v>3417618</v>
      </c>
    </row>
    <row r="827" spans="1:7" x14ac:dyDescent="0.25">
      <c r="A827" s="13">
        <v>42208</v>
      </c>
      <c r="B827" s="12">
        <v>42.700001</v>
      </c>
      <c r="C827" s="12">
        <v>43.299999</v>
      </c>
      <c r="D827" s="12">
        <v>42.560001</v>
      </c>
      <c r="E827" s="12">
        <v>43.080002</v>
      </c>
      <c r="F827" s="12">
        <v>41.817833</v>
      </c>
      <c r="G827" s="12">
        <v>1845024</v>
      </c>
    </row>
    <row r="828" spans="1:7" x14ac:dyDescent="0.25">
      <c r="A828" s="13">
        <v>42209</v>
      </c>
      <c r="B828" s="12">
        <v>43.27</v>
      </c>
      <c r="C828" s="12">
        <v>43.299999</v>
      </c>
      <c r="D828" s="12">
        <v>41.790000999999997</v>
      </c>
      <c r="E828" s="12">
        <v>41.91</v>
      </c>
      <c r="F828" s="12">
        <v>40.682110000000002</v>
      </c>
      <c r="G828" s="12">
        <v>1022286</v>
      </c>
    </row>
    <row r="829" spans="1:7" x14ac:dyDescent="0.25">
      <c r="A829" s="13">
        <v>42212</v>
      </c>
      <c r="B829" s="12">
        <v>41.700001</v>
      </c>
      <c r="C829" s="12">
        <v>42.73</v>
      </c>
      <c r="D829" s="12">
        <v>41.549999</v>
      </c>
      <c r="E829" s="12">
        <v>42.119999</v>
      </c>
      <c r="F829" s="12">
        <v>40.885959999999997</v>
      </c>
      <c r="G829" s="12">
        <v>1276962</v>
      </c>
    </row>
    <row r="830" spans="1:7" x14ac:dyDescent="0.25">
      <c r="A830" s="13">
        <v>42213</v>
      </c>
      <c r="B830" s="12">
        <v>42.060001</v>
      </c>
      <c r="C830" s="12">
        <v>42.950001</v>
      </c>
      <c r="D830" s="12">
        <v>41.799999</v>
      </c>
      <c r="E830" s="12">
        <v>42.349997999999999</v>
      </c>
      <c r="F830" s="12">
        <v>41.109219000000003</v>
      </c>
      <c r="G830" s="12">
        <v>1957915</v>
      </c>
    </row>
    <row r="831" spans="1:7" x14ac:dyDescent="0.25">
      <c r="A831" s="13">
        <v>42214</v>
      </c>
      <c r="B831" s="12">
        <v>42.400002000000001</v>
      </c>
      <c r="C831" s="12">
        <v>42.709999000000003</v>
      </c>
      <c r="D831" s="12">
        <v>41.73</v>
      </c>
      <c r="E831" s="12">
        <v>41.900002000000001</v>
      </c>
      <c r="F831" s="12">
        <v>40.672404999999998</v>
      </c>
      <c r="G831" s="12">
        <v>2021415</v>
      </c>
    </row>
    <row r="832" spans="1:7" x14ac:dyDescent="0.25">
      <c r="A832" s="13">
        <v>42215</v>
      </c>
      <c r="B832" s="12">
        <v>41.82</v>
      </c>
      <c r="C832" s="12">
        <v>42.790000999999997</v>
      </c>
      <c r="D832" s="12">
        <v>41.689999</v>
      </c>
      <c r="E832" s="12">
        <v>42.490001999999997</v>
      </c>
      <c r="F832" s="12">
        <v>41.245120999999997</v>
      </c>
      <c r="G832" s="12">
        <v>923854</v>
      </c>
    </row>
    <row r="833" spans="1:7" x14ac:dyDescent="0.25">
      <c r="A833" s="13">
        <v>42216</v>
      </c>
      <c r="B833" s="12">
        <v>42.549999</v>
      </c>
      <c r="C833" s="12">
        <v>43.41</v>
      </c>
      <c r="D833" s="12">
        <v>42.549999</v>
      </c>
      <c r="E833" s="12">
        <v>43.23</v>
      </c>
      <c r="F833" s="12">
        <v>41.963439999999999</v>
      </c>
      <c r="G833" s="12">
        <v>3260579</v>
      </c>
    </row>
    <row r="834" spans="1:7" x14ac:dyDescent="0.25">
      <c r="A834" s="13">
        <v>42219</v>
      </c>
      <c r="B834" s="12">
        <v>43.389999000000003</v>
      </c>
      <c r="C834" s="12">
        <v>43.759998000000003</v>
      </c>
      <c r="D834" s="12">
        <v>43</v>
      </c>
      <c r="E834" s="12">
        <v>43.639999000000003</v>
      </c>
      <c r="F834" s="12">
        <v>42.361423000000002</v>
      </c>
      <c r="G834" s="12">
        <v>1791210</v>
      </c>
    </row>
    <row r="835" spans="1:7" x14ac:dyDescent="0.25">
      <c r="A835" s="13">
        <v>42220</v>
      </c>
      <c r="B835" s="12">
        <v>43.580002</v>
      </c>
      <c r="C835" s="12">
        <v>44.049999</v>
      </c>
      <c r="D835" s="12">
        <v>43.139999000000003</v>
      </c>
      <c r="E835" s="12">
        <v>43.869999</v>
      </c>
      <c r="F835" s="12">
        <v>42.584685999999998</v>
      </c>
      <c r="G835" s="12">
        <v>1294763</v>
      </c>
    </row>
    <row r="836" spans="1:7" x14ac:dyDescent="0.25">
      <c r="A836" s="13">
        <v>42221</v>
      </c>
      <c r="B836" s="12">
        <v>43.869999</v>
      </c>
      <c r="C836" s="12">
        <v>44.049999</v>
      </c>
      <c r="D836" s="12">
        <v>43.57</v>
      </c>
      <c r="E836" s="12">
        <v>43.869999</v>
      </c>
      <c r="F836" s="12">
        <v>42.584685999999998</v>
      </c>
      <c r="G836" s="12">
        <v>1779769</v>
      </c>
    </row>
    <row r="837" spans="1:7" x14ac:dyDescent="0.25">
      <c r="A837" s="13">
        <v>42222</v>
      </c>
      <c r="B837" s="12">
        <v>43.48</v>
      </c>
      <c r="C837" s="12">
        <v>43.77</v>
      </c>
      <c r="D837" s="12">
        <v>43.009998000000003</v>
      </c>
      <c r="E837" s="12">
        <v>43.119999</v>
      </c>
      <c r="F837" s="12">
        <v>41.856659000000001</v>
      </c>
      <c r="G837" s="12">
        <v>621708</v>
      </c>
    </row>
    <row r="838" spans="1:7" x14ac:dyDescent="0.25">
      <c r="A838" s="13">
        <v>42223</v>
      </c>
      <c r="B838" s="12">
        <v>43.060001</v>
      </c>
      <c r="C838" s="12">
        <v>43.599997999999999</v>
      </c>
      <c r="D838" s="12">
        <v>42.970001000000003</v>
      </c>
      <c r="E838" s="12">
        <v>43.540000999999997</v>
      </c>
      <c r="F838" s="12">
        <v>42.264355000000002</v>
      </c>
      <c r="G838" s="12">
        <v>525637</v>
      </c>
    </row>
    <row r="839" spans="1:7" x14ac:dyDescent="0.25">
      <c r="A839" s="13">
        <v>42226</v>
      </c>
      <c r="B839" s="12">
        <v>43.009998000000003</v>
      </c>
      <c r="C839" s="12">
        <v>43.869999</v>
      </c>
      <c r="D839" s="12">
        <v>43</v>
      </c>
      <c r="E839" s="12">
        <v>43.75</v>
      </c>
      <c r="F839" s="12">
        <v>42.468201000000001</v>
      </c>
      <c r="G839" s="12">
        <v>585996</v>
      </c>
    </row>
    <row r="840" spans="1:7" x14ac:dyDescent="0.25">
      <c r="A840" s="13">
        <v>42227</v>
      </c>
      <c r="B840" s="12">
        <v>43.73</v>
      </c>
      <c r="C840" s="12">
        <v>43.73</v>
      </c>
      <c r="D840" s="12">
        <v>42.759998000000003</v>
      </c>
      <c r="E840" s="12">
        <v>43</v>
      </c>
      <c r="F840" s="12">
        <v>41.740177000000003</v>
      </c>
      <c r="G840" s="12">
        <v>1372877</v>
      </c>
    </row>
    <row r="841" spans="1:7" x14ac:dyDescent="0.25">
      <c r="A841" s="13">
        <v>42228</v>
      </c>
      <c r="B841" s="12">
        <v>42.950001</v>
      </c>
      <c r="C841" s="12">
        <v>43</v>
      </c>
      <c r="D841" s="12">
        <v>42</v>
      </c>
      <c r="E841" s="12">
        <v>42.650002000000001</v>
      </c>
      <c r="F841" s="12">
        <v>41.400429000000003</v>
      </c>
      <c r="G841" s="12">
        <v>1857554</v>
      </c>
    </row>
    <row r="842" spans="1:7" x14ac:dyDescent="0.25">
      <c r="A842" s="13">
        <v>42229</v>
      </c>
      <c r="B842" s="12">
        <v>42.700001</v>
      </c>
      <c r="C842" s="12">
        <v>43.18</v>
      </c>
      <c r="D842" s="12">
        <v>41.91</v>
      </c>
      <c r="E842" s="12">
        <v>42.02</v>
      </c>
      <c r="F842" s="12">
        <v>40.788887000000003</v>
      </c>
      <c r="G842" s="12">
        <v>2207297</v>
      </c>
    </row>
    <row r="843" spans="1:7" x14ac:dyDescent="0.25">
      <c r="A843" s="13">
        <v>42230</v>
      </c>
      <c r="B843" s="12">
        <v>42.080002</v>
      </c>
      <c r="C843" s="12">
        <v>42.5</v>
      </c>
      <c r="D843" s="12">
        <v>41.599997999999999</v>
      </c>
      <c r="E843" s="12">
        <v>41.799999</v>
      </c>
      <c r="F843" s="12">
        <v>40.575333000000001</v>
      </c>
      <c r="G843" s="12">
        <v>860643</v>
      </c>
    </row>
    <row r="844" spans="1:7" x14ac:dyDescent="0.25">
      <c r="A844" s="13">
        <v>42233</v>
      </c>
      <c r="B844" s="12">
        <v>41.799999</v>
      </c>
      <c r="C844" s="12">
        <v>42.459999000000003</v>
      </c>
      <c r="D844" s="12">
        <v>41.599997999999999</v>
      </c>
      <c r="E844" s="12">
        <v>42.099997999999999</v>
      </c>
      <c r="F844" s="12">
        <v>40.866543</v>
      </c>
      <c r="G844" s="12">
        <v>1273524</v>
      </c>
    </row>
    <row r="845" spans="1:7" x14ac:dyDescent="0.25">
      <c r="A845" s="13">
        <v>42234</v>
      </c>
      <c r="B845" s="12">
        <v>42.099997999999999</v>
      </c>
      <c r="C845" s="12">
        <v>42.16</v>
      </c>
      <c r="D845" s="12">
        <v>41.689999</v>
      </c>
      <c r="E845" s="12">
        <v>41.790000999999997</v>
      </c>
      <c r="F845" s="12">
        <v>40.565627999999997</v>
      </c>
      <c r="G845" s="12">
        <v>1480866</v>
      </c>
    </row>
    <row r="846" spans="1:7" x14ac:dyDescent="0.25">
      <c r="A846" s="13">
        <v>42235</v>
      </c>
      <c r="B846" s="12">
        <v>41.73</v>
      </c>
      <c r="C846" s="12">
        <v>41.73</v>
      </c>
      <c r="D846" s="12">
        <v>40.43</v>
      </c>
      <c r="E846" s="12">
        <v>40.98</v>
      </c>
      <c r="F846" s="12">
        <v>39.779361999999999</v>
      </c>
      <c r="G846" s="12">
        <v>1437794</v>
      </c>
    </row>
    <row r="847" spans="1:7" x14ac:dyDescent="0.25">
      <c r="A847" s="13">
        <v>42236</v>
      </c>
      <c r="B847" s="12">
        <v>40.98</v>
      </c>
      <c r="C847" s="12">
        <v>41.459999000000003</v>
      </c>
      <c r="D847" s="12">
        <v>40.029998999999997</v>
      </c>
      <c r="E847" s="12">
        <v>41.139999000000003</v>
      </c>
      <c r="F847" s="12">
        <v>39.934672999999997</v>
      </c>
      <c r="G847" s="12">
        <v>1168004</v>
      </c>
    </row>
    <row r="848" spans="1:7" x14ac:dyDescent="0.25">
      <c r="A848" s="13">
        <v>42237</v>
      </c>
      <c r="B848" s="12">
        <v>40.909999999999997</v>
      </c>
      <c r="C848" s="12">
        <v>41.369999</v>
      </c>
      <c r="D848" s="12">
        <v>40.18</v>
      </c>
      <c r="E848" s="12">
        <v>40.360000999999997</v>
      </c>
      <c r="F848" s="12">
        <v>39.177525000000003</v>
      </c>
      <c r="G848" s="12">
        <v>1447055</v>
      </c>
    </row>
    <row r="849" spans="1:7" x14ac:dyDescent="0.25">
      <c r="A849" s="13">
        <v>42240</v>
      </c>
      <c r="B849" s="12">
        <v>38.400002000000001</v>
      </c>
      <c r="C849" s="12">
        <v>40.490001999999997</v>
      </c>
      <c r="D849" s="12">
        <v>38.349997999999999</v>
      </c>
      <c r="E849" s="12">
        <v>39.119999</v>
      </c>
      <c r="F849" s="12">
        <v>37.973849999999999</v>
      </c>
      <c r="G849" s="12">
        <v>2413669</v>
      </c>
    </row>
    <row r="850" spans="1:7" x14ac:dyDescent="0.25">
      <c r="A850" s="13">
        <v>42241</v>
      </c>
      <c r="B850" s="12">
        <v>40.299999</v>
      </c>
      <c r="C850" s="12">
        <v>40.790000999999997</v>
      </c>
      <c r="D850" s="12">
        <v>39.299999</v>
      </c>
      <c r="E850" s="12">
        <v>39.689999</v>
      </c>
      <c r="F850" s="12">
        <v>38.527149000000001</v>
      </c>
      <c r="G850" s="12">
        <v>2870316</v>
      </c>
    </row>
    <row r="851" spans="1:7" x14ac:dyDescent="0.25">
      <c r="A851" s="13">
        <v>42242</v>
      </c>
      <c r="B851" s="12">
        <v>40.599997999999999</v>
      </c>
      <c r="C851" s="12">
        <v>40.599997999999999</v>
      </c>
      <c r="D851" s="12">
        <v>39.25</v>
      </c>
      <c r="E851" s="12">
        <v>40.099997999999999</v>
      </c>
      <c r="F851" s="12">
        <v>38.925136999999999</v>
      </c>
      <c r="G851" s="12">
        <v>2082794</v>
      </c>
    </row>
    <row r="852" spans="1:7" x14ac:dyDescent="0.25">
      <c r="A852" s="13">
        <v>42243</v>
      </c>
      <c r="B852" s="12">
        <v>40.099997999999999</v>
      </c>
      <c r="C852" s="12">
        <v>42.459999000000003</v>
      </c>
      <c r="D852" s="12">
        <v>40.099997999999999</v>
      </c>
      <c r="E852" s="12">
        <v>42.330002</v>
      </c>
      <c r="F852" s="12">
        <v>41.089806000000003</v>
      </c>
      <c r="G852" s="12">
        <v>4678064</v>
      </c>
    </row>
    <row r="853" spans="1:7" x14ac:dyDescent="0.25">
      <c r="A853" s="13">
        <v>42244</v>
      </c>
      <c r="B853" s="12">
        <v>41.91</v>
      </c>
      <c r="C853" s="12">
        <v>42.349997999999999</v>
      </c>
      <c r="D853" s="12">
        <v>41.18</v>
      </c>
      <c r="E853" s="12">
        <v>41.400002000000001</v>
      </c>
      <c r="F853" s="12">
        <v>40.187057000000003</v>
      </c>
      <c r="G853" s="12">
        <v>1836394</v>
      </c>
    </row>
    <row r="854" spans="1:7" x14ac:dyDescent="0.25">
      <c r="A854" s="13">
        <v>42247</v>
      </c>
      <c r="B854" s="12">
        <v>41.889999000000003</v>
      </c>
      <c r="C854" s="12">
        <v>43.279998999999997</v>
      </c>
      <c r="D854" s="12">
        <v>41.189999</v>
      </c>
      <c r="E854" s="12">
        <v>43.080002</v>
      </c>
      <c r="F854" s="12">
        <v>41.817833</v>
      </c>
      <c r="G854" s="12">
        <v>4273232</v>
      </c>
    </row>
    <row r="855" spans="1:7" x14ac:dyDescent="0.25">
      <c r="A855" s="13">
        <v>42248</v>
      </c>
      <c r="B855" s="12">
        <v>42.990001999999997</v>
      </c>
      <c r="C855" s="12">
        <v>43</v>
      </c>
      <c r="D855" s="12">
        <v>41.540000999999997</v>
      </c>
      <c r="E855" s="12">
        <v>42.330002</v>
      </c>
      <c r="F855" s="12">
        <v>41.089806000000003</v>
      </c>
      <c r="G855" s="12">
        <v>2554533</v>
      </c>
    </row>
    <row r="856" spans="1:7" x14ac:dyDescent="0.25">
      <c r="A856" s="13">
        <v>42249</v>
      </c>
      <c r="B856" s="12">
        <v>42.27</v>
      </c>
      <c r="C856" s="12">
        <v>43.029998999999997</v>
      </c>
      <c r="D856" s="12">
        <v>42.27</v>
      </c>
      <c r="E856" s="12">
        <v>42.610000999999997</v>
      </c>
      <c r="F856" s="12">
        <v>41.361603000000002</v>
      </c>
      <c r="G856" s="12">
        <v>1564374</v>
      </c>
    </row>
    <row r="857" spans="1:7" x14ac:dyDescent="0.25">
      <c r="A857" s="13">
        <v>42250</v>
      </c>
      <c r="B857" s="12">
        <v>42.669998</v>
      </c>
      <c r="C857" s="12">
        <v>42.990001999999997</v>
      </c>
      <c r="D857" s="12">
        <v>42.040000999999997</v>
      </c>
      <c r="E857" s="12">
        <v>42.349997999999999</v>
      </c>
      <c r="F857" s="12">
        <v>41.109219000000003</v>
      </c>
      <c r="G857" s="12">
        <v>1095153</v>
      </c>
    </row>
    <row r="858" spans="1:7" x14ac:dyDescent="0.25">
      <c r="A858" s="13">
        <v>42251</v>
      </c>
      <c r="B858" s="12">
        <v>42.540000999999997</v>
      </c>
      <c r="C858" s="12">
        <v>42.549999</v>
      </c>
      <c r="D858" s="12">
        <v>41.959999000000003</v>
      </c>
      <c r="E858" s="12">
        <v>42.299999</v>
      </c>
      <c r="F858" s="12">
        <v>41.060687999999999</v>
      </c>
      <c r="G858" s="12">
        <v>1276283</v>
      </c>
    </row>
    <row r="859" spans="1:7" x14ac:dyDescent="0.25">
      <c r="A859" s="13">
        <v>42254</v>
      </c>
      <c r="B859" s="12">
        <v>41.799999</v>
      </c>
      <c r="C859" s="12">
        <v>42.5</v>
      </c>
      <c r="D859" s="12">
        <v>41.799999</v>
      </c>
      <c r="E859" s="12">
        <v>42.130001</v>
      </c>
      <c r="F859" s="12">
        <v>40.895671999999998</v>
      </c>
      <c r="G859" s="12">
        <v>234642</v>
      </c>
    </row>
    <row r="860" spans="1:7" x14ac:dyDescent="0.25">
      <c r="A860" s="13">
        <v>42255</v>
      </c>
      <c r="B860" s="12">
        <v>42.5</v>
      </c>
      <c r="C860" s="12">
        <v>42.5</v>
      </c>
      <c r="D860" s="12">
        <v>41.849997999999999</v>
      </c>
      <c r="E860" s="12">
        <v>42.299999</v>
      </c>
      <c r="F860" s="12">
        <v>41.060687999999999</v>
      </c>
      <c r="G860" s="12">
        <v>1144877</v>
      </c>
    </row>
    <row r="861" spans="1:7" x14ac:dyDescent="0.25">
      <c r="A861" s="13">
        <v>42256</v>
      </c>
      <c r="B861" s="12">
        <v>42.259998000000003</v>
      </c>
      <c r="C861" s="12">
        <v>42.75</v>
      </c>
      <c r="D861" s="12">
        <v>41.639999000000003</v>
      </c>
      <c r="E861" s="12">
        <v>41.759998000000003</v>
      </c>
      <c r="F861" s="12">
        <v>40.536507</v>
      </c>
      <c r="G861" s="12">
        <v>1421539</v>
      </c>
    </row>
    <row r="862" spans="1:7" x14ac:dyDescent="0.25">
      <c r="A862" s="13">
        <v>42257</v>
      </c>
      <c r="B862" s="12">
        <v>41.610000999999997</v>
      </c>
      <c r="C862" s="12">
        <v>42.330002</v>
      </c>
      <c r="D862" s="12">
        <v>41.220001000000003</v>
      </c>
      <c r="E862" s="12">
        <v>42.099997999999999</v>
      </c>
      <c r="F862" s="12">
        <v>40.866543</v>
      </c>
      <c r="G862" s="12">
        <v>1444373</v>
      </c>
    </row>
    <row r="863" spans="1:7" x14ac:dyDescent="0.25">
      <c r="A863" s="13">
        <v>42258</v>
      </c>
      <c r="B863" s="12">
        <v>42.099997999999999</v>
      </c>
      <c r="C863" s="12">
        <v>42.400002000000001</v>
      </c>
      <c r="D863" s="12">
        <v>41.759998000000003</v>
      </c>
      <c r="E863" s="12">
        <v>41.830002</v>
      </c>
      <c r="F863" s="12">
        <v>40.604453999999997</v>
      </c>
      <c r="G863" s="12">
        <v>635564</v>
      </c>
    </row>
    <row r="864" spans="1:7" x14ac:dyDescent="0.25">
      <c r="A864" s="13">
        <v>42261</v>
      </c>
      <c r="B864" s="12">
        <v>41.77</v>
      </c>
      <c r="C864" s="12">
        <v>42.200001</v>
      </c>
      <c r="D864" s="12">
        <v>41.509998000000003</v>
      </c>
      <c r="E864" s="12">
        <v>41.790000999999997</v>
      </c>
      <c r="F864" s="12">
        <v>40.565627999999997</v>
      </c>
      <c r="G864" s="12">
        <v>1378165</v>
      </c>
    </row>
    <row r="865" spans="1:7" x14ac:dyDescent="0.25">
      <c r="A865" s="13">
        <v>42262</v>
      </c>
      <c r="B865" s="12">
        <v>41.75</v>
      </c>
      <c r="C865" s="12">
        <v>42.700001</v>
      </c>
      <c r="D865" s="12">
        <v>41.650002000000001</v>
      </c>
      <c r="E865" s="12">
        <v>42.049999</v>
      </c>
      <c r="F865" s="12">
        <v>40.818012000000003</v>
      </c>
      <c r="G865" s="12">
        <v>1525578</v>
      </c>
    </row>
    <row r="866" spans="1:7" x14ac:dyDescent="0.25">
      <c r="A866" s="13">
        <v>42264</v>
      </c>
      <c r="B866" s="12">
        <v>42.599997999999999</v>
      </c>
      <c r="C866" s="12">
        <v>43</v>
      </c>
      <c r="D866" s="12">
        <v>41.790000999999997</v>
      </c>
      <c r="E866" s="12">
        <v>42.290000999999997</v>
      </c>
      <c r="F866" s="12">
        <v>41.050980000000003</v>
      </c>
      <c r="G866" s="12">
        <v>2112872</v>
      </c>
    </row>
    <row r="867" spans="1:7" x14ac:dyDescent="0.25">
      <c r="A867" s="13">
        <v>42265</v>
      </c>
      <c r="B867" s="12">
        <v>42.009998000000003</v>
      </c>
      <c r="C867" s="12">
        <v>42.669998</v>
      </c>
      <c r="D867" s="12">
        <v>41.849997999999999</v>
      </c>
      <c r="E867" s="12">
        <v>42.529998999999997</v>
      </c>
      <c r="F867" s="12">
        <v>41.283946999999998</v>
      </c>
      <c r="G867" s="12">
        <v>3550957</v>
      </c>
    </row>
    <row r="868" spans="1:7" x14ac:dyDescent="0.25">
      <c r="A868" s="13">
        <v>42268</v>
      </c>
      <c r="B868" s="12">
        <v>42.470001000000003</v>
      </c>
      <c r="C868" s="12">
        <v>42.869999</v>
      </c>
      <c r="D868" s="12">
        <v>42.150002000000001</v>
      </c>
      <c r="E868" s="12">
        <v>42.580002</v>
      </c>
      <c r="F868" s="12">
        <v>41.332484999999998</v>
      </c>
      <c r="G868" s="12">
        <v>610801</v>
      </c>
    </row>
    <row r="869" spans="1:7" x14ac:dyDescent="0.25">
      <c r="A869" s="13">
        <v>42269</v>
      </c>
      <c r="B869" s="12">
        <v>41.810001</v>
      </c>
      <c r="C869" s="12">
        <v>43.200001</v>
      </c>
      <c r="D869" s="12">
        <v>41.799999</v>
      </c>
      <c r="E869" s="12">
        <v>43.09</v>
      </c>
      <c r="F869" s="12">
        <v>41.827537999999997</v>
      </c>
      <c r="G869" s="12">
        <v>1217928</v>
      </c>
    </row>
    <row r="870" spans="1:7" x14ac:dyDescent="0.25">
      <c r="A870" s="13">
        <v>42270</v>
      </c>
      <c r="B870" s="12">
        <v>43.09</v>
      </c>
      <c r="C870" s="12">
        <v>43.189999</v>
      </c>
      <c r="D870" s="12">
        <v>42.209999000000003</v>
      </c>
      <c r="E870" s="12">
        <v>42.59</v>
      </c>
      <c r="F870" s="12">
        <v>41.342190000000002</v>
      </c>
      <c r="G870" s="12">
        <v>1418141</v>
      </c>
    </row>
    <row r="871" spans="1:7" x14ac:dyDescent="0.25">
      <c r="A871" s="13">
        <v>42271</v>
      </c>
      <c r="B871" s="12">
        <v>42.529998999999997</v>
      </c>
      <c r="C871" s="12">
        <v>42.700001</v>
      </c>
      <c r="D871" s="12">
        <v>41.599997999999999</v>
      </c>
      <c r="E871" s="12">
        <v>41.860000999999997</v>
      </c>
      <c r="F871" s="12">
        <v>40.633578999999997</v>
      </c>
      <c r="G871" s="12">
        <v>2102228</v>
      </c>
    </row>
    <row r="872" spans="1:7" x14ac:dyDescent="0.25">
      <c r="A872" s="13">
        <v>42272</v>
      </c>
      <c r="B872" s="12">
        <v>42</v>
      </c>
      <c r="C872" s="12">
        <v>42.549999</v>
      </c>
      <c r="D872" s="12">
        <v>41.259998000000003</v>
      </c>
      <c r="E872" s="12">
        <v>41.5</v>
      </c>
      <c r="F872" s="12">
        <v>40.284122000000004</v>
      </c>
      <c r="G872" s="12">
        <v>1260043</v>
      </c>
    </row>
    <row r="873" spans="1:7" x14ac:dyDescent="0.25">
      <c r="A873" s="13">
        <v>42275</v>
      </c>
      <c r="B873" s="12">
        <v>41.310001</v>
      </c>
      <c r="C873" s="12">
        <v>41.900002000000001</v>
      </c>
      <c r="D873" s="12">
        <v>41.02</v>
      </c>
      <c r="E873" s="12">
        <v>41.389999000000003</v>
      </c>
      <c r="F873" s="12">
        <v>40.177349</v>
      </c>
      <c r="G873" s="12">
        <v>1473461</v>
      </c>
    </row>
    <row r="874" spans="1:7" x14ac:dyDescent="0.25">
      <c r="A874" s="13">
        <v>42276</v>
      </c>
      <c r="B874" s="12">
        <v>41.330002</v>
      </c>
      <c r="C874" s="12">
        <v>42.5</v>
      </c>
      <c r="D874" s="12">
        <v>41.209999000000003</v>
      </c>
      <c r="E874" s="12">
        <v>41.34</v>
      </c>
      <c r="F874" s="12">
        <v>40.128810999999999</v>
      </c>
      <c r="G874" s="12">
        <v>1360481</v>
      </c>
    </row>
    <row r="875" spans="1:7" x14ac:dyDescent="0.25">
      <c r="A875" s="13">
        <v>42277</v>
      </c>
      <c r="B875" s="12">
        <v>41.5</v>
      </c>
      <c r="C875" s="12">
        <v>42.889999000000003</v>
      </c>
      <c r="D875" s="12">
        <v>41.5</v>
      </c>
      <c r="E875" s="12">
        <v>42.810001</v>
      </c>
      <c r="F875" s="12">
        <v>41.555743999999997</v>
      </c>
      <c r="G875" s="12">
        <v>4874146</v>
      </c>
    </row>
    <row r="876" spans="1:7" x14ac:dyDescent="0.25">
      <c r="A876" s="13">
        <v>42278</v>
      </c>
      <c r="B876" s="12">
        <v>42.799999</v>
      </c>
      <c r="C876" s="12">
        <v>43.029998999999997</v>
      </c>
      <c r="D876" s="12">
        <v>42.200001</v>
      </c>
      <c r="E876" s="12">
        <v>42.950001</v>
      </c>
      <c r="F876" s="12">
        <v>41.691642999999999</v>
      </c>
      <c r="G876" s="12">
        <v>2975347</v>
      </c>
    </row>
    <row r="877" spans="1:7" x14ac:dyDescent="0.25">
      <c r="A877" s="13">
        <v>42279</v>
      </c>
      <c r="B877" s="12">
        <v>42.84</v>
      </c>
      <c r="C877" s="12">
        <v>42.869999</v>
      </c>
      <c r="D877" s="12">
        <v>42.310001</v>
      </c>
      <c r="E877" s="12">
        <v>42.540000999999997</v>
      </c>
      <c r="F877" s="12">
        <v>41.293655000000001</v>
      </c>
      <c r="G877" s="12">
        <v>2027023</v>
      </c>
    </row>
    <row r="878" spans="1:7" x14ac:dyDescent="0.25">
      <c r="A878" s="13">
        <v>42282</v>
      </c>
      <c r="B878" s="12">
        <v>42.990001999999997</v>
      </c>
      <c r="C878" s="12">
        <v>43.599997999999999</v>
      </c>
      <c r="D878" s="12">
        <v>42.580002</v>
      </c>
      <c r="E878" s="12">
        <v>43.470001000000003</v>
      </c>
      <c r="F878" s="12">
        <v>42.196407000000001</v>
      </c>
      <c r="G878" s="12">
        <v>3647553</v>
      </c>
    </row>
    <row r="879" spans="1:7" x14ac:dyDescent="0.25">
      <c r="A879" s="13">
        <v>42283</v>
      </c>
      <c r="B879" s="12">
        <v>43.400002000000001</v>
      </c>
      <c r="C879" s="12">
        <v>44</v>
      </c>
      <c r="D879" s="12">
        <v>43.200001</v>
      </c>
      <c r="E879" s="12">
        <v>43.869999</v>
      </c>
      <c r="F879" s="12">
        <v>42.584685999999998</v>
      </c>
      <c r="G879" s="12">
        <v>1686789</v>
      </c>
    </row>
    <row r="880" spans="1:7" x14ac:dyDescent="0.25">
      <c r="A880" s="13">
        <v>42284</v>
      </c>
      <c r="B880" s="12">
        <v>43.799999</v>
      </c>
      <c r="C880" s="12">
        <v>44.25</v>
      </c>
      <c r="D880" s="12">
        <v>43.279998999999997</v>
      </c>
      <c r="E880" s="12">
        <v>43.98</v>
      </c>
      <c r="F880" s="12">
        <v>42.691462999999999</v>
      </c>
      <c r="G880" s="12">
        <v>3317766</v>
      </c>
    </row>
    <row r="881" spans="1:7" x14ac:dyDescent="0.25">
      <c r="A881" s="13">
        <v>42285</v>
      </c>
      <c r="B881" s="12">
        <v>43.91</v>
      </c>
      <c r="C881" s="12">
        <v>44.5</v>
      </c>
      <c r="D881" s="12">
        <v>42.91</v>
      </c>
      <c r="E881" s="12">
        <v>43.599997999999999</v>
      </c>
      <c r="F881" s="12">
        <v>42.322600999999999</v>
      </c>
      <c r="G881" s="12">
        <v>2442877</v>
      </c>
    </row>
    <row r="882" spans="1:7" x14ac:dyDescent="0.25">
      <c r="A882" s="13">
        <v>42286</v>
      </c>
      <c r="B882" s="12">
        <v>43.57</v>
      </c>
      <c r="C882" s="12">
        <v>44.400002000000001</v>
      </c>
      <c r="D882" s="12">
        <v>43.119999</v>
      </c>
      <c r="E882" s="12">
        <v>44.25</v>
      </c>
      <c r="F882" s="12">
        <v>42.953555999999999</v>
      </c>
      <c r="G882" s="12">
        <v>1560101</v>
      </c>
    </row>
    <row r="883" spans="1:7" x14ac:dyDescent="0.25">
      <c r="A883" s="13">
        <v>42289</v>
      </c>
      <c r="B883" s="12">
        <v>44.18</v>
      </c>
      <c r="C883" s="12">
        <v>45</v>
      </c>
      <c r="D883" s="12">
        <v>44.07</v>
      </c>
      <c r="E883" s="12">
        <v>44.790000999999997</v>
      </c>
      <c r="F883" s="12">
        <v>43.477733999999998</v>
      </c>
      <c r="G883" s="12">
        <v>1783957</v>
      </c>
    </row>
    <row r="884" spans="1:7" x14ac:dyDescent="0.25">
      <c r="A884" s="13">
        <v>42290</v>
      </c>
      <c r="B884" s="12">
        <v>44.25</v>
      </c>
      <c r="C884" s="12">
        <v>44.830002</v>
      </c>
      <c r="D884" s="12">
        <v>44.029998999999997</v>
      </c>
      <c r="E884" s="12">
        <v>44.34</v>
      </c>
      <c r="F884" s="12">
        <v>43.040916000000003</v>
      </c>
      <c r="G884" s="12">
        <v>1111529</v>
      </c>
    </row>
    <row r="885" spans="1:7" x14ac:dyDescent="0.25">
      <c r="A885" s="13">
        <v>42291</v>
      </c>
      <c r="B885" s="12">
        <v>44.27</v>
      </c>
      <c r="C885" s="12">
        <v>44.630001</v>
      </c>
      <c r="D885" s="12">
        <v>43.84</v>
      </c>
      <c r="E885" s="12">
        <v>44.099997999999999</v>
      </c>
      <c r="F885" s="12">
        <v>42.807944999999997</v>
      </c>
      <c r="G885" s="12">
        <v>734112</v>
      </c>
    </row>
    <row r="886" spans="1:7" x14ac:dyDescent="0.25">
      <c r="A886" s="13">
        <v>42292</v>
      </c>
      <c r="B886" s="12">
        <v>43.900002000000001</v>
      </c>
      <c r="C886" s="12">
        <v>44.48</v>
      </c>
      <c r="D886" s="12">
        <v>43.240001999999997</v>
      </c>
      <c r="E886" s="12">
        <v>44.049999</v>
      </c>
      <c r="F886" s="12">
        <v>42.759411</v>
      </c>
      <c r="G886" s="12">
        <v>985450</v>
      </c>
    </row>
    <row r="887" spans="1:7" x14ac:dyDescent="0.25">
      <c r="A887" s="13">
        <v>42293</v>
      </c>
      <c r="B887" s="12">
        <v>44.200001</v>
      </c>
      <c r="C887" s="12">
        <v>45</v>
      </c>
      <c r="D887" s="12">
        <v>43.98</v>
      </c>
      <c r="E887" s="12">
        <v>44.880001</v>
      </c>
      <c r="F887" s="12">
        <v>43.565097999999999</v>
      </c>
      <c r="G887" s="12">
        <v>1506333</v>
      </c>
    </row>
    <row r="888" spans="1:7" x14ac:dyDescent="0.25">
      <c r="A888" s="13">
        <v>42296</v>
      </c>
      <c r="B888" s="12">
        <v>44.810001</v>
      </c>
      <c r="C888" s="12">
        <v>45.150002000000001</v>
      </c>
      <c r="D888" s="12">
        <v>44.43</v>
      </c>
      <c r="E888" s="12">
        <v>45.049999</v>
      </c>
      <c r="F888" s="12">
        <v>43.730114</v>
      </c>
      <c r="G888" s="12">
        <v>1765527</v>
      </c>
    </row>
    <row r="889" spans="1:7" x14ac:dyDescent="0.25">
      <c r="A889" s="13">
        <v>42297</v>
      </c>
      <c r="B889" s="12">
        <v>45.150002000000001</v>
      </c>
      <c r="C889" s="12">
        <v>45.68</v>
      </c>
      <c r="D889" s="12">
        <v>44.439999</v>
      </c>
      <c r="E889" s="12">
        <v>45.220001000000003</v>
      </c>
      <c r="F889" s="12">
        <v>43.895133999999999</v>
      </c>
      <c r="G889" s="12">
        <v>1407343</v>
      </c>
    </row>
    <row r="890" spans="1:7" x14ac:dyDescent="0.25">
      <c r="A890" s="13">
        <v>42298</v>
      </c>
      <c r="B890" s="12">
        <v>45.75</v>
      </c>
      <c r="C890" s="12">
        <v>46.09</v>
      </c>
      <c r="D890" s="12">
        <v>44.700001</v>
      </c>
      <c r="E890" s="12">
        <v>45.860000999999997</v>
      </c>
      <c r="F890" s="12">
        <v>44.516379999999998</v>
      </c>
      <c r="G890" s="12">
        <v>1155757</v>
      </c>
    </row>
    <row r="891" spans="1:7" x14ac:dyDescent="0.25">
      <c r="A891" s="13">
        <v>42299</v>
      </c>
      <c r="B891" s="12">
        <v>45.049999</v>
      </c>
      <c r="C891" s="12">
        <v>47.860000999999997</v>
      </c>
      <c r="D891" s="12">
        <v>45.049999</v>
      </c>
      <c r="E891" s="12">
        <v>47.549999</v>
      </c>
      <c r="F891" s="12">
        <v>46.156868000000003</v>
      </c>
      <c r="G891" s="12">
        <v>3596417</v>
      </c>
    </row>
    <row r="892" spans="1:7" x14ac:dyDescent="0.25">
      <c r="A892" s="13">
        <v>42300</v>
      </c>
      <c r="B892" s="12">
        <v>47.5</v>
      </c>
      <c r="C892" s="12">
        <v>47.799999</v>
      </c>
      <c r="D892" s="12">
        <v>46.82</v>
      </c>
      <c r="E892" s="12">
        <v>47.34</v>
      </c>
      <c r="F892" s="12">
        <v>45.953021999999997</v>
      </c>
      <c r="G892" s="12">
        <v>1594848</v>
      </c>
    </row>
    <row r="893" spans="1:7" x14ac:dyDescent="0.25">
      <c r="A893" s="13">
        <v>42303</v>
      </c>
      <c r="B893" s="12">
        <v>46.860000999999997</v>
      </c>
      <c r="C893" s="12">
        <v>47.830002</v>
      </c>
      <c r="D893" s="12">
        <v>46.75</v>
      </c>
      <c r="E893" s="12">
        <v>47.700001</v>
      </c>
      <c r="F893" s="12">
        <v>46.302478999999998</v>
      </c>
      <c r="G893" s="12">
        <v>1192054</v>
      </c>
    </row>
    <row r="894" spans="1:7" x14ac:dyDescent="0.25">
      <c r="A894" s="13">
        <v>42304</v>
      </c>
      <c r="B894" s="12">
        <v>47.630001</v>
      </c>
      <c r="C894" s="12">
        <v>48</v>
      </c>
      <c r="D894" s="12">
        <v>46.799999</v>
      </c>
      <c r="E894" s="12">
        <v>46.919998</v>
      </c>
      <c r="F894" s="12">
        <v>45.545326000000003</v>
      </c>
      <c r="G894" s="12">
        <v>1845769</v>
      </c>
    </row>
    <row r="895" spans="1:7" x14ac:dyDescent="0.25">
      <c r="A895" s="13">
        <v>42305</v>
      </c>
      <c r="B895" s="12">
        <v>46.939999</v>
      </c>
      <c r="C895" s="12">
        <v>47.169998</v>
      </c>
      <c r="D895" s="12">
        <v>46</v>
      </c>
      <c r="E895" s="12">
        <v>46.68</v>
      </c>
      <c r="F895" s="12">
        <v>45.312359000000001</v>
      </c>
      <c r="G895" s="12">
        <v>1275126</v>
      </c>
    </row>
    <row r="896" spans="1:7" x14ac:dyDescent="0.25">
      <c r="A896" s="13">
        <v>42306</v>
      </c>
      <c r="B896" s="12">
        <v>45.93</v>
      </c>
      <c r="C896" s="12">
        <v>46.93</v>
      </c>
      <c r="D896" s="12">
        <v>45.580002</v>
      </c>
      <c r="E896" s="12">
        <v>46.610000999999997</v>
      </c>
      <c r="F896" s="12">
        <v>45.244410999999999</v>
      </c>
      <c r="G896" s="12">
        <v>2100192</v>
      </c>
    </row>
    <row r="897" spans="1:7" x14ac:dyDescent="0.25">
      <c r="A897" s="13">
        <v>42307</v>
      </c>
      <c r="B897" s="12">
        <v>46.990001999999997</v>
      </c>
      <c r="C897" s="12">
        <v>47.02</v>
      </c>
      <c r="D897" s="12">
        <v>45.700001</v>
      </c>
      <c r="E897" s="12">
        <v>46.869999</v>
      </c>
      <c r="F897" s="12">
        <v>45.496788000000002</v>
      </c>
      <c r="G897" s="12">
        <v>3530072</v>
      </c>
    </row>
    <row r="898" spans="1:7" x14ac:dyDescent="0.25">
      <c r="A898" s="13">
        <v>42311</v>
      </c>
      <c r="B898" s="12">
        <v>46.799999</v>
      </c>
      <c r="C898" s="12">
        <v>49</v>
      </c>
      <c r="D898" s="12">
        <v>46.779998999999997</v>
      </c>
      <c r="E898" s="12">
        <v>48.490001999999997</v>
      </c>
      <c r="F898" s="12">
        <v>47.069327999999999</v>
      </c>
      <c r="G898" s="12">
        <v>2530063</v>
      </c>
    </row>
    <row r="899" spans="1:7" x14ac:dyDescent="0.25">
      <c r="A899" s="13">
        <v>42312</v>
      </c>
      <c r="B899" s="12">
        <v>48.419998</v>
      </c>
      <c r="C899" s="12">
        <v>49</v>
      </c>
      <c r="D899" s="12">
        <v>47.439999</v>
      </c>
      <c r="E899" s="12">
        <v>48.75</v>
      </c>
      <c r="F899" s="12">
        <v>47.321708999999998</v>
      </c>
      <c r="G899" s="12">
        <v>1490601</v>
      </c>
    </row>
    <row r="900" spans="1:7" x14ac:dyDescent="0.25">
      <c r="A900" s="13">
        <v>42313</v>
      </c>
      <c r="B900" s="12">
        <v>48.299999</v>
      </c>
      <c r="C900" s="12">
        <v>48.98</v>
      </c>
      <c r="D900" s="12">
        <v>46.639999000000003</v>
      </c>
      <c r="E900" s="12">
        <v>47.09</v>
      </c>
      <c r="F900" s="12">
        <v>45.710346000000001</v>
      </c>
      <c r="G900" s="12">
        <v>1978074</v>
      </c>
    </row>
    <row r="901" spans="1:7" x14ac:dyDescent="0.25">
      <c r="A901" s="13">
        <v>42314</v>
      </c>
      <c r="B901" s="12">
        <v>47.490001999999997</v>
      </c>
      <c r="C901" s="12">
        <v>47.709999000000003</v>
      </c>
      <c r="D901" s="12">
        <v>46.5</v>
      </c>
      <c r="E901" s="12">
        <v>47.189999</v>
      </c>
      <c r="F901" s="12">
        <v>45.807414999999999</v>
      </c>
      <c r="G901" s="12">
        <v>2111620</v>
      </c>
    </row>
    <row r="902" spans="1:7" x14ac:dyDescent="0.25">
      <c r="A902" s="13">
        <v>42317</v>
      </c>
      <c r="B902" s="12">
        <v>46.099997999999999</v>
      </c>
      <c r="C902" s="12">
        <v>47.48</v>
      </c>
      <c r="D902" s="12">
        <v>46.009998000000003</v>
      </c>
      <c r="E902" s="12">
        <v>46.91</v>
      </c>
      <c r="F902" s="12">
        <v>45.535617999999999</v>
      </c>
      <c r="G902" s="12">
        <v>1205987</v>
      </c>
    </row>
    <row r="903" spans="1:7" x14ac:dyDescent="0.25">
      <c r="A903" s="13">
        <v>42318</v>
      </c>
      <c r="B903" s="12">
        <v>46.5</v>
      </c>
      <c r="C903" s="12">
        <v>46.98</v>
      </c>
      <c r="D903" s="12">
        <v>46.110000999999997</v>
      </c>
      <c r="E903" s="12">
        <v>46.82</v>
      </c>
      <c r="F903" s="12">
        <v>45.448253999999999</v>
      </c>
      <c r="G903" s="12">
        <v>1747072</v>
      </c>
    </row>
    <row r="904" spans="1:7" x14ac:dyDescent="0.25">
      <c r="A904" s="13">
        <v>42319</v>
      </c>
      <c r="B904" s="12">
        <v>46.959999000000003</v>
      </c>
      <c r="C904" s="12">
        <v>48.669998</v>
      </c>
      <c r="D904" s="12">
        <v>46.299999</v>
      </c>
      <c r="E904" s="12">
        <v>48.139999000000003</v>
      </c>
      <c r="F904" s="12">
        <v>46.729579999999999</v>
      </c>
      <c r="G904" s="12">
        <v>1689485</v>
      </c>
    </row>
    <row r="905" spans="1:7" x14ac:dyDescent="0.25">
      <c r="A905" s="13">
        <v>42320</v>
      </c>
      <c r="B905" s="12">
        <v>47.98</v>
      </c>
      <c r="C905" s="12">
        <v>47.98</v>
      </c>
      <c r="D905" s="12">
        <v>46.630001</v>
      </c>
      <c r="E905" s="12">
        <v>47.150002000000001</v>
      </c>
      <c r="F905" s="12">
        <v>45.768593000000003</v>
      </c>
      <c r="G905" s="12">
        <v>1256299</v>
      </c>
    </row>
    <row r="906" spans="1:7" x14ac:dyDescent="0.25">
      <c r="A906" s="13">
        <v>42321</v>
      </c>
      <c r="B906" s="12">
        <v>47.02</v>
      </c>
      <c r="C906" s="12">
        <v>47.220001000000003</v>
      </c>
      <c r="D906" s="12">
        <v>46.740001999999997</v>
      </c>
      <c r="E906" s="12">
        <v>46.900002000000001</v>
      </c>
      <c r="F906" s="12">
        <v>45.525913000000003</v>
      </c>
      <c r="G906" s="12">
        <v>1088168</v>
      </c>
    </row>
    <row r="907" spans="1:7" x14ac:dyDescent="0.25">
      <c r="A907" s="13">
        <v>42325</v>
      </c>
      <c r="B907" s="12">
        <v>47.130001</v>
      </c>
      <c r="C907" s="12">
        <v>48.84</v>
      </c>
      <c r="D907" s="12">
        <v>46.759998000000003</v>
      </c>
      <c r="E907" s="12">
        <v>46.869999</v>
      </c>
      <c r="F907" s="12">
        <v>45.496788000000002</v>
      </c>
      <c r="G907" s="12">
        <v>2465003</v>
      </c>
    </row>
    <row r="908" spans="1:7" x14ac:dyDescent="0.25">
      <c r="A908" s="13">
        <v>42326</v>
      </c>
      <c r="B908" s="12">
        <v>46.939999</v>
      </c>
      <c r="C908" s="12">
        <v>47.75</v>
      </c>
      <c r="D908" s="12">
        <v>46.939999</v>
      </c>
      <c r="E908" s="12">
        <v>47.18</v>
      </c>
      <c r="F908" s="12">
        <v>45.797710000000002</v>
      </c>
      <c r="G908" s="12">
        <v>1006172</v>
      </c>
    </row>
    <row r="909" spans="1:7" x14ac:dyDescent="0.25">
      <c r="A909" s="13">
        <v>42327</v>
      </c>
      <c r="B909" s="12">
        <v>47.990001999999997</v>
      </c>
      <c r="C909" s="12">
        <v>48.5</v>
      </c>
      <c r="D909" s="12">
        <v>47.189999</v>
      </c>
      <c r="E909" s="12">
        <v>48.48</v>
      </c>
      <c r="F909" s="12">
        <v>47.059620000000002</v>
      </c>
      <c r="G909" s="12">
        <v>1370515</v>
      </c>
    </row>
    <row r="910" spans="1:7" x14ac:dyDescent="0.25">
      <c r="A910" s="13">
        <v>42328</v>
      </c>
      <c r="B910" s="12">
        <v>48.330002</v>
      </c>
      <c r="C910" s="12">
        <v>49.259998000000003</v>
      </c>
      <c r="D910" s="12">
        <v>48.32</v>
      </c>
      <c r="E910" s="12">
        <v>49.040000999999997</v>
      </c>
      <c r="F910" s="12">
        <v>47.603214000000001</v>
      </c>
      <c r="G910" s="12">
        <v>1238107</v>
      </c>
    </row>
    <row r="911" spans="1:7" x14ac:dyDescent="0.25">
      <c r="A911" s="13">
        <v>42331</v>
      </c>
      <c r="B911" s="12">
        <v>48.959999000000003</v>
      </c>
      <c r="C911" s="12">
        <v>48.970001000000003</v>
      </c>
      <c r="D911" s="12">
        <v>48.040000999999997</v>
      </c>
      <c r="E911" s="12">
        <v>48.509998000000003</v>
      </c>
      <c r="F911" s="12">
        <v>47.088740999999999</v>
      </c>
      <c r="G911" s="12">
        <v>1016361</v>
      </c>
    </row>
    <row r="912" spans="1:7" x14ac:dyDescent="0.25">
      <c r="A912" s="13">
        <v>42332</v>
      </c>
      <c r="B912" s="12">
        <v>48.259998000000003</v>
      </c>
      <c r="C912" s="12">
        <v>48.540000999999997</v>
      </c>
      <c r="D912" s="12">
        <v>47.240001999999997</v>
      </c>
      <c r="E912" s="12">
        <v>47.459999000000003</v>
      </c>
      <c r="F912" s="12">
        <v>46.069507999999999</v>
      </c>
      <c r="G912" s="12">
        <v>2053509</v>
      </c>
    </row>
    <row r="913" spans="1:7" x14ac:dyDescent="0.25">
      <c r="A913" s="13">
        <v>42333</v>
      </c>
      <c r="B913" s="12">
        <v>47.700001</v>
      </c>
      <c r="C913" s="12">
        <v>47.950001</v>
      </c>
      <c r="D913" s="12">
        <v>46.549999</v>
      </c>
      <c r="E913" s="12">
        <v>46.889999000000003</v>
      </c>
      <c r="F913" s="12">
        <v>45.516209000000003</v>
      </c>
      <c r="G913" s="12">
        <v>2470495</v>
      </c>
    </row>
    <row r="914" spans="1:7" x14ac:dyDescent="0.25">
      <c r="A914" s="13">
        <v>42334</v>
      </c>
      <c r="B914" s="12">
        <v>46.98</v>
      </c>
      <c r="C914" s="12">
        <v>47.73</v>
      </c>
      <c r="D914" s="12">
        <v>46.889999000000003</v>
      </c>
      <c r="E914" s="12">
        <v>47.099997999999999</v>
      </c>
      <c r="F914" s="12">
        <v>45.720055000000002</v>
      </c>
      <c r="G914" s="12">
        <v>684246</v>
      </c>
    </row>
    <row r="915" spans="1:7" x14ac:dyDescent="0.25">
      <c r="A915" s="13">
        <v>42335</v>
      </c>
      <c r="B915" s="12">
        <v>47.029998999999997</v>
      </c>
      <c r="C915" s="12">
        <v>47.630001</v>
      </c>
      <c r="D915" s="12">
        <v>46.599997999999999</v>
      </c>
      <c r="E915" s="12">
        <v>46.950001</v>
      </c>
      <c r="F915" s="12">
        <v>45.574447999999997</v>
      </c>
      <c r="G915" s="12">
        <v>691504</v>
      </c>
    </row>
    <row r="916" spans="1:7" x14ac:dyDescent="0.25">
      <c r="A916" s="13">
        <v>42338</v>
      </c>
      <c r="B916" s="12">
        <v>46.900002000000001</v>
      </c>
      <c r="C916" s="12">
        <v>47.439999</v>
      </c>
      <c r="D916" s="12">
        <v>45.299999</v>
      </c>
      <c r="E916" s="12">
        <v>45.880001</v>
      </c>
      <c r="F916" s="12">
        <v>44.535800999999999</v>
      </c>
      <c r="G916" s="12">
        <v>6857565</v>
      </c>
    </row>
    <row r="917" spans="1:7" x14ac:dyDescent="0.25">
      <c r="A917" s="13">
        <v>42339</v>
      </c>
      <c r="B917" s="12">
        <v>46.91</v>
      </c>
      <c r="C917" s="12">
        <v>47.790000999999997</v>
      </c>
      <c r="D917" s="12">
        <v>46.380001</v>
      </c>
      <c r="E917" s="12">
        <v>47.59</v>
      </c>
      <c r="F917" s="12">
        <v>46.195698</v>
      </c>
      <c r="G917" s="12">
        <v>2571974</v>
      </c>
    </row>
    <row r="918" spans="1:7" x14ac:dyDescent="0.25">
      <c r="A918" s="13">
        <v>42340</v>
      </c>
      <c r="B918" s="12">
        <v>47.790000999999997</v>
      </c>
      <c r="C918" s="12">
        <v>48</v>
      </c>
      <c r="D918" s="12">
        <v>46.869999</v>
      </c>
      <c r="E918" s="12">
        <v>47.25</v>
      </c>
      <c r="F918" s="12">
        <v>45.865662</v>
      </c>
      <c r="G918" s="12">
        <v>985077</v>
      </c>
    </row>
    <row r="919" spans="1:7" x14ac:dyDescent="0.25">
      <c r="A919" s="13">
        <v>42341</v>
      </c>
      <c r="B919" s="12">
        <v>46.57</v>
      </c>
      <c r="C919" s="12">
        <v>47.07</v>
      </c>
      <c r="D919" s="12">
        <v>45.900002000000001</v>
      </c>
      <c r="E919" s="12">
        <v>46.59</v>
      </c>
      <c r="F919" s="12">
        <v>45.224995</v>
      </c>
      <c r="G919" s="12">
        <v>1174378</v>
      </c>
    </row>
    <row r="920" spans="1:7" x14ac:dyDescent="0.25">
      <c r="A920" s="13">
        <v>42342</v>
      </c>
      <c r="B920" s="12">
        <v>46.59</v>
      </c>
      <c r="C920" s="12">
        <v>47.5</v>
      </c>
      <c r="D920" s="12">
        <v>46.209999000000003</v>
      </c>
      <c r="E920" s="12">
        <v>46.360000999999997</v>
      </c>
      <c r="F920" s="12">
        <v>45.001736000000001</v>
      </c>
      <c r="G920" s="12">
        <v>993409</v>
      </c>
    </row>
    <row r="921" spans="1:7" x14ac:dyDescent="0.25">
      <c r="A921" s="13">
        <v>42345</v>
      </c>
      <c r="B921" s="12">
        <v>46.009998000000003</v>
      </c>
      <c r="C921" s="12">
        <v>47.009998000000003</v>
      </c>
      <c r="D921" s="12">
        <v>46</v>
      </c>
      <c r="E921" s="12">
        <v>46.349997999999999</v>
      </c>
      <c r="F921" s="12">
        <v>44.992023000000003</v>
      </c>
      <c r="G921" s="12">
        <v>868655</v>
      </c>
    </row>
    <row r="922" spans="1:7" x14ac:dyDescent="0.25">
      <c r="A922" s="13">
        <v>42346</v>
      </c>
      <c r="B922" s="12">
        <v>46.009998000000003</v>
      </c>
      <c r="C922" s="12">
        <v>46.360000999999997</v>
      </c>
      <c r="D922" s="12">
        <v>45.5</v>
      </c>
      <c r="E922" s="12">
        <v>45.740001999999997</v>
      </c>
      <c r="F922" s="12">
        <v>44.399901999999997</v>
      </c>
      <c r="G922" s="12">
        <v>1931448</v>
      </c>
    </row>
    <row r="923" spans="1:7" x14ac:dyDescent="0.25">
      <c r="A923" s="13">
        <v>42347</v>
      </c>
      <c r="B923" s="12">
        <v>45.68</v>
      </c>
      <c r="C923" s="12">
        <v>46.080002</v>
      </c>
      <c r="D923" s="12">
        <v>44.900002000000001</v>
      </c>
      <c r="E923" s="12">
        <v>45.209999000000003</v>
      </c>
      <c r="F923" s="12">
        <v>43.885426000000002</v>
      </c>
      <c r="G923" s="12">
        <v>1785955</v>
      </c>
    </row>
    <row r="924" spans="1:7" x14ac:dyDescent="0.25">
      <c r="A924" s="13">
        <v>42348</v>
      </c>
      <c r="B924" s="12">
        <v>45.889999000000003</v>
      </c>
      <c r="C924" s="12">
        <v>45.889999000000003</v>
      </c>
      <c r="D924" s="12">
        <v>45</v>
      </c>
      <c r="E924" s="12">
        <v>45.07</v>
      </c>
      <c r="F924" s="12">
        <v>43.749530999999998</v>
      </c>
      <c r="G924" s="12">
        <v>1052491</v>
      </c>
    </row>
    <row r="925" spans="1:7" x14ac:dyDescent="0.25">
      <c r="A925" s="13">
        <v>42349</v>
      </c>
      <c r="B925" s="12">
        <v>44.970001000000003</v>
      </c>
      <c r="C925" s="12">
        <v>45.75</v>
      </c>
      <c r="D925" s="12">
        <v>43.650002000000001</v>
      </c>
      <c r="E925" s="12">
        <v>45.34</v>
      </c>
      <c r="F925" s="12">
        <v>44.011620000000001</v>
      </c>
      <c r="G925" s="12">
        <v>1977158</v>
      </c>
    </row>
    <row r="926" spans="1:7" x14ac:dyDescent="0.25">
      <c r="A926" s="13">
        <v>42352</v>
      </c>
      <c r="B926" s="12">
        <v>44.439999</v>
      </c>
      <c r="C926" s="12">
        <v>46.990001999999997</v>
      </c>
      <c r="D926" s="12">
        <v>43.98</v>
      </c>
      <c r="E926" s="12">
        <v>45.599997999999999</v>
      </c>
      <c r="F926" s="12">
        <v>44.264000000000003</v>
      </c>
      <c r="G926" s="12">
        <v>1727369</v>
      </c>
    </row>
    <row r="927" spans="1:7" x14ac:dyDescent="0.25">
      <c r="A927" s="13">
        <v>42353</v>
      </c>
      <c r="B927" s="12">
        <v>45.900002000000001</v>
      </c>
      <c r="C927" s="12">
        <v>46.799999</v>
      </c>
      <c r="D927" s="12">
        <v>45.330002</v>
      </c>
      <c r="E927" s="12">
        <v>46.049999</v>
      </c>
      <c r="F927" s="12">
        <v>44.700820999999998</v>
      </c>
      <c r="G927" s="12">
        <v>2142024</v>
      </c>
    </row>
    <row r="928" spans="1:7" x14ac:dyDescent="0.25">
      <c r="A928" s="13">
        <v>42354</v>
      </c>
      <c r="B928" s="12">
        <v>46.509998000000003</v>
      </c>
      <c r="C928" s="12">
        <v>46.799999</v>
      </c>
      <c r="D928" s="12">
        <v>46</v>
      </c>
      <c r="E928" s="12">
        <v>46.689999</v>
      </c>
      <c r="F928" s="12">
        <v>45.322063</v>
      </c>
      <c r="G928" s="12">
        <v>1600480</v>
      </c>
    </row>
    <row r="929" spans="1:7" x14ac:dyDescent="0.25">
      <c r="A929" s="13">
        <v>42355</v>
      </c>
      <c r="B929" s="12">
        <v>46.619999</v>
      </c>
      <c r="C929" s="12">
        <v>48.049999</v>
      </c>
      <c r="D929" s="12">
        <v>46.25</v>
      </c>
      <c r="E929" s="12">
        <v>47.77</v>
      </c>
      <c r="F929" s="12">
        <v>46.370421999999998</v>
      </c>
      <c r="G929" s="12">
        <v>1428774</v>
      </c>
    </row>
    <row r="930" spans="1:7" x14ac:dyDescent="0.25">
      <c r="A930" s="13">
        <v>42356</v>
      </c>
      <c r="B930" s="12">
        <v>47.529998999999997</v>
      </c>
      <c r="C930" s="12">
        <v>47.869999</v>
      </c>
      <c r="D930" s="12">
        <v>46</v>
      </c>
      <c r="E930" s="12">
        <v>46.310001</v>
      </c>
      <c r="F930" s="12">
        <v>44.953201</v>
      </c>
      <c r="G930" s="12">
        <v>3407861</v>
      </c>
    </row>
    <row r="931" spans="1:7" x14ac:dyDescent="0.25">
      <c r="A931" s="13">
        <v>42359</v>
      </c>
      <c r="B931" s="12">
        <v>46.380001</v>
      </c>
      <c r="C931" s="12">
        <v>46.98</v>
      </c>
      <c r="D931" s="12">
        <v>46.16</v>
      </c>
      <c r="E931" s="12">
        <v>46.27</v>
      </c>
      <c r="F931" s="12">
        <v>44.914371000000003</v>
      </c>
      <c r="G931" s="12">
        <v>1122194</v>
      </c>
    </row>
    <row r="932" spans="1:7" x14ac:dyDescent="0.25">
      <c r="A932" s="13">
        <v>42360</v>
      </c>
      <c r="B932" s="12">
        <v>46.200001</v>
      </c>
      <c r="C932" s="12">
        <v>47</v>
      </c>
      <c r="D932" s="12">
        <v>46.02</v>
      </c>
      <c r="E932" s="12">
        <v>46.18</v>
      </c>
      <c r="F932" s="12">
        <v>44.827007000000002</v>
      </c>
      <c r="G932" s="12">
        <v>1061083</v>
      </c>
    </row>
    <row r="933" spans="1:7" x14ac:dyDescent="0.25">
      <c r="A933" s="13">
        <v>42361</v>
      </c>
      <c r="B933" s="12">
        <v>46.27</v>
      </c>
      <c r="C933" s="12">
        <v>46.98</v>
      </c>
      <c r="D933" s="12">
        <v>46.27</v>
      </c>
      <c r="E933" s="12">
        <v>46.77</v>
      </c>
      <c r="F933" s="12">
        <v>45.399718999999997</v>
      </c>
      <c r="G933" s="12">
        <v>1114228</v>
      </c>
    </row>
    <row r="934" spans="1:7" x14ac:dyDescent="0.25">
      <c r="A934" s="13">
        <v>42362</v>
      </c>
      <c r="B934" s="12">
        <v>46.900002000000001</v>
      </c>
      <c r="C934" s="12">
        <v>46.900002000000001</v>
      </c>
      <c r="D934" s="12">
        <v>46.290000999999997</v>
      </c>
      <c r="E934" s="12">
        <v>46.41</v>
      </c>
      <c r="F934" s="12">
        <v>45.050266000000001</v>
      </c>
      <c r="G934" s="12">
        <v>231117</v>
      </c>
    </row>
    <row r="935" spans="1:7" x14ac:dyDescent="0.25">
      <c r="A935" s="13">
        <v>42366</v>
      </c>
      <c r="B935" s="12">
        <v>46.34</v>
      </c>
      <c r="C935" s="12">
        <v>47.310001</v>
      </c>
      <c r="D935" s="12">
        <v>45.970001000000003</v>
      </c>
      <c r="E935" s="12">
        <v>46.400002000000001</v>
      </c>
      <c r="F935" s="12">
        <v>45.040562000000001</v>
      </c>
      <c r="G935" s="12">
        <v>1001760</v>
      </c>
    </row>
    <row r="936" spans="1:7" x14ac:dyDescent="0.25">
      <c r="A936" s="13">
        <v>42367</v>
      </c>
      <c r="B936" s="12">
        <v>46.610000999999997</v>
      </c>
      <c r="C936" s="12">
        <v>47.240001999999997</v>
      </c>
      <c r="D936" s="12">
        <v>46.139999000000003</v>
      </c>
      <c r="E936" s="12">
        <v>46.560001</v>
      </c>
      <c r="F936" s="12">
        <v>45.195877000000003</v>
      </c>
      <c r="G936" s="12">
        <v>478426</v>
      </c>
    </row>
    <row r="937" spans="1:7" x14ac:dyDescent="0.25">
      <c r="A937" s="13">
        <v>42368</v>
      </c>
      <c r="B937" s="12">
        <v>46.790000999999997</v>
      </c>
      <c r="C937" s="12">
        <v>46.790000999999997</v>
      </c>
      <c r="D937" s="12">
        <v>45.5</v>
      </c>
      <c r="E937" s="12">
        <v>45.549999</v>
      </c>
      <c r="F937" s="12">
        <v>44.215465999999999</v>
      </c>
      <c r="G937" s="12">
        <v>1077642</v>
      </c>
    </row>
    <row r="938" spans="1:7" x14ac:dyDescent="0.25">
      <c r="A938" s="13">
        <v>42369</v>
      </c>
      <c r="B938" s="12">
        <v>45.41</v>
      </c>
      <c r="C938" s="12">
        <v>46</v>
      </c>
      <c r="D938" s="12">
        <v>45.080002</v>
      </c>
      <c r="E938" s="12">
        <v>45.950001</v>
      </c>
      <c r="F938" s="12">
        <v>44.603748000000003</v>
      </c>
      <c r="G938" s="12">
        <v>327057</v>
      </c>
    </row>
    <row r="939" spans="1:7" x14ac:dyDescent="0.25">
      <c r="A939" s="13">
        <v>42373</v>
      </c>
      <c r="B939" s="12">
        <v>45.049999</v>
      </c>
      <c r="C939" s="12">
        <v>45.82</v>
      </c>
      <c r="D939" s="12">
        <v>44.709999000000003</v>
      </c>
      <c r="E939" s="12">
        <v>45.02</v>
      </c>
      <c r="F939" s="12">
        <v>43.700992999999997</v>
      </c>
      <c r="G939" s="12">
        <v>1067716</v>
      </c>
    </row>
    <row r="940" spans="1:7" x14ac:dyDescent="0.25">
      <c r="A940" s="13">
        <v>42374</v>
      </c>
      <c r="B940" s="12">
        <v>44.990001999999997</v>
      </c>
      <c r="C940" s="12">
        <v>46.130001</v>
      </c>
      <c r="D940" s="12">
        <v>44.799999</v>
      </c>
      <c r="E940" s="12">
        <v>45.77</v>
      </c>
      <c r="F940" s="12">
        <v>44.429020000000001</v>
      </c>
      <c r="G940" s="12">
        <v>2028940</v>
      </c>
    </row>
    <row r="941" spans="1:7" x14ac:dyDescent="0.25">
      <c r="A941" s="13">
        <v>42375</v>
      </c>
      <c r="B941" s="12">
        <v>45.110000999999997</v>
      </c>
      <c r="C941" s="12">
        <v>46.240001999999997</v>
      </c>
      <c r="D941" s="12">
        <v>45.099997999999999</v>
      </c>
      <c r="E941" s="12">
        <v>45.970001000000003</v>
      </c>
      <c r="F941" s="12">
        <v>44.623165</v>
      </c>
      <c r="G941" s="12">
        <v>2032751</v>
      </c>
    </row>
    <row r="942" spans="1:7" x14ac:dyDescent="0.25">
      <c r="A942" s="13">
        <v>42376</v>
      </c>
      <c r="B942" s="12">
        <v>45.52</v>
      </c>
      <c r="C942" s="12">
        <v>46.389999000000003</v>
      </c>
      <c r="D942" s="12">
        <v>44.990001999999997</v>
      </c>
      <c r="E942" s="12">
        <v>46.18</v>
      </c>
      <c r="F942" s="12">
        <v>44.827007000000002</v>
      </c>
      <c r="G942" s="12">
        <v>2363554</v>
      </c>
    </row>
    <row r="943" spans="1:7" x14ac:dyDescent="0.25">
      <c r="A943" s="13">
        <v>42377</v>
      </c>
      <c r="B943" s="12">
        <v>46.400002000000001</v>
      </c>
      <c r="C943" s="12">
        <v>46.849997999999999</v>
      </c>
      <c r="D943" s="12">
        <v>45.259998000000003</v>
      </c>
      <c r="E943" s="12">
        <v>46.560001</v>
      </c>
      <c r="F943" s="12">
        <v>45.195877000000003</v>
      </c>
      <c r="G943" s="12">
        <v>2883294</v>
      </c>
    </row>
    <row r="944" spans="1:7" x14ac:dyDescent="0.25">
      <c r="A944" s="13">
        <v>42380</v>
      </c>
      <c r="B944" s="12">
        <v>46.560001</v>
      </c>
      <c r="C944" s="12">
        <v>47.599997999999999</v>
      </c>
      <c r="D944" s="12">
        <v>45.619999</v>
      </c>
      <c r="E944" s="12">
        <v>47.32</v>
      </c>
      <c r="F944" s="12">
        <v>45.933605</v>
      </c>
      <c r="G944" s="12">
        <v>2525907</v>
      </c>
    </row>
    <row r="945" spans="1:7" x14ac:dyDescent="0.25">
      <c r="A945" s="13">
        <v>42381</v>
      </c>
      <c r="B945" s="12">
        <v>47.200001</v>
      </c>
      <c r="C945" s="12">
        <v>47.970001000000003</v>
      </c>
      <c r="D945" s="12">
        <v>46.77</v>
      </c>
      <c r="E945" s="12">
        <v>47.290000999999997</v>
      </c>
      <c r="F945" s="12">
        <v>45.904488000000001</v>
      </c>
      <c r="G945" s="12">
        <v>1925140</v>
      </c>
    </row>
    <row r="946" spans="1:7" x14ac:dyDescent="0.25">
      <c r="A946" s="13">
        <v>42382</v>
      </c>
      <c r="B946" s="12">
        <v>46.740001999999997</v>
      </c>
      <c r="C946" s="12">
        <v>47.959999000000003</v>
      </c>
      <c r="D946" s="12">
        <v>46.650002000000001</v>
      </c>
      <c r="E946" s="12">
        <v>47.459999000000003</v>
      </c>
      <c r="F946" s="12">
        <v>46.069507999999999</v>
      </c>
      <c r="G946" s="12">
        <v>3088962</v>
      </c>
    </row>
    <row r="947" spans="1:7" x14ac:dyDescent="0.25">
      <c r="A947" s="13">
        <v>42383</v>
      </c>
      <c r="B947" s="12">
        <v>47.599997999999999</v>
      </c>
      <c r="C947" s="12">
        <v>47.990001999999997</v>
      </c>
      <c r="D947" s="12">
        <v>46</v>
      </c>
      <c r="E947" s="12">
        <v>47.439999</v>
      </c>
      <c r="F947" s="12">
        <v>46.050094999999999</v>
      </c>
      <c r="G947" s="12">
        <v>2032109</v>
      </c>
    </row>
    <row r="948" spans="1:7" x14ac:dyDescent="0.25">
      <c r="A948" s="13">
        <v>42384</v>
      </c>
      <c r="B948" s="12">
        <v>47.5</v>
      </c>
      <c r="C948" s="12">
        <v>47.509998000000003</v>
      </c>
      <c r="D948" s="12">
        <v>46.110000999999997</v>
      </c>
      <c r="E948" s="12">
        <v>47.18</v>
      </c>
      <c r="F948" s="12">
        <v>45.797710000000002</v>
      </c>
      <c r="G948" s="12">
        <v>2952490</v>
      </c>
    </row>
    <row r="949" spans="1:7" x14ac:dyDescent="0.25">
      <c r="A949" s="13">
        <v>42387</v>
      </c>
      <c r="B949" s="12">
        <v>47</v>
      </c>
      <c r="C949" s="12">
        <v>47.130001</v>
      </c>
      <c r="D949" s="12">
        <v>46.5</v>
      </c>
      <c r="E949" s="12">
        <v>46.540000999999997</v>
      </c>
      <c r="F949" s="12">
        <v>45.176464000000003</v>
      </c>
      <c r="G949" s="12">
        <v>622815</v>
      </c>
    </row>
    <row r="950" spans="1:7" x14ac:dyDescent="0.25">
      <c r="A950" s="13">
        <v>42388</v>
      </c>
      <c r="B950" s="12">
        <v>46.970001000000003</v>
      </c>
      <c r="C950" s="12">
        <v>47.25</v>
      </c>
      <c r="D950" s="12">
        <v>46</v>
      </c>
      <c r="E950" s="12">
        <v>46.73</v>
      </c>
      <c r="F950" s="12">
        <v>45.360897000000001</v>
      </c>
      <c r="G950" s="12">
        <v>2249788</v>
      </c>
    </row>
    <row r="951" spans="1:7" x14ac:dyDescent="0.25">
      <c r="A951" s="13">
        <v>42389</v>
      </c>
      <c r="B951" s="12">
        <v>46.009998000000003</v>
      </c>
      <c r="C951" s="12">
        <v>47.110000999999997</v>
      </c>
      <c r="D951" s="12">
        <v>45.860000999999997</v>
      </c>
      <c r="E951" s="12">
        <v>46.650002000000001</v>
      </c>
      <c r="F951" s="12">
        <v>45.283237</v>
      </c>
      <c r="G951" s="12">
        <v>1766766</v>
      </c>
    </row>
    <row r="952" spans="1:7" x14ac:dyDescent="0.25">
      <c r="A952" s="13">
        <v>42390</v>
      </c>
      <c r="B952" s="12">
        <v>46.830002</v>
      </c>
      <c r="C952" s="12">
        <v>46.830002</v>
      </c>
      <c r="D952" s="12">
        <v>45</v>
      </c>
      <c r="E952" s="12">
        <v>45</v>
      </c>
      <c r="F952" s="12">
        <v>43.681579999999997</v>
      </c>
      <c r="G952" s="12">
        <v>350</v>
      </c>
    </row>
    <row r="953" spans="1:7" x14ac:dyDescent="0.25">
      <c r="A953" s="13">
        <v>42391</v>
      </c>
      <c r="B953" s="12">
        <v>47.209999000000003</v>
      </c>
      <c r="C953" s="12">
        <v>47.599997999999999</v>
      </c>
      <c r="D953" s="12">
        <v>46.990001999999997</v>
      </c>
      <c r="E953" s="12">
        <v>47.380001</v>
      </c>
      <c r="F953" s="12">
        <v>45.991852000000002</v>
      </c>
      <c r="G953" s="12">
        <v>969978</v>
      </c>
    </row>
    <row r="954" spans="1:7" x14ac:dyDescent="0.25">
      <c r="A954" s="13">
        <v>42394</v>
      </c>
      <c r="B954" s="12">
        <v>47.490001999999997</v>
      </c>
      <c r="C954" s="12">
        <v>47.599997999999999</v>
      </c>
      <c r="D954" s="12">
        <v>46.709999000000003</v>
      </c>
      <c r="E954" s="12">
        <v>47.099997999999999</v>
      </c>
      <c r="F954" s="12">
        <v>45.720055000000002</v>
      </c>
      <c r="G954" s="12">
        <v>1166930</v>
      </c>
    </row>
    <row r="955" spans="1:7" x14ac:dyDescent="0.25">
      <c r="A955" s="13">
        <v>42395</v>
      </c>
      <c r="B955" s="12">
        <v>47.029998999999997</v>
      </c>
      <c r="C955" s="12">
        <v>48.139999000000003</v>
      </c>
      <c r="D955" s="12">
        <v>47.02</v>
      </c>
      <c r="E955" s="12">
        <v>47.970001000000003</v>
      </c>
      <c r="F955" s="12">
        <v>46.56456</v>
      </c>
      <c r="G955" s="12">
        <v>1732084</v>
      </c>
    </row>
    <row r="956" spans="1:7" x14ac:dyDescent="0.25">
      <c r="A956" s="13">
        <v>42396</v>
      </c>
      <c r="B956" s="12">
        <v>47.900002000000001</v>
      </c>
      <c r="C956" s="12">
        <v>48.549999</v>
      </c>
      <c r="D956" s="12">
        <v>47.23</v>
      </c>
      <c r="E956" s="12">
        <v>48.009998000000003</v>
      </c>
      <c r="F956" s="12">
        <v>46.603394000000002</v>
      </c>
      <c r="G956" s="12">
        <v>2416185</v>
      </c>
    </row>
    <row r="957" spans="1:7" x14ac:dyDescent="0.25">
      <c r="A957" s="13">
        <v>42397</v>
      </c>
      <c r="B957" s="12">
        <v>47.939999</v>
      </c>
      <c r="C957" s="12">
        <v>49.150002000000001</v>
      </c>
      <c r="D957" s="12">
        <v>47.939999</v>
      </c>
      <c r="E957" s="12">
        <v>48.970001000000003</v>
      </c>
      <c r="F957" s="12">
        <v>47.535263</v>
      </c>
      <c r="G957" s="12">
        <v>2461086</v>
      </c>
    </row>
    <row r="958" spans="1:7" x14ac:dyDescent="0.25">
      <c r="A958" s="13">
        <v>42398</v>
      </c>
      <c r="B958" s="12">
        <v>48.900002000000001</v>
      </c>
      <c r="C958" s="12">
        <v>51.470001000000003</v>
      </c>
      <c r="D958" s="12">
        <v>48.75</v>
      </c>
      <c r="E958" s="12">
        <v>50.66</v>
      </c>
      <c r="F958" s="12">
        <v>49.175750999999998</v>
      </c>
      <c r="G958" s="12">
        <v>3897260</v>
      </c>
    </row>
    <row r="959" spans="1:7" x14ac:dyDescent="0.25">
      <c r="A959" s="13">
        <v>42402</v>
      </c>
      <c r="B959" s="12">
        <v>50.400002000000001</v>
      </c>
      <c r="C959" s="12">
        <v>53.470001000000003</v>
      </c>
      <c r="D959" s="12">
        <v>49.84</v>
      </c>
      <c r="E959" s="12">
        <v>51.810001</v>
      </c>
      <c r="F959" s="12">
        <v>50.292057</v>
      </c>
      <c r="G959" s="12">
        <v>6145208</v>
      </c>
    </row>
    <row r="960" spans="1:7" x14ac:dyDescent="0.25">
      <c r="A960" s="13">
        <v>42403</v>
      </c>
      <c r="B960" s="12">
        <v>51.41</v>
      </c>
      <c r="C960" s="12">
        <v>52.75</v>
      </c>
      <c r="D960" s="12">
        <v>51.200001</v>
      </c>
      <c r="E960" s="12">
        <v>51.41</v>
      </c>
      <c r="F960" s="12">
        <v>49.903778000000003</v>
      </c>
      <c r="G960" s="12">
        <v>2248039</v>
      </c>
    </row>
    <row r="961" spans="1:7" x14ac:dyDescent="0.25">
      <c r="A961" s="13">
        <v>42404</v>
      </c>
      <c r="B961" s="12">
        <v>51.330002</v>
      </c>
      <c r="C961" s="12">
        <v>52.919998</v>
      </c>
      <c r="D961" s="12">
        <v>51.009998000000003</v>
      </c>
      <c r="E961" s="12">
        <v>51.52</v>
      </c>
      <c r="F961" s="12">
        <v>50.010551</v>
      </c>
      <c r="G961" s="12">
        <v>1772300</v>
      </c>
    </row>
    <row r="962" spans="1:7" x14ac:dyDescent="0.25">
      <c r="A962" s="13">
        <v>42405</v>
      </c>
      <c r="B962" s="12">
        <v>51.439999</v>
      </c>
      <c r="C962" s="12">
        <v>52.18</v>
      </c>
      <c r="D962" s="12">
        <v>49.599997999999999</v>
      </c>
      <c r="E962" s="12">
        <v>50.099997999999999</v>
      </c>
      <c r="F962" s="12">
        <v>48.632156000000002</v>
      </c>
      <c r="G962" s="12">
        <v>1119308</v>
      </c>
    </row>
    <row r="963" spans="1:7" x14ac:dyDescent="0.25">
      <c r="A963" s="13">
        <v>42408</v>
      </c>
      <c r="B963" s="12">
        <v>49.68</v>
      </c>
      <c r="C963" s="12">
        <v>51.540000999999997</v>
      </c>
      <c r="D963" s="12">
        <v>49.669998</v>
      </c>
      <c r="E963" s="12">
        <v>50.59</v>
      </c>
      <c r="F963" s="12">
        <v>49.107799999999997</v>
      </c>
      <c r="G963" s="12">
        <v>956339</v>
      </c>
    </row>
    <row r="964" spans="1:7" x14ac:dyDescent="0.25">
      <c r="A964" s="13">
        <v>42409</v>
      </c>
      <c r="B964" s="12">
        <v>50.459999000000003</v>
      </c>
      <c r="C964" s="12">
        <v>51.529998999999997</v>
      </c>
      <c r="D964" s="12">
        <v>50.169998</v>
      </c>
      <c r="E964" s="12">
        <v>51.400002000000001</v>
      </c>
      <c r="F964" s="12">
        <v>49.894069999999999</v>
      </c>
      <c r="G964" s="12">
        <v>746959</v>
      </c>
    </row>
    <row r="965" spans="1:7" x14ac:dyDescent="0.25">
      <c r="A965" s="13">
        <v>42410</v>
      </c>
      <c r="B965" s="12">
        <v>51.32</v>
      </c>
      <c r="C965" s="12">
        <v>52.75</v>
      </c>
      <c r="D965" s="12">
        <v>51.32</v>
      </c>
      <c r="E965" s="12">
        <v>51.869999</v>
      </c>
      <c r="F965" s="12">
        <v>50.350299999999997</v>
      </c>
      <c r="G965" s="12">
        <v>1029382</v>
      </c>
    </row>
    <row r="966" spans="1:7" x14ac:dyDescent="0.25">
      <c r="A966" s="13">
        <v>42411</v>
      </c>
      <c r="B966" s="12">
        <v>51.869999</v>
      </c>
      <c r="C966" s="12">
        <v>51.869999</v>
      </c>
      <c r="D966" s="12">
        <v>49.799999</v>
      </c>
      <c r="E966" s="12">
        <v>50.669998</v>
      </c>
      <c r="F966" s="12">
        <v>49.185454999999997</v>
      </c>
      <c r="G966" s="12">
        <v>1321963</v>
      </c>
    </row>
    <row r="967" spans="1:7" x14ac:dyDescent="0.25">
      <c r="A967" s="13">
        <v>42412</v>
      </c>
      <c r="B967" s="12">
        <v>50.400002000000001</v>
      </c>
      <c r="C967" s="12">
        <v>51.52</v>
      </c>
      <c r="D967" s="12">
        <v>50.200001</v>
      </c>
      <c r="E967" s="12">
        <v>50.41</v>
      </c>
      <c r="F967" s="12">
        <v>48.933078999999999</v>
      </c>
      <c r="G967" s="12">
        <v>995176</v>
      </c>
    </row>
    <row r="968" spans="1:7" x14ac:dyDescent="0.25">
      <c r="A968" s="13">
        <v>42415</v>
      </c>
      <c r="B968" s="12">
        <v>50.66</v>
      </c>
      <c r="C968" s="12">
        <v>51.790000999999997</v>
      </c>
      <c r="D968" s="12">
        <v>50.66</v>
      </c>
      <c r="E968" s="12">
        <v>51.439999</v>
      </c>
      <c r="F968" s="12">
        <v>49.932898999999999</v>
      </c>
      <c r="G968" s="12">
        <v>721482</v>
      </c>
    </row>
    <row r="969" spans="1:7" x14ac:dyDescent="0.25">
      <c r="A969" s="13">
        <v>42416</v>
      </c>
      <c r="B969" s="12">
        <v>51.009998000000003</v>
      </c>
      <c r="C969" s="12">
        <v>51.73</v>
      </c>
      <c r="D969" s="12">
        <v>50.75</v>
      </c>
      <c r="E969" s="12">
        <v>50.990001999999997</v>
      </c>
      <c r="F969" s="12">
        <v>49.496085999999998</v>
      </c>
      <c r="G969" s="12">
        <v>1590263</v>
      </c>
    </row>
    <row r="970" spans="1:7" x14ac:dyDescent="0.25">
      <c r="A970" s="13">
        <v>42417</v>
      </c>
      <c r="B970" s="12">
        <v>51.599997999999999</v>
      </c>
      <c r="C970" s="12">
        <v>52.02</v>
      </c>
      <c r="D970" s="12">
        <v>51</v>
      </c>
      <c r="E970" s="12">
        <v>51.27</v>
      </c>
      <c r="F970" s="12">
        <v>49.767882999999998</v>
      </c>
      <c r="G970" s="12">
        <v>3495771</v>
      </c>
    </row>
    <row r="971" spans="1:7" x14ac:dyDescent="0.25">
      <c r="A971" s="13">
        <v>42418</v>
      </c>
      <c r="B971" s="12">
        <v>51.27</v>
      </c>
      <c r="C971" s="12">
        <v>52.290000999999997</v>
      </c>
      <c r="D971" s="12">
        <v>51.27</v>
      </c>
      <c r="E971" s="12">
        <v>52</v>
      </c>
      <c r="F971" s="12">
        <v>50.476494000000002</v>
      </c>
      <c r="G971" s="12">
        <v>2045222</v>
      </c>
    </row>
    <row r="972" spans="1:7" x14ac:dyDescent="0.25">
      <c r="A972" s="13">
        <v>42419</v>
      </c>
      <c r="B972" s="12">
        <v>51.599997999999999</v>
      </c>
      <c r="C972" s="12">
        <v>53</v>
      </c>
      <c r="D972" s="12">
        <v>51.599997999999999</v>
      </c>
      <c r="E972" s="12">
        <v>52.830002</v>
      </c>
      <c r="F972" s="12">
        <v>51.282176999999997</v>
      </c>
      <c r="G972" s="12">
        <v>1630379</v>
      </c>
    </row>
    <row r="973" spans="1:7" x14ac:dyDescent="0.25">
      <c r="A973" s="13">
        <v>42422</v>
      </c>
      <c r="B973" s="12">
        <v>52.52</v>
      </c>
      <c r="C973" s="12">
        <v>53.75</v>
      </c>
      <c r="D973" s="12">
        <v>52.509998000000003</v>
      </c>
      <c r="E973" s="12">
        <v>53.709999000000003</v>
      </c>
      <c r="F973" s="12">
        <v>52.136391000000003</v>
      </c>
      <c r="G973" s="12">
        <v>1891277</v>
      </c>
    </row>
    <row r="974" spans="1:7" x14ac:dyDescent="0.25">
      <c r="A974" s="13">
        <v>42423</v>
      </c>
      <c r="B974" s="12">
        <v>53.439999</v>
      </c>
      <c r="C974" s="12">
        <v>53.439999</v>
      </c>
      <c r="D974" s="12">
        <v>51.599997999999999</v>
      </c>
      <c r="E974" s="12">
        <v>52.110000999999997</v>
      </c>
      <c r="F974" s="12">
        <v>50.583271000000003</v>
      </c>
      <c r="G974" s="12">
        <v>1358445</v>
      </c>
    </row>
    <row r="975" spans="1:7" x14ac:dyDescent="0.25">
      <c r="A975" s="13">
        <v>42424</v>
      </c>
      <c r="B975" s="12">
        <v>52.200001</v>
      </c>
      <c r="C975" s="12">
        <v>52.599997999999999</v>
      </c>
      <c r="D975" s="12">
        <v>51</v>
      </c>
      <c r="E975" s="12">
        <v>51.209999000000003</v>
      </c>
      <c r="F975" s="12">
        <v>49.709637000000001</v>
      </c>
      <c r="G975" s="12">
        <v>1784635</v>
      </c>
    </row>
    <row r="976" spans="1:7" x14ac:dyDescent="0.25">
      <c r="A976" s="13">
        <v>42425</v>
      </c>
      <c r="B976" s="12">
        <v>51</v>
      </c>
      <c r="C976" s="12">
        <v>51.689999</v>
      </c>
      <c r="D976" s="12">
        <v>50.77</v>
      </c>
      <c r="E976" s="12">
        <v>51.049999</v>
      </c>
      <c r="F976" s="12">
        <v>49.554324999999999</v>
      </c>
      <c r="G976" s="12">
        <v>2042364</v>
      </c>
    </row>
    <row r="977" spans="1:7" x14ac:dyDescent="0.25">
      <c r="A977" s="13">
        <v>42426</v>
      </c>
      <c r="B977" s="12">
        <v>51.049999</v>
      </c>
      <c r="C977" s="12">
        <v>52.790000999999997</v>
      </c>
      <c r="D977" s="12">
        <v>51.049999</v>
      </c>
      <c r="E977" s="12">
        <v>51.73</v>
      </c>
      <c r="F977" s="12">
        <v>50.214401000000002</v>
      </c>
      <c r="G977" s="12">
        <v>1553016</v>
      </c>
    </row>
    <row r="978" spans="1:7" x14ac:dyDescent="0.25">
      <c r="A978" s="13">
        <v>42429</v>
      </c>
      <c r="B978" s="12">
        <v>51.650002000000001</v>
      </c>
      <c r="C978" s="12">
        <v>52.490001999999997</v>
      </c>
      <c r="D978" s="12">
        <v>51.099997999999999</v>
      </c>
      <c r="E978" s="12">
        <v>51.5</v>
      </c>
      <c r="F978" s="12">
        <v>49.991137999999999</v>
      </c>
      <c r="G978" s="12">
        <v>2963362</v>
      </c>
    </row>
    <row r="979" spans="1:7" x14ac:dyDescent="0.25">
      <c r="A979" s="13">
        <v>42430</v>
      </c>
      <c r="B979" s="12">
        <v>52.299999</v>
      </c>
      <c r="C979" s="12">
        <v>53.68</v>
      </c>
      <c r="D979" s="12">
        <v>52.25</v>
      </c>
      <c r="E979" s="12">
        <v>53.470001000000003</v>
      </c>
      <c r="F979" s="12">
        <v>51.903427000000001</v>
      </c>
      <c r="G979" s="12">
        <v>4045759</v>
      </c>
    </row>
    <row r="980" spans="1:7" x14ac:dyDescent="0.25">
      <c r="A980" s="13">
        <v>42431</v>
      </c>
      <c r="B980" s="12">
        <v>53.549999</v>
      </c>
      <c r="C980" s="12">
        <v>54.790000999999997</v>
      </c>
      <c r="D980" s="12">
        <v>53.549999</v>
      </c>
      <c r="E980" s="12">
        <v>53.91</v>
      </c>
      <c r="F980" s="12">
        <v>52.330531999999998</v>
      </c>
      <c r="G980" s="12">
        <v>3009417</v>
      </c>
    </row>
    <row r="981" spans="1:7" x14ac:dyDescent="0.25">
      <c r="A981" s="13">
        <v>42432</v>
      </c>
      <c r="B981" s="12">
        <v>53.830002</v>
      </c>
      <c r="C981" s="12">
        <v>54.240001999999997</v>
      </c>
      <c r="D981" s="12">
        <v>52.25</v>
      </c>
      <c r="E981" s="12">
        <v>52.720001000000003</v>
      </c>
      <c r="F981" s="12">
        <v>51.175395999999999</v>
      </c>
      <c r="G981" s="12">
        <v>2640008</v>
      </c>
    </row>
    <row r="982" spans="1:7" x14ac:dyDescent="0.25">
      <c r="A982" s="13">
        <v>42433</v>
      </c>
      <c r="B982" s="12">
        <v>53.25</v>
      </c>
      <c r="C982" s="12">
        <v>54.5</v>
      </c>
      <c r="D982" s="12">
        <v>52.130001</v>
      </c>
      <c r="E982" s="12">
        <v>52.330002</v>
      </c>
      <c r="F982" s="12">
        <v>50.796821999999999</v>
      </c>
      <c r="G982" s="12">
        <v>2037464</v>
      </c>
    </row>
    <row r="983" spans="1:7" x14ac:dyDescent="0.25">
      <c r="A983" s="13">
        <v>42436</v>
      </c>
      <c r="B983" s="12">
        <v>52.09</v>
      </c>
      <c r="C983" s="12">
        <v>52.490001999999997</v>
      </c>
      <c r="D983" s="12">
        <v>51.5</v>
      </c>
      <c r="E983" s="12">
        <v>51.709999000000003</v>
      </c>
      <c r="F983" s="12">
        <v>50.194988000000002</v>
      </c>
      <c r="G983" s="12">
        <v>1228303</v>
      </c>
    </row>
    <row r="984" spans="1:7" x14ac:dyDescent="0.25">
      <c r="A984" s="13">
        <v>42437</v>
      </c>
      <c r="B984" s="12">
        <v>51.900002000000001</v>
      </c>
      <c r="C984" s="12">
        <v>52.490001999999997</v>
      </c>
      <c r="D984" s="12">
        <v>51</v>
      </c>
      <c r="E984" s="12">
        <v>52.310001</v>
      </c>
      <c r="F984" s="12">
        <v>50.777408999999999</v>
      </c>
      <c r="G984" s="12">
        <v>1604689</v>
      </c>
    </row>
    <row r="985" spans="1:7" x14ac:dyDescent="0.25">
      <c r="A985" s="13">
        <v>42438</v>
      </c>
      <c r="B985" s="12">
        <v>52.23</v>
      </c>
      <c r="C985" s="12">
        <v>52.490001999999997</v>
      </c>
      <c r="D985" s="12">
        <v>51</v>
      </c>
      <c r="E985" s="12">
        <v>51.509998000000003</v>
      </c>
      <c r="F985" s="12">
        <v>50.000847</v>
      </c>
      <c r="G985" s="12">
        <v>818111</v>
      </c>
    </row>
    <row r="986" spans="1:7" x14ac:dyDescent="0.25">
      <c r="A986" s="13">
        <v>42439</v>
      </c>
      <c r="B986" s="12">
        <v>51.290000999999997</v>
      </c>
      <c r="C986" s="12">
        <v>51.950001</v>
      </c>
      <c r="D986" s="12">
        <v>50.009998000000003</v>
      </c>
      <c r="E986" s="12">
        <v>50.849997999999999</v>
      </c>
      <c r="F986" s="12">
        <v>49.360183999999997</v>
      </c>
      <c r="G986" s="12">
        <v>2418829</v>
      </c>
    </row>
    <row r="987" spans="1:7" x14ac:dyDescent="0.25">
      <c r="A987" s="13">
        <v>42440</v>
      </c>
      <c r="B987" s="12">
        <v>51.099997999999999</v>
      </c>
      <c r="C987" s="12">
        <v>52</v>
      </c>
      <c r="D987" s="12">
        <v>50.200001</v>
      </c>
      <c r="E987" s="12">
        <v>50.34</v>
      </c>
      <c r="F987" s="12">
        <v>48.865124000000002</v>
      </c>
      <c r="G987" s="12">
        <v>2567879</v>
      </c>
    </row>
    <row r="988" spans="1:7" x14ac:dyDescent="0.25">
      <c r="A988" s="13">
        <v>42443</v>
      </c>
      <c r="B988" s="12">
        <v>51.380001</v>
      </c>
      <c r="C988" s="12">
        <v>51.380001</v>
      </c>
      <c r="D988" s="12">
        <v>50.049999</v>
      </c>
      <c r="E988" s="12">
        <v>50.970001000000003</v>
      </c>
      <c r="F988" s="12">
        <v>49.476672999999998</v>
      </c>
      <c r="G988" s="12">
        <v>1544517</v>
      </c>
    </row>
    <row r="989" spans="1:7" x14ac:dyDescent="0.25">
      <c r="A989" s="13">
        <v>42444</v>
      </c>
      <c r="B989" s="12">
        <v>50.889999000000003</v>
      </c>
      <c r="C989" s="12">
        <v>51.290000999999997</v>
      </c>
      <c r="D989" s="12">
        <v>50.299999</v>
      </c>
      <c r="E989" s="12">
        <v>50.540000999999997</v>
      </c>
      <c r="F989" s="12">
        <v>49.059269</v>
      </c>
      <c r="G989" s="12">
        <v>1648383</v>
      </c>
    </row>
    <row r="990" spans="1:7" x14ac:dyDescent="0.25">
      <c r="A990" s="13">
        <v>42445</v>
      </c>
      <c r="B990" s="12">
        <v>50.459999000000003</v>
      </c>
      <c r="C990" s="12">
        <v>51.279998999999997</v>
      </c>
      <c r="D990" s="12">
        <v>50</v>
      </c>
      <c r="E990" s="12">
        <v>50.540000999999997</v>
      </c>
      <c r="F990" s="12">
        <v>49.059269</v>
      </c>
      <c r="G990" s="12">
        <v>2505873</v>
      </c>
    </row>
    <row r="991" spans="1:7" x14ac:dyDescent="0.25">
      <c r="A991" s="13">
        <v>42446</v>
      </c>
      <c r="B991" s="12">
        <v>50.549999</v>
      </c>
      <c r="C991" s="12">
        <v>51.849997999999999</v>
      </c>
      <c r="D991" s="12">
        <v>50.549999</v>
      </c>
      <c r="E991" s="12">
        <v>51.82</v>
      </c>
      <c r="F991" s="12">
        <v>50.301765000000003</v>
      </c>
      <c r="G991" s="12">
        <v>3030821</v>
      </c>
    </row>
    <row r="992" spans="1:7" x14ac:dyDescent="0.25">
      <c r="A992" s="13">
        <v>42447</v>
      </c>
      <c r="B992" s="12">
        <v>51.740001999999997</v>
      </c>
      <c r="C992" s="12">
        <v>53.18</v>
      </c>
      <c r="D992" s="12">
        <v>50.549999</v>
      </c>
      <c r="E992" s="12">
        <v>51.07</v>
      </c>
      <c r="F992" s="12">
        <v>49.573742000000003</v>
      </c>
      <c r="G992" s="12">
        <v>4179800</v>
      </c>
    </row>
    <row r="993" spans="1:7" x14ac:dyDescent="0.25">
      <c r="A993" s="13">
        <v>42451</v>
      </c>
      <c r="B993" s="12">
        <v>50.099997999999999</v>
      </c>
      <c r="C993" s="12">
        <v>52.27</v>
      </c>
      <c r="D993" s="12">
        <v>50.099997999999999</v>
      </c>
      <c r="E993" s="12">
        <v>51.509998000000003</v>
      </c>
      <c r="F993" s="12">
        <v>50.000847</v>
      </c>
      <c r="G993" s="12">
        <v>1913389</v>
      </c>
    </row>
    <row r="994" spans="1:7" x14ac:dyDescent="0.25">
      <c r="A994" s="13">
        <v>42452</v>
      </c>
      <c r="B994" s="12">
        <v>51.830002</v>
      </c>
      <c r="C994" s="12">
        <v>51.84</v>
      </c>
      <c r="D994" s="12">
        <v>50.59</v>
      </c>
      <c r="E994" s="12">
        <v>51.400002000000001</v>
      </c>
      <c r="F994" s="12">
        <v>49.894069999999999</v>
      </c>
      <c r="G994" s="12">
        <v>2631223</v>
      </c>
    </row>
    <row r="995" spans="1:7" x14ac:dyDescent="0.25">
      <c r="A995" s="13">
        <v>42457</v>
      </c>
      <c r="B995" s="12">
        <v>51.650002000000001</v>
      </c>
      <c r="C995" s="12">
        <v>51.759998000000003</v>
      </c>
      <c r="D995" s="12">
        <v>51.009998000000003</v>
      </c>
      <c r="E995" s="12">
        <v>51.52</v>
      </c>
      <c r="F995" s="12">
        <v>50.010551</v>
      </c>
      <c r="G995" s="12">
        <v>672650</v>
      </c>
    </row>
    <row r="996" spans="1:7" x14ac:dyDescent="0.25">
      <c r="A996" s="13">
        <v>42458</v>
      </c>
      <c r="B996" s="12">
        <v>51.77</v>
      </c>
      <c r="C996" s="12">
        <v>51.77</v>
      </c>
      <c r="D996" s="12">
        <v>50.82</v>
      </c>
      <c r="E996" s="12">
        <v>51.470001000000003</v>
      </c>
      <c r="F996" s="12">
        <v>49.962021</v>
      </c>
      <c r="G996" s="12">
        <v>1442388</v>
      </c>
    </row>
    <row r="997" spans="1:7" x14ac:dyDescent="0.25">
      <c r="A997" s="13">
        <v>42459</v>
      </c>
      <c r="B997" s="12">
        <v>51.389999000000003</v>
      </c>
      <c r="C997" s="12">
        <v>51.970001000000003</v>
      </c>
      <c r="D997" s="12">
        <v>50.900002000000001</v>
      </c>
      <c r="E997" s="12">
        <v>51.48</v>
      </c>
      <c r="F997" s="12">
        <v>49.971729000000003</v>
      </c>
      <c r="G997" s="12">
        <v>1680411</v>
      </c>
    </row>
    <row r="998" spans="1:7" x14ac:dyDescent="0.25">
      <c r="A998" s="13">
        <v>42460</v>
      </c>
      <c r="B998" s="12">
        <v>51.48</v>
      </c>
      <c r="C998" s="12">
        <v>51.900002000000001</v>
      </c>
      <c r="D998" s="12">
        <v>50.5</v>
      </c>
      <c r="E998" s="12">
        <v>51.07</v>
      </c>
      <c r="F998" s="12">
        <v>49.573742000000003</v>
      </c>
      <c r="G998" s="12">
        <v>2965325</v>
      </c>
    </row>
    <row r="999" spans="1:7" x14ac:dyDescent="0.25">
      <c r="A999" s="13">
        <v>42461</v>
      </c>
      <c r="B999" s="12">
        <v>50.700001</v>
      </c>
      <c r="C999" s="12">
        <v>51.07</v>
      </c>
      <c r="D999" s="12">
        <v>49.880001</v>
      </c>
      <c r="E999" s="12">
        <v>50.580002</v>
      </c>
      <c r="F999" s="12">
        <v>49.098098999999998</v>
      </c>
      <c r="G999" s="12">
        <v>4033990</v>
      </c>
    </row>
    <row r="1000" spans="1:7" x14ac:dyDescent="0.25">
      <c r="A1000" s="13">
        <v>42464</v>
      </c>
      <c r="B1000" s="12">
        <v>50.66</v>
      </c>
      <c r="C1000" s="12">
        <v>50.900002000000001</v>
      </c>
      <c r="D1000" s="12">
        <v>49.82</v>
      </c>
      <c r="E1000" s="12">
        <v>49.93</v>
      </c>
      <c r="F1000" s="12">
        <v>48.467136000000004</v>
      </c>
      <c r="G1000" s="12">
        <v>4361613</v>
      </c>
    </row>
    <row r="1001" spans="1:7" x14ac:dyDescent="0.25">
      <c r="A1001" s="13">
        <v>42465</v>
      </c>
      <c r="B1001" s="12">
        <v>49.849997999999999</v>
      </c>
      <c r="C1001" s="12">
        <v>50.490001999999997</v>
      </c>
      <c r="D1001" s="12">
        <v>49.25</v>
      </c>
      <c r="E1001" s="12">
        <v>49.439999</v>
      </c>
      <c r="F1001" s="12">
        <v>47.991492999999998</v>
      </c>
      <c r="G1001" s="12">
        <v>2259372</v>
      </c>
    </row>
    <row r="1002" spans="1:7" x14ac:dyDescent="0.25">
      <c r="A1002" s="13">
        <v>42466</v>
      </c>
      <c r="B1002" s="12">
        <v>49.610000999999997</v>
      </c>
      <c r="C1002" s="12">
        <v>49.799999</v>
      </c>
      <c r="D1002" s="12">
        <v>49.200001</v>
      </c>
      <c r="E1002" s="12">
        <v>49.419998</v>
      </c>
      <c r="F1002" s="12">
        <v>47.972079999999998</v>
      </c>
      <c r="G1002" s="12">
        <v>1578580</v>
      </c>
    </row>
    <row r="1003" spans="1:7" x14ac:dyDescent="0.25">
      <c r="A1003" s="13">
        <v>42467</v>
      </c>
      <c r="B1003" s="12">
        <v>49.41</v>
      </c>
      <c r="C1003" s="12">
        <v>49.450001</v>
      </c>
      <c r="D1003" s="12">
        <v>48.900002000000001</v>
      </c>
      <c r="E1003" s="12">
        <v>49.310001</v>
      </c>
      <c r="F1003" s="12">
        <v>47.865307000000001</v>
      </c>
      <c r="G1003" s="12">
        <v>3733173</v>
      </c>
    </row>
    <row r="1004" spans="1:7" x14ac:dyDescent="0.25">
      <c r="A1004" s="13">
        <v>42468</v>
      </c>
      <c r="B1004" s="12">
        <v>49.73</v>
      </c>
      <c r="C1004" s="12">
        <v>50.049999</v>
      </c>
      <c r="D1004" s="12">
        <v>49.060001</v>
      </c>
      <c r="E1004" s="12">
        <v>49.110000999999997</v>
      </c>
      <c r="F1004" s="12">
        <v>47.671165000000002</v>
      </c>
      <c r="G1004" s="12">
        <v>1777873</v>
      </c>
    </row>
    <row r="1005" spans="1:7" x14ac:dyDescent="0.25">
      <c r="A1005" s="13">
        <v>42471</v>
      </c>
      <c r="B1005" s="12">
        <v>49.110000999999997</v>
      </c>
      <c r="C1005" s="12">
        <v>49.639999000000003</v>
      </c>
      <c r="D1005" s="12">
        <v>48.849997999999999</v>
      </c>
      <c r="E1005" s="12">
        <v>49.009998000000003</v>
      </c>
      <c r="F1005" s="12">
        <v>47.574097000000002</v>
      </c>
      <c r="G1005" s="12">
        <v>1803669</v>
      </c>
    </row>
    <row r="1006" spans="1:7" x14ac:dyDescent="0.25">
      <c r="A1006" s="13">
        <v>42472</v>
      </c>
      <c r="B1006" s="12">
        <v>49</v>
      </c>
      <c r="C1006" s="12">
        <v>49.700001</v>
      </c>
      <c r="D1006" s="12">
        <v>49</v>
      </c>
      <c r="E1006" s="12">
        <v>49.5</v>
      </c>
      <c r="F1006" s="12">
        <v>48.04974</v>
      </c>
      <c r="G1006" s="12">
        <v>2935587</v>
      </c>
    </row>
    <row r="1007" spans="1:7" x14ac:dyDescent="0.25">
      <c r="A1007" s="13">
        <v>42473</v>
      </c>
      <c r="B1007" s="12">
        <v>49.57</v>
      </c>
      <c r="C1007" s="12">
        <v>49.98</v>
      </c>
      <c r="D1007" s="12">
        <v>49.02</v>
      </c>
      <c r="E1007" s="12">
        <v>49.150002000000001</v>
      </c>
      <c r="F1007" s="12">
        <v>47.709991000000002</v>
      </c>
      <c r="G1007" s="12">
        <v>3375038</v>
      </c>
    </row>
    <row r="1008" spans="1:7" x14ac:dyDescent="0.25">
      <c r="A1008" s="13">
        <v>42474</v>
      </c>
      <c r="B1008" s="12">
        <v>49.689999</v>
      </c>
      <c r="C1008" s="12">
        <v>49.900002000000001</v>
      </c>
      <c r="D1008" s="12">
        <v>49.099997999999999</v>
      </c>
      <c r="E1008" s="12">
        <v>49.279998999999997</v>
      </c>
      <c r="F1008" s="12">
        <v>47.836182000000001</v>
      </c>
      <c r="G1008" s="12">
        <v>1720161</v>
      </c>
    </row>
    <row r="1009" spans="1:7" x14ac:dyDescent="0.25">
      <c r="A1009" s="13">
        <v>42475</v>
      </c>
      <c r="B1009" s="12">
        <v>49.549999</v>
      </c>
      <c r="C1009" s="12">
        <v>49.610000999999997</v>
      </c>
      <c r="D1009" s="12">
        <v>48.880001</v>
      </c>
      <c r="E1009" s="12">
        <v>49.150002000000001</v>
      </c>
      <c r="F1009" s="12">
        <v>47.709991000000002</v>
      </c>
      <c r="G1009" s="12">
        <v>2713704</v>
      </c>
    </row>
    <row r="1010" spans="1:7" x14ac:dyDescent="0.25">
      <c r="A1010" s="13">
        <v>42478</v>
      </c>
      <c r="B1010" s="12">
        <v>49.080002</v>
      </c>
      <c r="C1010" s="12">
        <v>49.5</v>
      </c>
      <c r="D1010" s="12">
        <v>47.68</v>
      </c>
      <c r="E1010" s="12">
        <v>47.799999</v>
      </c>
      <c r="F1010" s="12">
        <v>46.399543999999999</v>
      </c>
      <c r="G1010" s="12">
        <v>3152312</v>
      </c>
    </row>
    <row r="1011" spans="1:7" x14ac:dyDescent="0.25">
      <c r="A1011" s="13">
        <v>42479</v>
      </c>
      <c r="B1011" s="12">
        <v>48.259998000000003</v>
      </c>
      <c r="C1011" s="12">
        <v>50.290000999999997</v>
      </c>
      <c r="D1011" s="12">
        <v>48.259998000000003</v>
      </c>
      <c r="E1011" s="12">
        <v>50.18</v>
      </c>
      <c r="F1011" s="12">
        <v>48.709816000000004</v>
      </c>
      <c r="G1011" s="12">
        <v>9371241</v>
      </c>
    </row>
    <row r="1012" spans="1:7" x14ac:dyDescent="0.25">
      <c r="A1012" s="13">
        <v>42480</v>
      </c>
      <c r="B1012" s="12">
        <v>50.189999</v>
      </c>
      <c r="C1012" s="12">
        <v>50.549999</v>
      </c>
      <c r="D1012" s="12">
        <v>49.509998000000003</v>
      </c>
      <c r="E1012" s="12">
        <v>50.5</v>
      </c>
      <c r="F1012" s="12">
        <v>49.020439000000003</v>
      </c>
      <c r="G1012" s="12">
        <v>4037667</v>
      </c>
    </row>
    <row r="1013" spans="1:7" x14ac:dyDescent="0.25">
      <c r="A1013" s="13">
        <v>42481</v>
      </c>
      <c r="B1013" s="12">
        <v>50.490001999999997</v>
      </c>
      <c r="C1013" s="12">
        <v>50.790000999999997</v>
      </c>
      <c r="D1013" s="12">
        <v>49.790000999999997</v>
      </c>
      <c r="E1013" s="12">
        <v>50.619999</v>
      </c>
      <c r="F1013" s="12">
        <v>49.136921000000001</v>
      </c>
      <c r="G1013" s="12">
        <v>1241730</v>
      </c>
    </row>
    <row r="1014" spans="1:7" x14ac:dyDescent="0.25">
      <c r="A1014" s="13">
        <v>42482</v>
      </c>
      <c r="B1014" s="12">
        <v>50.669998</v>
      </c>
      <c r="C1014" s="12">
        <v>50.669998</v>
      </c>
      <c r="D1014" s="12">
        <v>49.91</v>
      </c>
      <c r="E1014" s="12">
        <v>50.02</v>
      </c>
      <c r="F1014" s="12">
        <v>48.785809</v>
      </c>
      <c r="G1014" s="12">
        <v>1297665</v>
      </c>
    </row>
    <row r="1015" spans="1:7" x14ac:dyDescent="0.25">
      <c r="A1015" s="13">
        <v>42485</v>
      </c>
      <c r="B1015" s="12">
        <v>50.099997999999999</v>
      </c>
      <c r="C1015" s="12">
        <v>50.48</v>
      </c>
      <c r="D1015" s="12">
        <v>49.790000999999997</v>
      </c>
      <c r="E1015" s="12">
        <v>49.950001</v>
      </c>
      <c r="F1015" s="12">
        <v>48.717533000000003</v>
      </c>
      <c r="G1015" s="12">
        <v>1585737</v>
      </c>
    </row>
    <row r="1016" spans="1:7" x14ac:dyDescent="0.25">
      <c r="A1016" s="13">
        <v>42486</v>
      </c>
      <c r="B1016" s="12">
        <v>49.880001</v>
      </c>
      <c r="C1016" s="12">
        <v>50.5</v>
      </c>
      <c r="D1016" s="12">
        <v>49.5</v>
      </c>
      <c r="E1016" s="12">
        <v>50.32</v>
      </c>
      <c r="F1016" s="12">
        <v>49.078400000000002</v>
      </c>
      <c r="G1016" s="12">
        <v>1549735</v>
      </c>
    </row>
    <row r="1017" spans="1:7" x14ac:dyDescent="0.25">
      <c r="A1017" s="13">
        <v>42487</v>
      </c>
      <c r="B1017" s="12">
        <v>50.619999</v>
      </c>
      <c r="C1017" s="12">
        <v>51.66</v>
      </c>
      <c r="D1017" s="12">
        <v>50.599997999999999</v>
      </c>
      <c r="E1017" s="12">
        <v>51.57</v>
      </c>
      <c r="F1017" s="12">
        <v>50.297561999999999</v>
      </c>
      <c r="G1017" s="12">
        <v>7475811</v>
      </c>
    </row>
    <row r="1018" spans="1:7" x14ac:dyDescent="0.25">
      <c r="A1018" s="13">
        <v>42488</v>
      </c>
      <c r="B1018" s="12">
        <v>51.740001999999997</v>
      </c>
      <c r="C1018" s="12">
        <v>52.299999</v>
      </c>
      <c r="D1018" s="12">
        <v>51.200001</v>
      </c>
      <c r="E1018" s="12">
        <v>52.119999</v>
      </c>
      <c r="F1018" s="12">
        <v>50.833992000000002</v>
      </c>
      <c r="G1018" s="12">
        <v>2255670</v>
      </c>
    </row>
    <row r="1019" spans="1:7" x14ac:dyDescent="0.25">
      <c r="A1019" s="13">
        <v>42489</v>
      </c>
      <c r="B1019" s="12">
        <v>52.040000999999997</v>
      </c>
      <c r="C1019" s="12">
        <v>52.650002000000001</v>
      </c>
      <c r="D1019" s="12">
        <v>51.200001</v>
      </c>
      <c r="E1019" s="12">
        <v>52.450001</v>
      </c>
      <c r="F1019" s="12">
        <v>51.155845999999997</v>
      </c>
      <c r="G1019" s="12">
        <v>646214</v>
      </c>
    </row>
    <row r="1020" spans="1:7" x14ac:dyDescent="0.25">
      <c r="A1020" s="13">
        <v>42492</v>
      </c>
      <c r="B1020" s="12">
        <v>52.369999</v>
      </c>
      <c r="C1020" s="12">
        <v>53.75</v>
      </c>
      <c r="D1020" s="12">
        <v>52.009998000000003</v>
      </c>
      <c r="E1020" s="12">
        <v>53.259998000000003</v>
      </c>
      <c r="F1020" s="12">
        <v>51.945858000000001</v>
      </c>
      <c r="G1020" s="12">
        <v>1214883</v>
      </c>
    </row>
    <row r="1021" spans="1:7" x14ac:dyDescent="0.25">
      <c r="A1021" s="13">
        <v>42493</v>
      </c>
      <c r="B1021" s="12">
        <v>53.18</v>
      </c>
      <c r="C1021" s="12">
        <v>53.18</v>
      </c>
      <c r="D1021" s="12">
        <v>52</v>
      </c>
      <c r="E1021" s="12">
        <v>52.810001</v>
      </c>
      <c r="F1021" s="12">
        <v>51.506965999999998</v>
      </c>
      <c r="G1021" s="12">
        <v>1454368</v>
      </c>
    </row>
    <row r="1022" spans="1:7" x14ac:dyDescent="0.25">
      <c r="A1022" s="13">
        <v>42494</v>
      </c>
      <c r="B1022" s="12">
        <v>52.110000999999997</v>
      </c>
      <c r="C1022" s="12">
        <v>54.25</v>
      </c>
      <c r="D1022" s="12">
        <v>52.02</v>
      </c>
      <c r="E1022" s="12">
        <v>53.990001999999997</v>
      </c>
      <c r="F1022" s="12">
        <v>52.657851999999998</v>
      </c>
      <c r="G1022" s="12">
        <v>4293332</v>
      </c>
    </row>
    <row r="1023" spans="1:7" x14ac:dyDescent="0.25">
      <c r="A1023" s="13">
        <v>42495</v>
      </c>
      <c r="B1023" s="12">
        <v>53.759998000000003</v>
      </c>
      <c r="C1023" s="12">
        <v>53.93</v>
      </c>
      <c r="D1023" s="12">
        <v>52.700001</v>
      </c>
      <c r="E1023" s="12">
        <v>52.950001</v>
      </c>
      <c r="F1023" s="12">
        <v>51.643512999999999</v>
      </c>
      <c r="G1023" s="12">
        <v>1748382</v>
      </c>
    </row>
    <row r="1024" spans="1:7" x14ac:dyDescent="0.25">
      <c r="A1024" s="13">
        <v>42496</v>
      </c>
      <c r="B1024" s="12">
        <v>52.639999000000003</v>
      </c>
      <c r="C1024" s="12">
        <v>53.5</v>
      </c>
      <c r="D1024" s="12">
        <v>52.110000999999997</v>
      </c>
      <c r="E1024" s="12">
        <v>53.450001</v>
      </c>
      <c r="F1024" s="12">
        <v>52.131176000000004</v>
      </c>
      <c r="G1024" s="12">
        <v>1291027</v>
      </c>
    </row>
    <row r="1025" spans="1:7" x14ac:dyDescent="0.25">
      <c r="A1025" s="13">
        <v>42499</v>
      </c>
      <c r="B1025" s="12">
        <v>53.200001</v>
      </c>
      <c r="C1025" s="12">
        <v>54.68</v>
      </c>
      <c r="D1025" s="12">
        <v>52.619999</v>
      </c>
      <c r="E1025" s="12">
        <v>54.34</v>
      </c>
      <c r="F1025" s="12">
        <v>52.999214000000002</v>
      </c>
      <c r="G1025" s="12">
        <v>1692849</v>
      </c>
    </row>
    <row r="1026" spans="1:7" x14ac:dyDescent="0.25">
      <c r="A1026" s="13">
        <v>42500</v>
      </c>
      <c r="B1026" s="12">
        <v>54.220001000000003</v>
      </c>
      <c r="C1026" s="12">
        <v>55.939999</v>
      </c>
      <c r="D1026" s="12">
        <v>54.200001</v>
      </c>
      <c r="E1026" s="12">
        <v>54.970001000000003</v>
      </c>
      <c r="F1026" s="12">
        <v>53.613669999999999</v>
      </c>
      <c r="G1026" s="12">
        <v>4063111</v>
      </c>
    </row>
    <row r="1027" spans="1:7" x14ac:dyDescent="0.25">
      <c r="A1027" s="13">
        <v>42501</v>
      </c>
      <c r="B1027" s="12">
        <v>54.959999000000003</v>
      </c>
      <c r="C1027" s="12">
        <v>55.509998000000003</v>
      </c>
      <c r="D1027" s="12">
        <v>54.470001000000003</v>
      </c>
      <c r="E1027" s="12">
        <v>55.099997999999999</v>
      </c>
      <c r="F1027" s="12">
        <v>53.740459000000001</v>
      </c>
      <c r="G1027" s="12">
        <v>10195076</v>
      </c>
    </row>
    <row r="1028" spans="1:7" x14ac:dyDescent="0.25">
      <c r="A1028" s="13">
        <v>42502</v>
      </c>
      <c r="B1028" s="12">
        <v>55.02</v>
      </c>
      <c r="C1028" s="12">
        <v>55.779998999999997</v>
      </c>
      <c r="D1028" s="12">
        <v>53.990001999999997</v>
      </c>
      <c r="E1028" s="12">
        <v>54.200001</v>
      </c>
      <c r="F1028" s="12">
        <v>52.862670999999999</v>
      </c>
      <c r="G1028" s="12">
        <v>2429669</v>
      </c>
    </row>
    <row r="1029" spans="1:7" x14ac:dyDescent="0.25">
      <c r="A1029" s="13">
        <v>42503</v>
      </c>
      <c r="B1029" s="12">
        <v>52.810001</v>
      </c>
      <c r="C1029" s="12">
        <v>54.400002000000001</v>
      </c>
      <c r="D1029" s="12">
        <v>52.810001</v>
      </c>
      <c r="E1029" s="12">
        <v>54.349997999999999</v>
      </c>
      <c r="F1029" s="12">
        <v>53.008965000000003</v>
      </c>
      <c r="G1029" s="12">
        <v>1331170</v>
      </c>
    </row>
    <row r="1030" spans="1:7" x14ac:dyDescent="0.25">
      <c r="A1030" s="13">
        <v>42506</v>
      </c>
      <c r="B1030" s="12">
        <v>54.400002000000001</v>
      </c>
      <c r="C1030" s="12">
        <v>54.880001</v>
      </c>
      <c r="D1030" s="12">
        <v>54.299999</v>
      </c>
      <c r="E1030" s="12">
        <v>54.610000999999997</v>
      </c>
      <c r="F1030" s="12">
        <v>53.262549999999997</v>
      </c>
      <c r="G1030" s="12">
        <v>1223720</v>
      </c>
    </row>
    <row r="1031" spans="1:7" x14ac:dyDescent="0.25">
      <c r="A1031" s="13">
        <v>42507</v>
      </c>
      <c r="B1031" s="12">
        <v>54.98</v>
      </c>
      <c r="C1031" s="12">
        <v>57.240001999999997</v>
      </c>
      <c r="D1031" s="12">
        <v>54.330002</v>
      </c>
      <c r="E1031" s="12">
        <v>57.02</v>
      </c>
      <c r="F1031" s="12">
        <v>55.613087</v>
      </c>
      <c r="G1031" s="12">
        <v>4309132</v>
      </c>
    </row>
    <row r="1032" spans="1:7" x14ac:dyDescent="0.25">
      <c r="A1032" s="13">
        <v>42508</v>
      </c>
      <c r="B1032" s="12">
        <v>57.119999</v>
      </c>
      <c r="C1032" s="12">
        <v>57.119999</v>
      </c>
      <c r="D1032" s="12">
        <v>55.52</v>
      </c>
      <c r="E1032" s="12">
        <v>56.849997999999999</v>
      </c>
      <c r="F1032" s="12">
        <v>55.447285000000001</v>
      </c>
      <c r="G1032" s="12">
        <v>3059130</v>
      </c>
    </row>
    <row r="1033" spans="1:7" x14ac:dyDescent="0.25">
      <c r="A1033" s="13">
        <v>42509</v>
      </c>
      <c r="B1033" s="12">
        <v>56.5</v>
      </c>
      <c r="C1033" s="12">
        <v>57.09</v>
      </c>
      <c r="D1033" s="12">
        <v>55.990001999999997</v>
      </c>
      <c r="E1033" s="12">
        <v>56.950001</v>
      </c>
      <c r="F1033" s="12">
        <v>55.544818999999997</v>
      </c>
      <c r="G1033" s="12">
        <v>2064152</v>
      </c>
    </row>
    <row r="1034" spans="1:7" x14ac:dyDescent="0.25">
      <c r="A1034" s="13">
        <v>42510</v>
      </c>
      <c r="B1034" s="12">
        <v>56.389999000000003</v>
      </c>
      <c r="C1034" s="12">
        <v>56.889999000000003</v>
      </c>
      <c r="D1034" s="12">
        <v>55.009998000000003</v>
      </c>
      <c r="E1034" s="12">
        <v>55.18</v>
      </c>
      <c r="F1034" s="12">
        <v>53.818485000000003</v>
      </c>
      <c r="G1034" s="12">
        <v>1729755</v>
      </c>
    </row>
    <row r="1035" spans="1:7" x14ac:dyDescent="0.25">
      <c r="A1035" s="13">
        <v>42513</v>
      </c>
      <c r="B1035" s="12">
        <v>55.720001000000003</v>
      </c>
      <c r="C1035" s="12">
        <v>55.919998</v>
      </c>
      <c r="D1035" s="12">
        <v>55.110000999999997</v>
      </c>
      <c r="E1035" s="12">
        <v>55.27</v>
      </c>
      <c r="F1035" s="12">
        <v>53.906264999999998</v>
      </c>
      <c r="G1035" s="12">
        <v>4326134</v>
      </c>
    </row>
    <row r="1036" spans="1:7" x14ac:dyDescent="0.25">
      <c r="A1036" s="13">
        <v>42514</v>
      </c>
      <c r="B1036" s="12">
        <v>55.349997999999999</v>
      </c>
      <c r="C1036" s="12">
        <v>56.950001</v>
      </c>
      <c r="D1036" s="12">
        <v>55.150002000000001</v>
      </c>
      <c r="E1036" s="12">
        <v>56.060001</v>
      </c>
      <c r="F1036" s="12">
        <v>54.676777000000001</v>
      </c>
      <c r="G1036" s="12">
        <v>1508825</v>
      </c>
    </row>
    <row r="1037" spans="1:7" x14ac:dyDescent="0.25">
      <c r="A1037" s="13">
        <v>42515</v>
      </c>
      <c r="B1037" s="12">
        <v>56.139999000000003</v>
      </c>
      <c r="C1037" s="12">
        <v>57</v>
      </c>
      <c r="D1037" s="12">
        <v>56.139999000000003</v>
      </c>
      <c r="E1037" s="12">
        <v>56.330002</v>
      </c>
      <c r="F1037" s="12">
        <v>54.940112999999997</v>
      </c>
      <c r="G1037" s="12">
        <v>1222245</v>
      </c>
    </row>
    <row r="1038" spans="1:7" x14ac:dyDescent="0.25">
      <c r="A1038" s="13">
        <v>42516</v>
      </c>
      <c r="B1038" s="12">
        <v>56.41</v>
      </c>
      <c r="C1038" s="12">
        <v>56.490001999999997</v>
      </c>
      <c r="D1038" s="12">
        <v>55.049999</v>
      </c>
      <c r="E1038" s="12">
        <v>55.290000999999997</v>
      </c>
      <c r="F1038" s="12">
        <v>53.925773999999997</v>
      </c>
      <c r="G1038" s="12">
        <v>3762413</v>
      </c>
    </row>
    <row r="1039" spans="1:7" x14ac:dyDescent="0.25">
      <c r="A1039" s="13">
        <v>42517</v>
      </c>
      <c r="B1039" s="12">
        <v>55.889999000000003</v>
      </c>
      <c r="C1039" s="12">
        <v>55.93</v>
      </c>
      <c r="D1039" s="12">
        <v>55.080002</v>
      </c>
      <c r="E1039" s="12">
        <v>55.400002000000001</v>
      </c>
      <c r="F1039" s="12">
        <v>54.033062000000001</v>
      </c>
      <c r="G1039" s="12">
        <v>1987540</v>
      </c>
    </row>
    <row r="1040" spans="1:7" x14ac:dyDescent="0.25">
      <c r="A1040" s="13">
        <v>42520</v>
      </c>
      <c r="B1040" s="12">
        <v>55.009998000000003</v>
      </c>
      <c r="C1040" s="12">
        <v>55.75</v>
      </c>
      <c r="D1040" s="12">
        <v>55</v>
      </c>
      <c r="E1040" s="12">
        <v>55.5</v>
      </c>
      <c r="F1040" s="12">
        <v>54.130592</v>
      </c>
      <c r="G1040" s="12">
        <v>535142</v>
      </c>
    </row>
    <row r="1041" spans="1:7" x14ac:dyDescent="0.25">
      <c r="A1041" s="13">
        <v>42521</v>
      </c>
      <c r="B1041" s="12">
        <v>55.419998</v>
      </c>
      <c r="C1041" s="12">
        <v>55.419998</v>
      </c>
      <c r="D1041" s="12">
        <v>54</v>
      </c>
      <c r="E1041" s="12">
        <v>54.41</v>
      </c>
      <c r="F1041" s="12">
        <v>53.067486000000002</v>
      </c>
      <c r="G1041" s="12">
        <v>13290504</v>
      </c>
    </row>
    <row r="1042" spans="1:7" x14ac:dyDescent="0.25">
      <c r="A1042" s="13">
        <v>42522</v>
      </c>
      <c r="B1042" s="12">
        <v>54.41</v>
      </c>
      <c r="C1042" s="12">
        <v>54.849997999999999</v>
      </c>
      <c r="D1042" s="12">
        <v>53.540000999999997</v>
      </c>
      <c r="E1042" s="12">
        <v>53.68</v>
      </c>
      <c r="F1042" s="12">
        <v>52.355499000000002</v>
      </c>
      <c r="G1042" s="12">
        <v>3677498</v>
      </c>
    </row>
    <row r="1043" spans="1:7" x14ac:dyDescent="0.25">
      <c r="A1043" s="13">
        <v>42523</v>
      </c>
      <c r="B1043" s="12">
        <v>54.169998</v>
      </c>
      <c r="C1043" s="12">
        <v>54.169998</v>
      </c>
      <c r="D1043" s="12">
        <v>53.450001</v>
      </c>
      <c r="E1043" s="12">
        <v>53.689999</v>
      </c>
      <c r="F1043" s="12">
        <v>52.365250000000003</v>
      </c>
      <c r="G1043" s="12">
        <v>2667754</v>
      </c>
    </row>
    <row r="1044" spans="1:7" x14ac:dyDescent="0.25">
      <c r="A1044" s="13">
        <v>42524</v>
      </c>
      <c r="B1044" s="12">
        <v>54.529998999999997</v>
      </c>
      <c r="C1044" s="12">
        <v>54.869999</v>
      </c>
      <c r="D1044" s="12">
        <v>53.330002</v>
      </c>
      <c r="E1044" s="12">
        <v>54.459999000000003</v>
      </c>
      <c r="F1044" s="12">
        <v>53.116249000000003</v>
      </c>
      <c r="G1044" s="12">
        <v>2329333</v>
      </c>
    </row>
    <row r="1045" spans="1:7" x14ac:dyDescent="0.25">
      <c r="A1045" s="13">
        <v>42527</v>
      </c>
      <c r="B1045" s="12">
        <v>54.380001</v>
      </c>
      <c r="C1045" s="12">
        <v>54.82</v>
      </c>
      <c r="D1045" s="12">
        <v>54</v>
      </c>
      <c r="E1045" s="12">
        <v>54.27</v>
      </c>
      <c r="F1045" s="12">
        <v>52.930939000000002</v>
      </c>
      <c r="G1045" s="12">
        <v>970016</v>
      </c>
    </row>
    <row r="1046" spans="1:7" x14ac:dyDescent="0.25">
      <c r="A1046" s="13">
        <v>42528</v>
      </c>
      <c r="B1046" s="12">
        <v>54.740001999999997</v>
      </c>
      <c r="C1046" s="12">
        <v>55.59</v>
      </c>
      <c r="D1046" s="12">
        <v>54.32</v>
      </c>
      <c r="E1046" s="12">
        <v>55.240001999999997</v>
      </c>
      <c r="F1046" s="12">
        <v>53.877009999999999</v>
      </c>
      <c r="G1046" s="12">
        <v>3024462</v>
      </c>
    </row>
    <row r="1047" spans="1:7" x14ac:dyDescent="0.25">
      <c r="A1047" s="13">
        <v>42529</v>
      </c>
      <c r="B1047" s="12">
        <v>55.259998000000003</v>
      </c>
      <c r="C1047" s="12">
        <v>56.27</v>
      </c>
      <c r="D1047" s="12">
        <v>54.290000999999997</v>
      </c>
      <c r="E1047" s="12">
        <v>54.529998999999997</v>
      </c>
      <c r="F1047" s="12">
        <v>53.184520999999997</v>
      </c>
      <c r="G1047" s="12">
        <v>2478855</v>
      </c>
    </row>
    <row r="1048" spans="1:7" x14ac:dyDescent="0.25">
      <c r="A1048" s="13">
        <v>42530</v>
      </c>
      <c r="B1048" s="12">
        <v>54.59</v>
      </c>
      <c r="C1048" s="12">
        <v>55.48</v>
      </c>
      <c r="D1048" s="12">
        <v>54.009998000000003</v>
      </c>
      <c r="E1048" s="12">
        <v>54.25</v>
      </c>
      <c r="F1048" s="12">
        <v>52.911434</v>
      </c>
      <c r="G1048" s="12">
        <v>1866216</v>
      </c>
    </row>
    <row r="1049" spans="1:7" x14ac:dyDescent="0.25">
      <c r="A1049" s="13">
        <v>42531</v>
      </c>
      <c r="B1049" s="12">
        <v>54.75</v>
      </c>
      <c r="C1049" s="12">
        <v>54.75</v>
      </c>
      <c r="D1049" s="12">
        <v>53.049999</v>
      </c>
      <c r="E1049" s="12">
        <v>53.68</v>
      </c>
      <c r="F1049" s="12">
        <v>52.355499000000002</v>
      </c>
      <c r="G1049" s="12">
        <v>1449863</v>
      </c>
    </row>
    <row r="1050" spans="1:7" x14ac:dyDescent="0.25">
      <c r="A1050" s="13">
        <v>42534</v>
      </c>
      <c r="B1050" s="12">
        <v>53.700001</v>
      </c>
      <c r="C1050" s="12">
        <v>54.32</v>
      </c>
      <c r="D1050" s="12">
        <v>53</v>
      </c>
      <c r="E1050" s="12">
        <v>53.34</v>
      </c>
      <c r="F1050" s="12">
        <v>52.023887999999999</v>
      </c>
      <c r="G1050" s="12">
        <v>1750446</v>
      </c>
    </row>
    <row r="1051" spans="1:7" x14ac:dyDescent="0.25">
      <c r="A1051" s="13">
        <v>42535</v>
      </c>
      <c r="B1051" s="12">
        <v>53.02</v>
      </c>
      <c r="C1051" s="12">
        <v>53.59</v>
      </c>
      <c r="D1051" s="12">
        <v>52</v>
      </c>
      <c r="E1051" s="12">
        <v>52.5</v>
      </c>
      <c r="F1051" s="12">
        <v>51.204613000000002</v>
      </c>
      <c r="G1051" s="12">
        <v>5121092</v>
      </c>
    </row>
    <row r="1052" spans="1:7" x14ac:dyDescent="0.25">
      <c r="A1052" s="13">
        <v>42536</v>
      </c>
      <c r="B1052" s="12">
        <v>52.759998000000003</v>
      </c>
      <c r="C1052" s="12">
        <v>53.900002000000001</v>
      </c>
      <c r="D1052" s="12">
        <v>52.509998000000003</v>
      </c>
      <c r="E1052" s="12">
        <v>53.529998999999997</v>
      </c>
      <c r="F1052" s="12">
        <v>52.209198000000001</v>
      </c>
      <c r="G1052" s="12">
        <v>3026372</v>
      </c>
    </row>
    <row r="1053" spans="1:7" x14ac:dyDescent="0.25">
      <c r="A1053" s="13">
        <v>42537</v>
      </c>
      <c r="B1053" s="12">
        <v>53</v>
      </c>
      <c r="C1053" s="12">
        <v>54.900002000000001</v>
      </c>
      <c r="D1053" s="12">
        <v>53</v>
      </c>
      <c r="E1053" s="12">
        <v>54.779998999999997</v>
      </c>
      <c r="F1053" s="12">
        <v>53.428356000000001</v>
      </c>
      <c r="G1053" s="12">
        <v>2268305</v>
      </c>
    </row>
    <row r="1054" spans="1:7" x14ac:dyDescent="0.25">
      <c r="A1054" s="13">
        <v>42538</v>
      </c>
      <c r="B1054" s="12">
        <v>54.27</v>
      </c>
      <c r="C1054" s="12">
        <v>56.299999</v>
      </c>
      <c r="D1054" s="12">
        <v>54.27</v>
      </c>
      <c r="E1054" s="12">
        <v>55.580002</v>
      </c>
      <c r="F1054" s="12">
        <v>54.208621999999998</v>
      </c>
      <c r="G1054" s="12">
        <v>4530029</v>
      </c>
    </row>
    <row r="1055" spans="1:7" x14ac:dyDescent="0.25">
      <c r="A1055" s="13">
        <v>42541</v>
      </c>
      <c r="B1055" s="12">
        <v>55.860000999999997</v>
      </c>
      <c r="C1055" s="12">
        <v>56.5</v>
      </c>
      <c r="D1055" s="12">
        <v>54.299999</v>
      </c>
      <c r="E1055" s="12">
        <v>54.84</v>
      </c>
      <c r="F1055" s="12">
        <v>53.486877</v>
      </c>
      <c r="G1055" s="12">
        <v>1506203</v>
      </c>
    </row>
    <row r="1056" spans="1:7" x14ac:dyDescent="0.25">
      <c r="A1056" s="13">
        <v>42542</v>
      </c>
      <c r="B1056" s="12">
        <v>54.759998000000003</v>
      </c>
      <c r="C1056" s="12">
        <v>55.720001000000003</v>
      </c>
      <c r="D1056" s="12">
        <v>54.09</v>
      </c>
      <c r="E1056" s="12">
        <v>55.029998999999997</v>
      </c>
      <c r="F1056" s="12">
        <v>53.672187999999998</v>
      </c>
      <c r="G1056" s="12">
        <v>2901833</v>
      </c>
    </row>
    <row r="1057" spans="1:7" x14ac:dyDescent="0.25">
      <c r="A1057" s="13">
        <v>42543</v>
      </c>
      <c r="B1057" s="12">
        <v>55.029998999999997</v>
      </c>
      <c r="C1057" s="12">
        <v>56.669998</v>
      </c>
      <c r="D1057" s="12">
        <v>54.75</v>
      </c>
      <c r="E1057" s="12">
        <v>56.380001</v>
      </c>
      <c r="F1057" s="12">
        <v>54.988880000000002</v>
      </c>
      <c r="G1057" s="12">
        <v>2061472</v>
      </c>
    </row>
    <row r="1058" spans="1:7" x14ac:dyDescent="0.25">
      <c r="A1058" s="13">
        <v>42544</v>
      </c>
      <c r="B1058" s="12">
        <v>56.299999</v>
      </c>
      <c r="C1058" s="12">
        <v>58.169998</v>
      </c>
      <c r="D1058" s="12">
        <v>56.200001</v>
      </c>
      <c r="E1058" s="12">
        <v>57.84</v>
      </c>
      <c r="F1058" s="12">
        <v>56.412852999999998</v>
      </c>
      <c r="G1058" s="12">
        <v>1747721</v>
      </c>
    </row>
    <row r="1059" spans="1:7" x14ac:dyDescent="0.25">
      <c r="A1059" s="13">
        <v>42545</v>
      </c>
      <c r="B1059" s="12">
        <v>57.400002000000001</v>
      </c>
      <c r="C1059" s="12">
        <v>57.400002000000001</v>
      </c>
      <c r="D1059" s="12">
        <v>54.5</v>
      </c>
      <c r="E1059" s="12">
        <v>55.560001</v>
      </c>
      <c r="F1059" s="12">
        <v>54.189109999999999</v>
      </c>
      <c r="G1059" s="12">
        <v>2519694</v>
      </c>
    </row>
    <row r="1060" spans="1:7" x14ac:dyDescent="0.25">
      <c r="A1060" s="13">
        <v>42548</v>
      </c>
      <c r="B1060" s="12">
        <v>55.48</v>
      </c>
      <c r="C1060" s="12">
        <v>55.900002000000001</v>
      </c>
      <c r="D1060" s="12">
        <v>54.049999</v>
      </c>
      <c r="E1060" s="12">
        <v>55.549999</v>
      </c>
      <c r="F1060" s="12">
        <v>54.179355999999999</v>
      </c>
      <c r="G1060" s="12">
        <v>1893351</v>
      </c>
    </row>
    <row r="1061" spans="1:7" x14ac:dyDescent="0.25">
      <c r="A1061" s="13">
        <v>42549</v>
      </c>
      <c r="B1061" s="12">
        <v>55.849997999999999</v>
      </c>
      <c r="C1061" s="12">
        <v>56.849997999999999</v>
      </c>
      <c r="D1061" s="12">
        <v>55.849997999999999</v>
      </c>
      <c r="E1061" s="12">
        <v>56.099997999999999</v>
      </c>
      <c r="F1061" s="12">
        <v>54.715781999999997</v>
      </c>
      <c r="G1061" s="12">
        <v>1788181</v>
      </c>
    </row>
    <row r="1062" spans="1:7" x14ac:dyDescent="0.25">
      <c r="A1062" s="13">
        <v>42550</v>
      </c>
      <c r="B1062" s="12">
        <v>56.799999</v>
      </c>
      <c r="C1062" s="12">
        <v>57.630001</v>
      </c>
      <c r="D1062" s="12">
        <v>56.639999000000003</v>
      </c>
      <c r="E1062" s="12">
        <v>57.48</v>
      </c>
      <c r="F1062" s="12">
        <v>56.061732999999997</v>
      </c>
      <c r="G1062" s="12">
        <v>2167112</v>
      </c>
    </row>
    <row r="1063" spans="1:7" x14ac:dyDescent="0.25">
      <c r="A1063" s="13">
        <v>42551</v>
      </c>
      <c r="B1063" s="12">
        <v>57.48</v>
      </c>
      <c r="C1063" s="12">
        <v>58.389999000000003</v>
      </c>
      <c r="D1063" s="12">
        <v>56.700001</v>
      </c>
      <c r="E1063" s="12">
        <v>57.220001000000003</v>
      </c>
      <c r="F1063" s="12">
        <v>55.808154999999999</v>
      </c>
      <c r="G1063" s="12">
        <v>2402633</v>
      </c>
    </row>
    <row r="1064" spans="1:7" x14ac:dyDescent="0.25">
      <c r="A1064" s="13">
        <v>42552</v>
      </c>
      <c r="B1064" s="12">
        <v>57.310001</v>
      </c>
      <c r="C1064" s="12">
        <v>58.990001999999997</v>
      </c>
      <c r="D1064" s="12">
        <v>57.310001</v>
      </c>
      <c r="E1064" s="12">
        <v>58.02</v>
      </c>
      <c r="F1064" s="12">
        <v>56.588413000000003</v>
      </c>
      <c r="G1064" s="12">
        <v>1791297</v>
      </c>
    </row>
    <row r="1065" spans="1:7" x14ac:dyDescent="0.25">
      <c r="A1065" s="13">
        <v>42555</v>
      </c>
      <c r="B1065" s="12">
        <v>57.900002000000001</v>
      </c>
      <c r="C1065" s="12">
        <v>60.860000999999997</v>
      </c>
      <c r="D1065" s="12">
        <v>57.740001999999997</v>
      </c>
      <c r="E1065" s="12">
        <v>59.860000999999997</v>
      </c>
      <c r="F1065" s="12">
        <v>58.383011000000003</v>
      </c>
      <c r="G1065" s="12">
        <v>860877</v>
      </c>
    </row>
    <row r="1066" spans="1:7" x14ac:dyDescent="0.25">
      <c r="A1066" s="13">
        <v>42556</v>
      </c>
      <c r="B1066" s="12">
        <v>59.77</v>
      </c>
      <c r="C1066" s="12">
        <v>59.77</v>
      </c>
      <c r="D1066" s="12">
        <v>57.759998000000003</v>
      </c>
      <c r="E1066" s="12">
        <v>58.34</v>
      </c>
      <c r="F1066" s="12">
        <v>56.90052</v>
      </c>
      <c r="G1066" s="12">
        <v>1781721</v>
      </c>
    </row>
    <row r="1067" spans="1:7" x14ac:dyDescent="0.25">
      <c r="A1067" s="13">
        <v>42557</v>
      </c>
      <c r="B1067" s="12">
        <v>58.290000999999997</v>
      </c>
      <c r="C1067" s="12">
        <v>58.470001000000003</v>
      </c>
      <c r="D1067" s="12">
        <v>56.75</v>
      </c>
      <c r="E1067" s="12">
        <v>56.950001</v>
      </c>
      <c r="F1067" s="12">
        <v>55.544818999999997</v>
      </c>
      <c r="G1067" s="12">
        <v>2176598</v>
      </c>
    </row>
    <row r="1068" spans="1:7" x14ac:dyDescent="0.25">
      <c r="A1068" s="13">
        <v>42558</v>
      </c>
      <c r="B1068" s="12">
        <v>57.330002</v>
      </c>
      <c r="C1068" s="12">
        <v>57.439999</v>
      </c>
      <c r="D1068" s="12">
        <v>56</v>
      </c>
      <c r="E1068" s="12">
        <v>56.09</v>
      </c>
      <c r="F1068" s="12">
        <v>54.706035999999997</v>
      </c>
      <c r="G1068" s="12">
        <v>2884926</v>
      </c>
    </row>
    <row r="1069" spans="1:7" x14ac:dyDescent="0.25">
      <c r="A1069" s="13">
        <v>42559</v>
      </c>
      <c r="B1069" s="12">
        <v>57.5</v>
      </c>
      <c r="C1069" s="12">
        <v>57.5</v>
      </c>
      <c r="D1069" s="12">
        <v>56</v>
      </c>
      <c r="E1069" s="12">
        <v>56.790000999999997</v>
      </c>
      <c r="F1069" s="12">
        <v>55.388762999999997</v>
      </c>
      <c r="G1069" s="12">
        <v>1097220</v>
      </c>
    </row>
    <row r="1070" spans="1:7" x14ac:dyDescent="0.25">
      <c r="A1070" s="13">
        <v>42562</v>
      </c>
      <c r="B1070" s="12">
        <v>56.790000999999997</v>
      </c>
      <c r="C1070" s="12">
        <v>58.349997999999999</v>
      </c>
      <c r="D1070" s="12">
        <v>56.669998</v>
      </c>
      <c r="E1070" s="12">
        <v>57</v>
      </c>
      <c r="F1070" s="12">
        <v>55.593581999999998</v>
      </c>
      <c r="G1070" s="12">
        <v>1827635</v>
      </c>
    </row>
    <row r="1071" spans="1:7" x14ac:dyDescent="0.25">
      <c r="A1071" s="13">
        <v>42563</v>
      </c>
      <c r="B1071" s="12">
        <v>57.470001000000003</v>
      </c>
      <c r="C1071" s="12">
        <v>57.900002000000001</v>
      </c>
      <c r="D1071" s="12">
        <v>57</v>
      </c>
      <c r="E1071" s="12">
        <v>57.220001000000003</v>
      </c>
      <c r="F1071" s="12">
        <v>55.808154999999999</v>
      </c>
      <c r="G1071" s="12">
        <v>1763895</v>
      </c>
    </row>
    <row r="1072" spans="1:7" x14ac:dyDescent="0.25">
      <c r="A1072" s="13">
        <v>42564</v>
      </c>
      <c r="B1072" s="12">
        <v>57</v>
      </c>
      <c r="C1072" s="12">
        <v>57.880001</v>
      </c>
      <c r="D1072" s="12">
        <v>56.360000999999997</v>
      </c>
      <c r="E1072" s="12">
        <v>57.139999000000003</v>
      </c>
      <c r="F1072" s="12">
        <v>55.730125000000001</v>
      </c>
      <c r="G1072" s="12">
        <v>1605620</v>
      </c>
    </row>
    <row r="1073" spans="1:7" x14ac:dyDescent="0.25">
      <c r="A1073" s="13">
        <v>42565</v>
      </c>
      <c r="B1073" s="12">
        <v>57.490001999999997</v>
      </c>
      <c r="C1073" s="12">
        <v>59.73</v>
      </c>
      <c r="D1073" s="12">
        <v>57.299999</v>
      </c>
      <c r="E1073" s="12">
        <v>59.630001</v>
      </c>
      <c r="F1073" s="12">
        <v>58.158687999999998</v>
      </c>
      <c r="G1073" s="12">
        <v>3904794</v>
      </c>
    </row>
    <row r="1074" spans="1:7" x14ac:dyDescent="0.25">
      <c r="A1074" s="13">
        <v>42566</v>
      </c>
      <c r="B1074" s="12">
        <v>59.540000999999997</v>
      </c>
      <c r="C1074" s="12">
        <v>59.73</v>
      </c>
      <c r="D1074" s="12">
        <v>57.349997999999999</v>
      </c>
      <c r="E1074" s="12">
        <v>58.77</v>
      </c>
      <c r="F1074" s="12">
        <v>57.319907999999998</v>
      </c>
      <c r="G1074" s="12">
        <v>2411164</v>
      </c>
    </row>
    <row r="1075" spans="1:7" x14ac:dyDescent="0.25">
      <c r="A1075" s="13">
        <v>42569</v>
      </c>
      <c r="B1075" s="12">
        <v>58.459999000000003</v>
      </c>
      <c r="C1075" s="12">
        <v>59</v>
      </c>
      <c r="D1075" s="12">
        <v>58.139999000000003</v>
      </c>
      <c r="E1075" s="12">
        <v>58.799999</v>
      </c>
      <c r="F1075" s="12">
        <v>57.349167000000001</v>
      </c>
      <c r="G1075" s="12">
        <v>1302438</v>
      </c>
    </row>
    <row r="1076" spans="1:7" x14ac:dyDescent="0.25">
      <c r="A1076" s="13">
        <v>42570</v>
      </c>
      <c r="B1076" s="12">
        <v>59.18</v>
      </c>
      <c r="C1076" s="12">
        <v>59.5</v>
      </c>
      <c r="D1076" s="12">
        <v>58.650002000000001</v>
      </c>
      <c r="E1076" s="12">
        <v>58.98</v>
      </c>
      <c r="F1076" s="12">
        <v>57.524726999999999</v>
      </c>
      <c r="G1076" s="12">
        <v>2512921</v>
      </c>
    </row>
    <row r="1077" spans="1:7" x14ac:dyDescent="0.25">
      <c r="A1077" s="13">
        <v>42571</v>
      </c>
      <c r="B1077" s="12">
        <v>58.810001</v>
      </c>
      <c r="C1077" s="12">
        <v>58.990001999999997</v>
      </c>
      <c r="D1077" s="12">
        <v>57.75</v>
      </c>
      <c r="E1077" s="12">
        <v>58.790000999999997</v>
      </c>
      <c r="F1077" s="12">
        <v>57.339416999999997</v>
      </c>
      <c r="G1077" s="12">
        <v>2019593</v>
      </c>
    </row>
    <row r="1078" spans="1:7" x14ac:dyDescent="0.25">
      <c r="A1078" s="13">
        <v>42572</v>
      </c>
      <c r="B1078" s="12">
        <v>58.330002</v>
      </c>
      <c r="C1078" s="12">
        <v>59.369999</v>
      </c>
      <c r="D1078" s="12">
        <v>58.330002</v>
      </c>
      <c r="E1078" s="12">
        <v>58.82</v>
      </c>
      <c r="F1078" s="12">
        <v>57.368670999999999</v>
      </c>
      <c r="G1078" s="12">
        <v>2174277</v>
      </c>
    </row>
    <row r="1079" spans="1:7" x14ac:dyDescent="0.25">
      <c r="A1079" s="13">
        <v>42573</v>
      </c>
      <c r="B1079" s="12">
        <v>59.450001</v>
      </c>
      <c r="C1079" s="12">
        <v>59.5</v>
      </c>
      <c r="D1079" s="12">
        <v>58.110000999999997</v>
      </c>
      <c r="E1079" s="12">
        <v>58.82</v>
      </c>
      <c r="F1079" s="12">
        <v>57.368670999999999</v>
      </c>
      <c r="G1079" s="12">
        <v>1145886</v>
      </c>
    </row>
    <row r="1080" spans="1:7" x14ac:dyDescent="0.25">
      <c r="A1080" s="13">
        <v>42576</v>
      </c>
      <c r="B1080" s="12">
        <v>59</v>
      </c>
      <c r="C1080" s="12">
        <v>59.369999</v>
      </c>
      <c r="D1080" s="12">
        <v>57.099997999999999</v>
      </c>
      <c r="E1080" s="12">
        <v>57.59</v>
      </c>
      <c r="F1080" s="12">
        <v>56.169024999999998</v>
      </c>
      <c r="G1080" s="12">
        <v>1419336</v>
      </c>
    </row>
    <row r="1081" spans="1:7" x14ac:dyDescent="0.25">
      <c r="A1081" s="13">
        <v>42577</v>
      </c>
      <c r="B1081" s="12">
        <v>57.900002000000001</v>
      </c>
      <c r="C1081" s="12">
        <v>58.330002</v>
      </c>
      <c r="D1081" s="12">
        <v>56.130001</v>
      </c>
      <c r="E1081" s="12">
        <v>56.459999000000003</v>
      </c>
      <c r="F1081" s="12">
        <v>55.066901999999999</v>
      </c>
      <c r="G1081" s="12">
        <v>3102022</v>
      </c>
    </row>
    <row r="1082" spans="1:7" x14ac:dyDescent="0.25">
      <c r="A1082" s="13">
        <v>42578</v>
      </c>
      <c r="B1082" s="12">
        <v>57.48</v>
      </c>
      <c r="C1082" s="12">
        <v>57.900002000000001</v>
      </c>
      <c r="D1082" s="12">
        <v>56.029998999999997</v>
      </c>
      <c r="E1082" s="12">
        <v>56.259998000000003</v>
      </c>
      <c r="F1082" s="12">
        <v>54.871837999999997</v>
      </c>
      <c r="G1082" s="12">
        <v>3038479</v>
      </c>
    </row>
    <row r="1083" spans="1:7" x14ac:dyDescent="0.25">
      <c r="A1083" s="13">
        <v>42579</v>
      </c>
      <c r="B1083" s="12">
        <v>56.610000999999997</v>
      </c>
      <c r="C1083" s="12">
        <v>56.889999000000003</v>
      </c>
      <c r="D1083" s="12">
        <v>55.5</v>
      </c>
      <c r="E1083" s="12">
        <v>56.400002000000001</v>
      </c>
      <c r="F1083" s="12">
        <v>55.008389000000001</v>
      </c>
      <c r="G1083" s="12">
        <v>1751371</v>
      </c>
    </row>
    <row r="1084" spans="1:7" x14ac:dyDescent="0.25">
      <c r="A1084" s="13">
        <v>42580</v>
      </c>
      <c r="B1084" s="12">
        <v>56.25</v>
      </c>
      <c r="C1084" s="12">
        <v>56.400002000000001</v>
      </c>
      <c r="D1084" s="12">
        <v>55.650002000000001</v>
      </c>
      <c r="E1084" s="12">
        <v>55.889999000000003</v>
      </c>
      <c r="F1084" s="12">
        <v>54.510967000000001</v>
      </c>
      <c r="G1084" s="12">
        <v>4193344</v>
      </c>
    </row>
    <row r="1085" spans="1:7" x14ac:dyDescent="0.25">
      <c r="A1085" s="13">
        <v>42583</v>
      </c>
      <c r="B1085" s="12">
        <v>56</v>
      </c>
      <c r="C1085" s="12">
        <v>56.099997999999999</v>
      </c>
      <c r="D1085" s="12">
        <v>55.509998000000003</v>
      </c>
      <c r="E1085" s="12">
        <v>55.639999000000003</v>
      </c>
      <c r="F1085" s="12">
        <v>54.267136000000001</v>
      </c>
      <c r="G1085" s="12">
        <v>3430487</v>
      </c>
    </row>
    <row r="1086" spans="1:7" x14ac:dyDescent="0.25">
      <c r="A1086" s="13">
        <v>42584</v>
      </c>
      <c r="B1086" s="12">
        <v>55.650002000000001</v>
      </c>
      <c r="C1086" s="12">
        <v>55.650002000000001</v>
      </c>
      <c r="D1086" s="12">
        <v>54</v>
      </c>
      <c r="E1086" s="12">
        <v>54.860000999999997</v>
      </c>
      <c r="F1086" s="12">
        <v>53.506385999999999</v>
      </c>
      <c r="G1086" s="12">
        <v>2858732</v>
      </c>
    </row>
    <row r="1087" spans="1:7" x14ac:dyDescent="0.25">
      <c r="A1087" s="13">
        <v>42585</v>
      </c>
      <c r="B1087" s="12">
        <v>55.029998999999997</v>
      </c>
      <c r="C1087" s="12">
        <v>55.849997999999999</v>
      </c>
      <c r="D1087" s="12">
        <v>54.91</v>
      </c>
      <c r="E1087" s="12">
        <v>55.200001</v>
      </c>
      <c r="F1087" s="12">
        <v>53.837997000000001</v>
      </c>
      <c r="G1087" s="12">
        <v>3197487</v>
      </c>
    </row>
    <row r="1088" spans="1:7" x14ac:dyDescent="0.25">
      <c r="A1088" s="13">
        <v>42586</v>
      </c>
      <c r="B1088" s="12">
        <v>55.650002000000001</v>
      </c>
      <c r="C1088" s="12">
        <v>55.91</v>
      </c>
      <c r="D1088" s="12">
        <v>54.849997999999999</v>
      </c>
      <c r="E1088" s="12">
        <v>55.580002</v>
      </c>
      <c r="F1088" s="12">
        <v>54.208621999999998</v>
      </c>
      <c r="G1088" s="12">
        <v>2032831</v>
      </c>
    </row>
    <row r="1089" spans="1:7" x14ac:dyDescent="0.25">
      <c r="A1089" s="13">
        <v>42587</v>
      </c>
      <c r="B1089" s="12">
        <v>55.599997999999999</v>
      </c>
      <c r="C1089" s="12">
        <v>56.009998000000003</v>
      </c>
      <c r="D1089" s="12">
        <v>54.860000999999997</v>
      </c>
      <c r="E1089" s="12">
        <v>55.560001</v>
      </c>
      <c r="F1089" s="12">
        <v>54.189109999999999</v>
      </c>
      <c r="G1089" s="12">
        <v>1270800</v>
      </c>
    </row>
    <row r="1090" spans="1:7" x14ac:dyDescent="0.25">
      <c r="A1090" s="13">
        <v>42590</v>
      </c>
      <c r="B1090" s="12">
        <v>55.549999</v>
      </c>
      <c r="C1090" s="12">
        <v>56.09</v>
      </c>
      <c r="D1090" s="12">
        <v>54.900002000000001</v>
      </c>
      <c r="E1090" s="12">
        <v>55.84</v>
      </c>
      <c r="F1090" s="12">
        <v>54.462204</v>
      </c>
      <c r="G1090" s="12">
        <v>2666939</v>
      </c>
    </row>
    <row r="1091" spans="1:7" x14ac:dyDescent="0.25">
      <c r="A1091" s="13">
        <v>42591</v>
      </c>
      <c r="B1091" s="12">
        <v>55.84</v>
      </c>
      <c r="C1091" s="12">
        <v>56.25</v>
      </c>
      <c r="D1091" s="12">
        <v>55.09</v>
      </c>
      <c r="E1091" s="12">
        <v>55.540000999999997</v>
      </c>
      <c r="F1091" s="12">
        <v>54.169604999999997</v>
      </c>
      <c r="G1091" s="12">
        <v>2423278</v>
      </c>
    </row>
    <row r="1092" spans="1:7" x14ac:dyDescent="0.25">
      <c r="A1092" s="13">
        <v>42592</v>
      </c>
      <c r="B1092" s="12">
        <v>55.950001</v>
      </c>
      <c r="C1092" s="12">
        <v>56</v>
      </c>
      <c r="D1092" s="12">
        <v>55.369999</v>
      </c>
      <c r="E1092" s="12">
        <v>55.939999</v>
      </c>
      <c r="F1092" s="12">
        <v>54.559733999999999</v>
      </c>
      <c r="G1092" s="12">
        <v>1482682</v>
      </c>
    </row>
    <row r="1093" spans="1:7" x14ac:dyDescent="0.25">
      <c r="A1093" s="13">
        <v>42593</v>
      </c>
      <c r="B1093" s="12">
        <v>55.860000999999997</v>
      </c>
      <c r="C1093" s="12">
        <v>56.5</v>
      </c>
      <c r="D1093" s="12">
        <v>54.93</v>
      </c>
      <c r="E1093" s="12">
        <v>55.119999</v>
      </c>
      <c r="F1093" s="12">
        <v>53.759968000000001</v>
      </c>
      <c r="G1093" s="12">
        <v>4003587</v>
      </c>
    </row>
    <row r="1094" spans="1:7" x14ac:dyDescent="0.25">
      <c r="A1094" s="13">
        <v>42594</v>
      </c>
      <c r="B1094" s="12">
        <v>55.200001</v>
      </c>
      <c r="C1094" s="12">
        <v>55.84</v>
      </c>
      <c r="D1094" s="12">
        <v>55.040000999999997</v>
      </c>
      <c r="E1094" s="12">
        <v>55.18</v>
      </c>
      <c r="F1094" s="12">
        <v>53.818485000000003</v>
      </c>
      <c r="G1094" s="12">
        <v>1925817</v>
      </c>
    </row>
    <row r="1095" spans="1:7" x14ac:dyDescent="0.25">
      <c r="A1095" s="13">
        <v>42597</v>
      </c>
      <c r="B1095" s="12">
        <v>55.259998000000003</v>
      </c>
      <c r="C1095" s="12">
        <v>56.200001</v>
      </c>
      <c r="D1095" s="12">
        <v>55.200001</v>
      </c>
      <c r="E1095" s="12">
        <v>55.419998</v>
      </c>
      <c r="F1095" s="12">
        <v>54.052562999999999</v>
      </c>
      <c r="G1095" s="12">
        <v>3460693</v>
      </c>
    </row>
    <row r="1096" spans="1:7" x14ac:dyDescent="0.25">
      <c r="A1096" s="13">
        <v>42598</v>
      </c>
      <c r="B1096" s="12">
        <v>55.689999</v>
      </c>
      <c r="C1096" s="12">
        <v>56</v>
      </c>
      <c r="D1096" s="12">
        <v>54.849997999999999</v>
      </c>
      <c r="E1096" s="12">
        <v>54.970001000000003</v>
      </c>
      <c r="F1096" s="12">
        <v>53.613669999999999</v>
      </c>
      <c r="G1096" s="12">
        <v>1881841</v>
      </c>
    </row>
    <row r="1097" spans="1:7" x14ac:dyDescent="0.25">
      <c r="A1097" s="13">
        <v>42599</v>
      </c>
      <c r="B1097" s="12">
        <v>54.98</v>
      </c>
      <c r="C1097" s="12">
        <v>55.5</v>
      </c>
      <c r="D1097" s="12">
        <v>54.52</v>
      </c>
      <c r="E1097" s="12">
        <v>55.16</v>
      </c>
      <c r="F1097" s="12">
        <v>53.798980999999998</v>
      </c>
      <c r="G1097" s="12">
        <v>1444627</v>
      </c>
    </row>
    <row r="1098" spans="1:7" x14ac:dyDescent="0.25">
      <c r="A1098" s="13">
        <v>42600</v>
      </c>
      <c r="B1098" s="12">
        <v>55.560001</v>
      </c>
      <c r="C1098" s="12">
        <v>55.77</v>
      </c>
      <c r="D1098" s="12">
        <v>54.5</v>
      </c>
      <c r="E1098" s="12">
        <v>55.639999000000003</v>
      </c>
      <c r="F1098" s="12">
        <v>54.267136000000001</v>
      </c>
      <c r="G1098" s="12">
        <v>1610418</v>
      </c>
    </row>
    <row r="1099" spans="1:7" x14ac:dyDescent="0.25">
      <c r="A1099" s="13">
        <v>42601</v>
      </c>
      <c r="B1099" s="12">
        <v>54.5</v>
      </c>
      <c r="C1099" s="12">
        <v>55.669998</v>
      </c>
      <c r="D1099" s="12">
        <v>54.5</v>
      </c>
      <c r="E1099" s="12">
        <v>55.16</v>
      </c>
      <c r="F1099" s="12">
        <v>53.798980999999998</v>
      </c>
      <c r="G1099" s="12">
        <v>1171937</v>
      </c>
    </row>
    <row r="1100" spans="1:7" x14ac:dyDescent="0.25">
      <c r="A1100" s="13">
        <v>42604</v>
      </c>
      <c r="B1100" s="12">
        <v>55.099997999999999</v>
      </c>
      <c r="C1100" s="12">
        <v>55.950001</v>
      </c>
      <c r="D1100" s="12">
        <v>54.509998000000003</v>
      </c>
      <c r="E1100" s="12">
        <v>55.759998000000003</v>
      </c>
      <c r="F1100" s="12">
        <v>54.384174000000002</v>
      </c>
      <c r="G1100" s="12">
        <v>1209673</v>
      </c>
    </row>
    <row r="1101" spans="1:7" x14ac:dyDescent="0.25">
      <c r="A1101" s="13">
        <v>42605</v>
      </c>
      <c r="B1101" s="12">
        <v>55.84</v>
      </c>
      <c r="C1101" s="12">
        <v>55.84</v>
      </c>
      <c r="D1101" s="12">
        <v>54.610000999999997</v>
      </c>
      <c r="E1101" s="12">
        <v>54.759998000000003</v>
      </c>
      <c r="F1101" s="12">
        <v>53.408852000000003</v>
      </c>
      <c r="G1101" s="12">
        <v>1327004</v>
      </c>
    </row>
    <row r="1102" spans="1:7" x14ac:dyDescent="0.25">
      <c r="A1102" s="13">
        <v>42606</v>
      </c>
      <c r="B1102" s="12">
        <v>54.84</v>
      </c>
      <c r="C1102" s="12">
        <v>55.400002000000001</v>
      </c>
      <c r="D1102" s="12">
        <v>54.779998999999997</v>
      </c>
      <c r="E1102" s="12">
        <v>55.189999</v>
      </c>
      <c r="F1102" s="12">
        <v>53.828239000000004</v>
      </c>
      <c r="G1102" s="12">
        <v>1008267</v>
      </c>
    </row>
    <row r="1103" spans="1:7" x14ac:dyDescent="0.25">
      <c r="A1103" s="13">
        <v>42607</v>
      </c>
      <c r="B1103" s="12">
        <v>55.099997999999999</v>
      </c>
      <c r="C1103" s="12">
        <v>55.5</v>
      </c>
      <c r="D1103" s="12">
        <v>54.950001</v>
      </c>
      <c r="E1103" s="12">
        <v>55.02</v>
      </c>
      <c r="F1103" s="12">
        <v>53.662436999999997</v>
      </c>
      <c r="G1103" s="12">
        <v>1159891</v>
      </c>
    </row>
    <row r="1104" spans="1:7" x14ac:dyDescent="0.25">
      <c r="A1104" s="13">
        <v>42608</v>
      </c>
      <c r="B1104" s="12">
        <v>55.02</v>
      </c>
      <c r="C1104" s="12">
        <v>55.02</v>
      </c>
      <c r="D1104" s="12">
        <v>53</v>
      </c>
      <c r="E1104" s="12">
        <v>53.349997999999999</v>
      </c>
      <c r="F1104" s="12">
        <v>52.033638000000003</v>
      </c>
      <c r="G1104" s="12">
        <v>2963785</v>
      </c>
    </row>
    <row r="1105" spans="1:7" x14ac:dyDescent="0.25">
      <c r="A1105" s="13">
        <v>42611</v>
      </c>
      <c r="B1105" s="12">
        <v>53.509998000000003</v>
      </c>
      <c r="C1105" s="12">
        <v>53.900002000000001</v>
      </c>
      <c r="D1105" s="12">
        <v>52.799999</v>
      </c>
      <c r="E1105" s="12">
        <v>53.009998000000003</v>
      </c>
      <c r="F1105" s="12">
        <v>51.702030000000001</v>
      </c>
      <c r="G1105" s="12">
        <v>1563026</v>
      </c>
    </row>
    <row r="1106" spans="1:7" x14ac:dyDescent="0.25">
      <c r="A1106" s="13">
        <v>42612</v>
      </c>
      <c r="B1106" s="12">
        <v>53.09</v>
      </c>
      <c r="C1106" s="12">
        <v>53.400002000000001</v>
      </c>
      <c r="D1106" s="12">
        <v>52.75</v>
      </c>
      <c r="E1106" s="12">
        <v>53.029998999999997</v>
      </c>
      <c r="F1106" s="12">
        <v>51.721539</v>
      </c>
      <c r="G1106" s="12">
        <v>1525931</v>
      </c>
    </row>
    <row r="1107" spans="1:7" x14ac:dyDescent="0.25">
      <c r="A1107" s="13">
        <v>42613</v>
      </c>
      <c r="B1107" s="12">
        <v>53.110000999999997</v>
      </c>
      <c r="C1107" s="12">
        <v>53.580002</v>
      </c>
      <c r="D1107" s="12">
        <v>52.75</v>
      </c>
      <c r="E1107" s="12">
        <v>53.490001999999997</v>
      </c>
      <c r="F1107" s="12">
        <v>52.170189000000001</v>
      </c>
      <c r="G1107" s="12">
        <v>4041639</v>
      </c>
    </row>
    <row r="1108" spans="1:7" x14ac:dyDescent="0.25">
      <c r="A1108" s="13">
        <v>42614</v>
      </c>
      <c r="B1108" s="12">
        <v>53.560001</v>
      </c>
      <c r="C1108" s="12">
        <v>53.580002</v>
      </c>
      <c r="D1108" s="12">
        <v>52.810001</v>
      </c>
      <c r="E1108" s="12">
        <v>53.110000999999997</v>
      </c>
      <c r="F1108" s="12">
        <v>51.799563999999997</v>
      </c>
      <c r="G1108" s="12">
        <v>1358053</v>
      </c>
    </row>
    <row r="1109" spans="1:7" x14ac:dyDescent="0.25">
      <c r="A1109" s="13">
        <v>42615</v>
      </c>
      <c r="B1109" s="12">
        <v>53.189999</v>
      </c>
      <c r="C1109" s="12">
        <v>54.939999</v>
      </c>
      <c r="D1109" s="12">
        <v>53.189999</v>
      </c>
      <c r="E1109" s="12">
        <v>54.880001</v>
      </c>
      <c r="F1109" s="12">
        <v>53.525889999999997</v>
      </c>
      <c r="G1109" s="12">
        <v>1815240</v>
      </c>
    </row>
    <row r="1110" spans="1:7" x14ac:dyDescent="0.25">
      <c r="A1110" s="13">
        <v>42618</v>
      </c>
      <c r="B1110" s="12">
        <v>54.799999</v>
      </c>
      <c r="C1110" s="12">
        <v>54.799999</v>
      </c>
      <c r="D1110" s="12">
        <v>53.849997999999999</v>
      </c>
      <c r="E1110" s="12">
        <v>54.130001</v>
      </c>
      <c r="F1110" s="12">
        <v>52.794398999999999</v>
      </c>
      <c r="G1110" s="12">
        <v>502820</v>
      </c>
    </row>
    <row r="1111" spans="1:7" x14ac:dyDescent="0.25">
      <c r="A1111" s="13">
        <v>42619</v>
      </c>
      <c r="B1111" s="12">
        <v>54.209999000000003</v>
      </c>
      <c r="C1111" s="12">
        <v>54.52</v>
      </c>
      <c r="D1111" s="12">
        <v>53.299999</v>
      </c>
      <c r="E1111" s="12">
        <v>54.09</v>
      </c>
      <c r="F1111" s="12">
        <v>52.755378999999998</v>
      </c>
      <c r="G1111" s="12">
        <v>2129961</v>
      </c>
    </row>
    <row r="1112" spans="1:7" x14ac:dyDescent="0.25">
      <c r="A1112" s="13">
        <v>42620</v>
      </c>
      <c r="B1112" s="12">
        <v>54.009998000000003</v>
      </c>
      <c r="C1112" s="12">
        <v>54.240001999999997</v>
      </c>
      <c r="D1112" s="12">
        <v>53.080002</v>
      </c>
      <c r="E1112" s="12">
        <v>53.529998999999997</v>
      </c>
      <c r="F1112" s="12">
        <v>52.209198000000001</v>
      </c>
      <c r="G1112" s="12">
        <v>1319966</v>
      </c>
    </row>
    <row r="1113" spans="1:7" x14ac:dyDescent="0.25">
      <c r="A1113" s="13">
        <v>42621</v>
      </c>
      <c r="B1113" s="12">
        <v>53.610000999999997</v>
      </c>
      <c r="C1113" s="12">
        <v>53.790000999999997</v>
      </c>
      <c r="D1113" s="12">
        <v>53.200001</v>
      </c>
      <c r="E1113" s="12">
        <v>53.709999000000003</v>
      </c>
      <c r="F1113" s="12">
        <v>52.384757999999998</v>
      </c>
      <c r="G1113" s="12">
        <v>1478386</v>
      </c>
    </row>
    <row r="1114" spans="1:7" x14ac:dyDescent="0.25">
      <c r="A1114" s="13">
        <v>42622</v>
      </c>
      <c r="B1114" s="12">
        <v>53.630001</v>
      </c>
      <c r="C1114" s="12">
        <v>53.84</v>
      </c>
      <c r="D1114" s="12">
        <v>53.200001</v>
      </c>
      <c r="E1114" s="12">
        <v>53.52</v>
      </c>
      <c r="F1114" s="12">
        <v>52.199447999999997</v>
      </c>
      <c r="G1114" s="12">
        <v>2292762</v>
      </c>
    </row>
    <row r="1115" spans="1:7" x14ac:dyDescent="0.25">
      <c r="A1115" s="13">
        <v>42625</v>
      </c>
      <c r="B1115" s="12">
        <v>53.32</v>
      </c>
      <c r="C1115" s="12">
        <v>54.25</v>
      </c>
      <c r="D1115" s="12">
        <v>52.029998999999997</v>
      </c>
      <c r="E1115" s="12">
        <v>53.990001999999997</v>
      </c>
      <c r="F1115" s="12">
        <v>52.657851999999998</v>
      </c>
      <c r="G1115" s="12">
        <v>2999330</v>
      </c>
    </row>
    <row r="1116" spans="1:7" x14ac:dyDescent="0.25">
      <c r="A1116" s="13">
        <v>42626</v>
      </c>
      <c r="B1116" s="12">
        <v>53.900002000000001</v>
      </c>
      <c r="C1116" s="12">
        <v>53.900002000000001</v>
      </c>
      <c r="D1116" s="12">
        <v>52.259998000000003</v>
      </c>
      <c r="E1116" s="12">
        <v>52.5</v>
      </c>
      <c r="F1116" s="12">
        <v>51.204613000000002</v>
      </c>
      <c r="G1116" s="12">
        <v>5550644</v>
      </c>
    </row>
    <row r="1117" spans="1:7" x14ac:dyDescent="0.25">
      <c r="A1117" s="13">
        <v>42627</v>
      </c>
      <c r="B1117" s="12">
        <v>52.669998</v>
      </c>
      <c r="C1117" s="12">
        <v>52.68</v>
      </c>
      <c r="D1117" s="12">
        <v>50.279998999999997</v>
      </c>
      <c r="E1117" s="12">
        <v>50.490001999999997</v>
      </c>
      <c r="F1117" s="12">
        <v>49.244208999999998</v>
      </c>
      <c r="G1117" s="12">
        <v>4998979</v>
      </c>
    </row>
    <row r="1118" spans="1:7" x14ac:dyDescent="0.25">
      <c r="A1118" s="13">
        <v>42628</v>
      </c>
      <c r="B1118" s="12">
        <v>51.150002000000001</v>
      </c>
      <c r="C1118" s="12">
        <v>51.48</v>
      </c>
      <c r="D1118" s="12">
        <v>50.200001</v>
      </c>
      <c r="E1118" s="12">
        <v>51.220001000000003</v>
      </c>
      <c r="F1118" s="12">
        <v>49.956200000000003</v>
      </c>
      <c r="G1118" s="12">
        <v>10237432</v>
      </c>
    </row>
    <row r="1119" spans="1:7" x14ac:dyDescent="0.25">
      <c r="A1119" s="13">
        <v>42632</v>
      </c>
      <c r="B1119" s="12">
        <v>51.220001000000003</v>
      </c>
      <c r="C1119" s="12">
        <v>52.389999000000003</v>
      </c>
      <c r="D1119" s="12">
        <v>50.66</v>
      </c>
      <c r="E1119" s="12">
        <v>52.209999000000003</v>
      </c>
      <c r="F1119" s="12">
        <v>50.921768</v>
      </c>
      <c r="G1119" s="12">
        <v>2062937</v>
      </c>
    </row>
    <row r="1120" spans="1:7" x14ac:dyDescent="0.25">
      <c r="A1120" s="13">
        <v>42633</v>
      </c>
      <c r="B1120" s="12">
        <v>52.139999000000003</v>
      </c>
      <c r="C1120" s="12">
        <v>52.919998</v>
      </c>
      <c r="D1120" s="12">
        <v>51.779998999999997</v>
      </c>
      <c r="E1120" s="12">
        <v>52.610000999999997</v>
      </c>
      <c r="F1120" s="12">
        <v>51.311900999999999</v>
      </c>
      <c r="G1120" s="12">
        <v>2575500</v>
      </c>
    </row>
    <row r="1121" spans="1:7" x14ac:dyDescent="0.25">
      <c r="A1121" s="13">
        <v>42634</v>
      </c>
      <c r="B1121" s="12">
        <v>52.540000999999997</v>
      </c>
      <c r="C1121" s="12">
        <v>52.790000999999997</v>
      </c>
      <c r="D1121" s="12">
        <v>51.52</v>
      </c>
      <c r="E1121" s="12">
        <v>52.34</v>
      </c>
      <c r="F1121" s="12">
        <v>51.048560999999999</v>
      </c>
      <c r="G1121" s="12">
        <v>1888094</v>
      </c>
    </row>
    <row r="1122" spans="1:7" x14ac:dyDescent="0.25">
      <c r="A1122" s="13">
        <v>42635</v>
      </c>
      <c r="B1122" s="12">
        <v>52.400002000000001</v>
      </c>
      <c r="C1122" s="12">
        <v>53.25</v>
      </c>
      <c r="D1122" s="12">
        <v>52.139999000000003</v>
      </c>
      <c r="E1122" s="12">
        <v>53.02</v>
      </c>
      <c r="F1122" s="12">
        <v>51.711784000000002</v>
      </c>
      <c r="G1122" s="12">
        <v>2426267</v>
      </c>
    </row>
    <row r="1123" spans="1:7" x14ac:dyDescent="0.25">
      <c r="A1123" s="13">
        <v>42636</v>
      </c>
      <c r="B1123" s="12">
        <v>52.610000999999997</v>
      </c>
      <c r="C1123" s="12">
        <v>53.75</v>
      </c>
      <c r="D1123" s="12">
        <v>52.349997999999999</v>
      </c>
      <c r="E1123" s="12">
        <v>53.549999</v>
      </c>
      <c r="F1123" s="12">
        <v>52.228706000000003</v>
      </c>
      <c r="G1123" s="12">
        <v>3544274</v>
      </c>
    </row>
    <row r="1124" spans="1:7" x14ac:dyDescent="0.25">
      <c r="A1124" s="13">
        <v>42639</v>
      </c>
      <c r="B1124" s="12">
        <v>53.470001000000003</v>
      </c>
      <c r="C1124" s="12">
        <v>53.470001000000003</v>
      </c>
      <c r="D1124" s="12">
        <v>52.200001</v>
      </c>
      <c r="E1124" s="12">
        <v>52.75</v>
      </c>
      <c r="F1124" s="12">
        <v>51.448444000000002</v>
      </c>
      <c r="G1124" s="12">
        <v>1728849</v>
      </c>
    </row>
    <row r="1125" spans="1:7" x14ac:dyDescent="0.25">
      <c r="A1125" s="13">
        <v>42640</v>
      </c>
      <c r="B1125" s="12">
        <v>52.830002</v>
      </c>
      <c r="C1125" s="12">
        <v>54.669998</v>
      </c>
      <c r="D1125" s="12">
        <v>52.650002000000001</v>
      </c>
      <c r="E1125" s="12">
        <v>54.48</v>
      </c>
      <c r="F1125" s="12">
        <v>53.135761000000002</v>
      </c>
      <c r="G1125" s="12">
        <v>3628005</v>
      </c>
    </row>
    <row r="1126" spans="1:7" x14ac:dyDescent="0.25">
      <c r="A1126" s="13">
        <v>42641</v>
      </c>
      <c r="B1126" s="12">
        <v>54.43</v>
      </c>
      <c r="C1126" s="12">
        <v>54.889999000000003</v>
      </c>
      <c r="D1126" s="12">
        <v>53.099997999999999</v>
      </c>
      <c r="E1126" s="12">
        <v>53.279998999999997</v>
      </c>
      <c r="F1126" s="12">
        <v>51.96537</v>
      </c>
      <c r="G1126" s="12">
        <v>1471578</v>
      </c>
    </row>
    <row r="1127" spans="1:7" x14ac:dyDescent="0.25">
      <c r="A1127" s="13">
        <v>42642</v>
      </c>
      <c r="B1127" s="12">
        <v>53.209999000000003</v>
      </c>
      <c r="C1127" s="12">
        <v>54</v>
      </c>
      <c r="D1127" s="12">
        <v>52.709999000000003</v>
      </c>
      <c r="E1127" s="12">
        <v>52.900002000000001</v>
      </c>
      <c r="F1127" s="12">
        <v>51.594746000000001</v>
      </c>
      <c r="G1127" s="12">
        <v>1149035</v>
      </c>
    </row>
    <row r="1128" spans="1:7" x14ac:dyDescent="0.25">
      <c r="A1128" s="13">
        <v>42643</v>
      </c>
      <c r="B1128" s="12">
        <v>52.98</v>
      </c>
      <c r="C1128" s="12">
        <v>53.240001999999997</v>
      </c>
      <c r="D1128" s="12">
        <v>50.900002000000001</v>
      </c>
      <c r="E1128" s="12">
        <v>51.110000999999997</v>
      </c>
      <c r="F1128" s="12">
        <v>49.848911000000001</v>
      </c>
      <c r="G1128" s="12">
        <v>3204083</v>
      </c>
    </row>
    <row r="1129" spans="1:7" x14ac:dyDescent="0.25">
      <c r="A1129" s="13">
        <v>42646</v>
      </c>
      <c r="B1129" s="12">
        <v>51.110000999999997</v>
      </c>
      <c r="C1129" s="12">
        <v>53.200001</v>
      </c>
      <c r="D1129" s="12">
        <v>51.099997999999999</v>
      </c>
      <c r="E1129" s="12">
        <v>53.029998999999997</v>
      </c>
      <c r="F1129" s="12">
        <v>51.721539</v>
      </c>
      <c r="G1129" s="12">
        <v>2009206</v>
      </c>
    </row>
    <row r="1130" spans="1:7" x14ac:dyDescent="0.25">
      <c r="A1130" s="13">
        <v>42647</v>
      </c>
      <c r="B1130" s="12">
        <v>53.029998999999997</v>
      </c>
      <c r="C1130" s="12">
        <v>53.5</v>
      </c>
      <c r="D1130" s="12">
        <v>52.360000999999997</v>
      </c>
      <c r="E1130" s="12">
        <v>53.41</v>
      </c>
      <c r="F1130" s="12">
        <v>52.092159000000002</v>
      </c>
      <c r="G1130" s="12">
        <v>2038793</v>
      </c>
    </row>
    <row r="1131" spans="1:7" x14ac:dyDescent="0.25">
      <c r="A1131" s="13">
        <v>42648</v>
      </c>
      <c r="B1131" s="12">
        <v>53.5</v>
      </c>
      <c r="C1131" s="12">
        <v>53.599997999999999</v>
      </c>
      <c r="D1131" s="12">
        <v>52.759998000000003</v>
      </c>
      <c r="E1131" s="12">
        <v>53.290000999999997</v>
      </c>
      <c r="F1131" s="12">
        <v>51.975124000000001</v>
      </c>
      <c r="G1131" s="12">
        <v>1609069</v>
      </c>
    </row>
    <row r="1132" spans="1:7" x14ac:dyDescent="0.25">
      <c r="A1132" s="13">
        <v>42649</v>
      </c>
      <c r="B1132" s="12">
        <v>53.02</v>
      </c>
      <c r="C1132" s="12">
        <v>53.549999</v>
      </c>
      <c r="D1132" s="12">
        <v>52.259998000000003</v>
      </c>
      <c r="E1132" s="12">
        <v>52.490001999999997</v>
      </c>
      <c r="F1132" s="12">
        <v>51.194862000000001</v>
      </c>
      <c r="G1132" s="12">
        <v>1149638</v>
      </c>
    </row>
    <row r="1133" spans="1:7" x14ac:dyDescent="0.25">
      <c r="A1133" s="13">
        <v>42650</v>
      </c>
      <c r="B1133" s="12">
        <v>52.57</v>
      </c>
      <c r="C1133" s="12">
        <v>52.580002</v>
      </c>
      <c r="D1133" s="12">
        <v>51.509998000000003</v>
      </c>
      <c r="E1133" s="12">
        <v>51.669998</v>
      </c>
      <c r="F1133" s="12">
        <v>50.395091999999998</v>
      </c>
      <c r="G1133" s="12">
        <v>1539770</v>
      </c>
    </row>
    <row r="1134" spans="1:7" x14ac:dyDescent="0.25">
      <c r="A1134" s="13">
        <v>42653</v>
      </c>
      <c r="B1134" s="12">
        <v>51.810001</v>
      </c>
      <c r="C1134" s="12">
        <v>53.200001</v>
      </c>
      <c r="D1134" s="12">
        <v>51.810001</v>
      </c>
      <c r="E1134" s="12">
        <v>52.209999000000003</v>
      </c>
      <c r="F1134" s="12">
        <v>50.921768</v>
      </c>
      <c r="G1134" s="12">
        <v>1345780</v>
      </c>
    </row>
    <row r="1135" spans="1:7" x14ac:dyDescent="0.25">
      <c r="A1135" s="13">
        <v>42654</v>
      </c>
      <c r="B1135" s="12">
        <v>52.209999000000003</v>
      </c>
      <c r="C1135" s="12">
        <v>52.959999000000003</v>
      </c>
      <c r="D1135" s="12">
        <v>52</v>
      </c>
      <c r="E1135" s="12">
        <v>52.18</v>
      </c>
      <c r="F1135" s="12">
        <v>50.892508999999997</v>
      </c>
      <c r="G1135" s="12">
        <v>1786688</v>
      </c>
    </row>
    <row r="1136" spans="1:7" x14ac:dyDescent="0.25">
      <c r="A1136" s="13">
        <v>42655</v>
      </c>
      <c r="B1136" s="12">
        <v>52.099997999999999</v>
      </c>
      <c r="C1136" s="12">
        <v>52.110000999999997</v>
      </c>
      <c r="D1136" s="12">
        <v>51.009998000000003</v>
      </c>
      <c r="E1136" s="12">
        <v>51.490001999999997</v>
      </c>
      <c r="F1136" s="12">
        <v>50.219540000000002</v>
      </c>
      <c r="G1136" s="12">
        <v>4031523</v>
      </c>
    </row>
    <row r="1137" spans="1:7" x14ac:dyDescent="0.25">
      <c r="A1137" s="13">
        <v>42656</v>
      </c>
      <c r="B1137" s="12">
        <v>51.32</v>
      </c>
      <c r="C1137" s="12">
        <v>51.709999000000003</v>
      </c>
      <c r="D1137" s="12">
        <v>50.759998000000003</v>
      </c>
      <c r="E1137" s="12">
        <v>51.200001</v>
      </c>
      <c r="F1137" s="12">
        <v>49.936691000000003</v>
      </c>
      <c r="G1137" s="12">
        <v>1982649</v>
      </c>
    </row>
    <row r="1138" spans="1:7" x14ac:dyDescent="0.25">
      <c r="A1138" s="13">
        <v>42657</v>
      </c>
      <c r="B1138" s="12">
        <v>51.450001</v>
      </c>
      <c r="C1138" s="12">
        <v>52.889999000000003</v>
      </c>
      <c r="D1138" s="12">
        <v>51.439999</v>
      </c>
      <c r="E1138" s="12">
        <v>51.799999</v>
      </c>
      <c r="F1138" s="12">
        <v>50.521884999999997</v>
      </c>
      <c r="G1138" s="12">
        <v>2197208</v>
      </c>
    </row>
    <row r="1139" spans="1:7" x14ac:dyDescent="0.25">
      <c r="A1139" s="13">
        <v>42660</v>
      </c>
      <c r="B1139" s="12">
        <v>52.43</v>
      </c>
      <c r="C1139" s="12">
        <v>52.43</v>
      </c>
      <c r="D1139" s="12">
        <v>51</v>
      </c>
      <c r="E1139" s="12">
        <v>51.139999000000003</v>
      </c>
      <c r="F1139" s="12">
        <v>49.878169999999997</v>
      </c>
      <c r="G1139" s="12">
        <v>1488074</v>
      </c>
    </row>
    <row r="1140" spans="1:7" x14ac:dyDescent="0.25">
      <c r="A1140" s="13">
        <v>42661</v>
      </c>
      <c r="B1140" s="12">
        <v>51.400002000000001</v>
      </c>
      <c r="C1140" s="12">
        <v>52.349997999999999</v>
      </c>
      <c r="D1140" s="12">
        <v>51.189999</v>
      </c>
      <c r="E1140" s="12">
        <v>52</v>
      </c>
      <c r="F1140" s="12">
        <v>50.716952999999997</v>
      </c>
      <c r="G1140" s="12">
        <v>2373178</v>
      </c>
    </row>
    <row r="1141" spans="1:7" x14ac:dyDescent="0.25">
      <c r="A1141" s="13">
        <v>42662</v>
      </c>
      <c r="B1141" s="12">
        <v>52.080002</v>
      </c>
      <c r="C1141" s="12">
        <v>53.509998000000003</v>
      </c>
      <c r="D1141" s="12">
        <v>52.080002</v>
      </c>
      <c r="E1141" s="12">
        <v>53.299999</v>
      </c>
      <c r="F1141" s="12">
        <v>51.984875000000002</v>
      </c>
      <c r="G1141" s="12">
        <v>2372826</v>
      </c>
    </row>
    <row r="1142" spans="1:7" x14ac:dyDescent="0.25">
      <c r="A1142" s="13">
        <v>42663</v>
      </c>
      <c r="B1142" s="12">
        <v>53.380001</v>
      </c>
      <c r="C1142" s="12">
        <v>53.400002000000001</v>
      </c>
      <c r="D1142" s="12">
        <v>51.759998000000003</v>
      </c>
      <c r="E1142" s="12">
        <v>51.91</v>
      </c>
      <c r="F1142" s="12">
        <v>50.629173000000002</v>
      </c>
      <c r="G1142" s="12">
        <v>1441242</v>
      </c>
    </row>
    <row r="1143" spans="1:7" x14ac:dyDescent="0.25">
      <c r="A1143" s="13">
        <v>42664</v>
      </c>
      <c r="B1143" s="12">
        <v>51.91</v>
      </c>
      <c r="C1143" s="12">
        <v>51.990001999999997</v>
      </c>
      <c r="D1143" s="12">
        <v>51.360000999999997</v>
      </c>
      <c r="E1143" s="12">
        <v>51.66</v>
      </c>
      <c r="F1143" s="12">
        <v>50.385342000000001</v>
      </c>
      <c r="G1143" s="12">
        <v>1039888</v>
      </c>
    </row>
    <row r="1144" spans="1:7" x14ac:dyDescent="0.25">
      <c r="A1144" s="13">
        <v>42667</v>
      </c>
      <c r="B1144" s="12">
        <v>51.91</v>
      </c>
      <c r="C1144" s="12">
        <v>52.200001</v>
      </c>
      <c r="D1144" s="12">
        <v>51.66</v>
      </c>
      <c r="E1144" s="12">
        <v>52.009998000000003</v>
      </c>
      <c r="F1144" s="12">
        <v>50.726703999999998</v>
      </c>
      <c r="G1144" s="12">
        <v>792569</v>
      </c>
    </row>
    <row r="1145" spans="1:7" x14ac:dyDescent="0.25">
      <c r="A1145" s="13">
        <v>42668</v>
      </c>
      <c r="B1145" s="12">
        <v>51.869999</v>
      </c>
      <c r="C1145" s="12">
        <v>52.25</v>
      </c>
      <c r="D1145" s="12">
        <v>51.150002000000001</v>
      </c>
      <c r="E1145" s="12">
        <v>51.240001999999997</v>
      </c>
      <c r="F1145" s="12">
        <v>49.975704</v>
      </c>
      <c r="G1145" s="12">
        <v>1372302</v>
      </c>
    </row>
    <row r="1146" spans="1:7" x14ac:dyDescent="0.25">
      <c r="A1146" s="13">
        <v>42669</v>
      </c>
      <c r="B1146" s="12">
        <v>51.32</v>
      </c>
      <c r="C1146" s="12">
        <v>51.580002</v>
      </c>
      <c r="D1146" s="12">
        <v>50.790000999999997</v>
      </c>
      <c r="E1146" s="12">
        <v>50.900002000000001</v>
      </c>
      <c r="F1146" s="12">
        <v>49.644095999999998</v>
      </c>
      <c r="G1146" s="12">
        <v>1519820</v>
      </c>
    </row>
    <row r="1147" spans="1:7" x14ac:dyDescent="0.25">
      <c r="A1147" s="13">
        <v>42670</v>
      </c>
      <c r="B1147" s="12">
        <v>50.98</v>
      </c>
      <c r="C1147" s="12">
        <v>51.720001000000003</v>
      </c>
      <c r="D1147" s="12">
        <v>50.400002000000001</v>
      </c>
      <c r="E1147" s="12">
        <v>51.509998000000003</v>
      </c>
      <c r="F1147" s="12">
        <v>50.239040000000003</v>
      </c>
      <c r="G1147" s="12">
        <v>1629331</v>
      </c>
    </row>
    <row r="1148" spans="1:7" x14ac:dyDescent="0.25">
      <c r="A1148" s="13">
        <v>42671</v>
      </c>
      <c r="B1148" s="12">
        <v>51.509998000000003</v>
      </c>
      <c r="C1148" s="12">
        <v>52.139999000000003</v>
      </c>
      <c r="D1148" s="12">
        <v>50.02</v>
      </c>
      <c r="E1148" s="12">
        <v>51.419998</v>
      </c>
      <c r="F1148" s="12">
        <v>50.151257000000001</v>
      </c>
      <c r="G1148" s="12">
        <v>2689446</v>
      </c>
    </row>
    <row r="1149" spans="1:7" x14ac:dyDescent="0.25">
      <c r="A1149" s="13">
        <v>42674</v>
      </c>
      <c r="B1149" s="12">
        <v>51.16</v>
      </c>
      <c r="C1149" s="12">
        <v>51.16</v>
      </c>
      <c r="D1149" s="12">
        <v>50.490001999999997</v>
      </c>
      <c r="E1149" s="12">
        <v>50.91</v>
      </c>
      <c r="F1149" s="12">
        <v>49.653846999999999</v>
      </c>
      <c r="G1149" s="12">
        <v>2356505</v>
      </c>
    </row>
    <row r="1150" spans="1:7" x14ac:dyDescent="0.25">
      <c r="A1150" s="13">
        <v>42675</v>
      </c>
      <c r="B1150" s="12">
        <v>50.900002000000001</v>
      </c>
      <c r="C1150" s="12">
        <v>51.02</v>
      </c>
      <c r="D1150" s="12">
        <v>50.02</v>
      </c>
      <c r="E1150" s="12">
        <v>50.130001</v>
      </c>
      <c r="F1150" s="12">
        <v>48.893093</v>
      </c>
      <c r="G1150" s="12">
        <v>2466332</v>
      </c>
    </row>
    <row r="1151" spans="1:7" x14ac:dyDescent="0.25">
      <c r="A1151" s="13">
        <v>42677</v>
      </c>
      <c r="B1151" s="12">
        <v>50.130001</v>
      </c>
      <c r="C1151" s="12">
        <v>50.25</v>
      </c>
      <c r="D1151" s="12">
        <v>48.529998999999997</v>
      </c>
      <c r="E1151" s="12">
        <v>48.75</v>
      </c>
      <c r="F1151" s="12">
        <v>47.547137999999997</v>
      </c>
      <c r="G1151" s="12">
        <v>2418525</v>
      </c>
    </row>
    <row r="1152" spans="1:7" x14ac:dyDescent="0.25">
      <c r="A1152" s="13">
        <v>42678</v>
      </c>
      <c r="B1152" s="12">
        <v>48.650002000000001</v>
      </c>
      <c r="C1152" s="12">
        <v>50.57</v>
      </c>
      <c r="D1152" s="12">
        <v>48.619999</v>
      </c>
      <c r="E1152" s="12">
        <v>49.669998</v>
      </c>
      <c r="F1152" s="12">
        <v>48.444439000000003</v>
      </c>
      <c r="G1152" s="12">
        <v>3619436</v>
      </c>
    </row>
    <row r="1153" spans="1:7" x14ac:dyDescent="0.25">
      <c r="A1153" s="13">
        <v>42681</v>
      </c>
      <c r="B1153" s="12">
        <v>50</v>
      </c>
      <c r="C1153" s="12">
        <v>52</v>
      </c>
      <c r="D1153" s="12">
        <v>50</v>
      </c>
      <c r="E1153" s="12">
        <v>51.73</v>
      </c>
      <c r="F1153" s="12">
        <v>50.453612999999997</v>
      </c>
      <c r="G1153" s="12">
        <v>4234222</v>
      </c>
    </row>
    <row r="1154" spans="1:7" x14ac:dyDescent="0.25">
      <c r="A1154" s="13">
        <v>42682</v>
      </c>
      <c r="B1154" s="12">
        <v>51.810001</v>
      </c>
      <c r="C1154" s="12">
        <v>52.139999000000003</v>
      </c>
      <c r="D1154" s="12">
        <v>51.529998999999997</v>
      </c>
      <c r="E1154" s="12">
        <v>52.009998000000003</v>
      </c>
      <c r="F1154" s="12">
        <v>50.726703999999998</v>
      </c>
      <c r="G1154" s="12">
        <v>2843507</v>
      </c>
    </row>
    <row r="1155" spans="1:7" x14ac:dyDescent="0.25">
      <c r="A1155" s="13">
        <v>42683</v>
      </c>
      <c r="B1155" s="12">
        <v>49.900002000000001</v>
      </c>
      <c r="C1155" s="12">
        <v>52.990001999999997</v>
      </c>
      <c r="D1155" s="12">
        <v>49</v>
      </c>
      <c r="E1155" s="12">
        <v>52.009998000000003</v>
      </c>
      <c r="F1155" s="12">
        <v>50.726703999999998</v>
      </c>
      <c r="G1155" s="12">
        <v>5256531</v>
      </c>
    </row>
    <row r="1156" spans="1:7" x14ac:dyDescent="0.25">
      <c r="A1156" s="13">
        <v>42684</v>
      </c>
      <c r="B1156" s="12">
        <v>51.970001000000003</v>
      </c>
      <c r="C1156" s="12">
        <v>51.970001000000003</v>
      </c>
      <c r="D1156" s="12">
        <v>49.099997999999999</v>
      </c>
      <c r="E1156" s="12">
        <v>50</v>
      </c>
      <c r="F1156" s="12">
        <v>48.766300000000001</v>
      </c>
      <c r="G1156" s="12">
        <v>7309409</v>
      </c>
    </row>
    <row r="1157" spans="1:7" x14ac:dyDescent="0.25">
      <c r="A1157" s="13">
        <v>42685</v>
      </c>
      <c r="B1157" s="12">
        <v>50.25</v>
      </c>
      <c r="C1157" s="12">
        <v>51.5</v>
      </c>
      <c r="D1157" s="12">
        <v>49</v>
      </c>
      <c r="E1157" s="12">
        <v>49.93</v>
      </c>
      <c r="F1157" s="12">
        <v>48.698025000000001</v>
      </c>
      <c r="G1157" s="12">
        <v>6022626</v>
      </c>
    </row>
    <row r="1158" spans="1:7" x14ac:dyDescent="0.25">
      <c r="A1158" s="13">
        <v>42688</v>
      </c>
      <c r="B1158" s="12">
        <v>50</v>
      </c>
      <c r="C1158" s="12">
        <v>52.09</v>
      </c>
      <c r="D1158" s="12">
        <v>49.130001</v>
      </c>
      <c r="E1158" s="12">
        <v>51.349997999999999</v>
      </c>
      <c r="F1158" s="12">
        <v>50.082985000000001</v>
      </c>
      <c r="G1158" s="12">
        <v>3962089</v>
      </c>
    </row>
    <row r="1159" spans="1:7" x14ac:dyDescent="0.25">
      <c r="A1159" s="13">
        <v>42689</v>
      </c>
      <c r="B1159" s="12">
        <v>51.299999</v>
      </c>
      <c r="C1159" s="12">
        <v>52.700001</v>
      </c>
      <c r="D1159" s="12">
        <v>49.689999</v>
      </c>
      <c r="E1159" s="12">
        <v>49.91</v>
      </c>
      <c r="F1159" s="12">
        <v>48.678519999999999</v>
      </c>
      <c r="G1159" s="12">
        <v>3516549</v>
      </c>
    </row>
    <row r="1160" spans="1:7" x14ac:dyDescent="0.25">
      <c r="A1160" s="13">
        <v>42690</v>
      </c>
      <c r="B1160" s="12">
        <v>50</v>
      </c>
      <c r="C1160" s="12">
        <v>50.880001</v>
      </c>
      <c r="D1160" s="12">
        <v>49.07</v>
      </c>
      <c r="E1160" s="12">
        <v>49.66</v>
      </c>
      <c r="F1160" s="12">
        <v>48.434688999999999</v>
      </c>
      <c r="G1160" s="12">
        <v>3076486</v>
      </c>
    </row>
    <row r="1161" spans="1:7" x14ac:dyDescent="0.25">
      <c r="A1161" s="13">
        <v>42691</v>
      </c>
      <c r="B1161" s="12">
        <v>50</v>
      </c>
      <c r="C1161" s="12">
        <v>50.07</v>
      </c>
      <c r="D1161" s="12">
        <v>48.5</v>
      </c>
      <c r="E1161" s="12">
        <v>48.66</v>
      </c>
      <c r="F1161" s="12">
        <v>47.459361999999999</v>
      </c>
      <c r="G1161" s="12">
        <v>2341283</v>
      </c>
    </row>
    <row r="1162" spans="1:7" x14ac:dyDescent="0.25">
      <c r="A1162" s="13">
        <v>42692</v>
      </c>
      <c r="B1162" s="12">
        <v>48.73</v>
      </c>
      <c r="C1162" s="12">
        <v>48.810001</v>
      </c>
      <c r="D1162" s="12">
        <v>46.400002000000001</v>
      </c>
      <c r="E1162" s="12">
        <v>46.549999</v>
      </c>
      <c r="F1162" s="12">
        <v>45.401423999999999</v>
      </c>
      <c r="G1162" s="12">
        <v>4517823</v>
      </c>
    </row>
    <row r="1163" spans="1:7" x14ac:dyDescent="0.25">
      <c r="A1163" s="13">
        <v>42696</v>
      </c>
      <c r="B1163" s="12">
        <v>46.700001</v>
      </c>
      <c r="C1163" s="12">
        <v>48.490001999999997</v>
      </c>
      <c r="D1163" s="12">
        <v>46.700001</v>
      </c>
      <c r="E1163" s="12">
        <v>48.049999</v>
      </c>
      <c r="F1163" s="12">
        <v>46.864409999999999</v>
      </c>
      <c r="G1163" s="12">
        <v>2947967</v>
      </c>
    </row>
    <row r="1164" spans="1:7" x14ac:dyDescent="0.25">
      <c r="A1164" s="13">
        <v>42697</v>
      </c>
      <c r="B1164" s="12">
        <v>47.990001999999997</v>
      </c>
      <c r="C1164" s="12">
        <v>48.849997999999999</v>
      </c>
      <c r="D1164" s="12">
        <v>47.759998000000003</v>
      </c>
      <c r="E1164" s="12">
        <v>48.68</v>
      </c>
      <c r="F1164" s="12">
        <v>47.478867000000001</v>
      </c>
      <c r="G1164" s="12">
        <v>1922387</v>
      </c>
    </row>
    <row r="1165" spans="1:7" x14ac:dyDescent="0.25">
      <c r="A1165" s="13">
        <v>42698</v>
      </c>
      <c r="B1165" s="12">
        <v>48.68</v>
      </c>
      <c r="C1165" s="12">
        <v>48.75</v>
      </c>
      <c r="D1165" s="12">
        <v>48.009998000000003</v>
      </c>
      <c r="E1165" s="12">
        <v>48.169998</v>
      </c>
      <c r="F1165" s="12">
        <v>46.981453000000002</v>
      </c>
      <c r="G1165" s="12">
        <v>570847</v>
      </c>
    </row>
    <row r="1166" spans="1:7" x14ac:dyDescent="0.25">
      <c r="A1166" s="13">
        <v>42699</v>
      </c>
      <c r="B1166" s="12">
        <v>48.299999</v>
      </c>
      <c r="C1166" s="12">
        <v>48.630001</v>
      </c>
      <c r="D1166" s="12">
        <v>48.049999</v>
      </c>
      <c r="E1166" s="12">
        <v>48.57</v>
      </c>
      <c r="F1166" s="12">
        <v>47.371581999999997</v>
      </c>
      <c r="G1166" s="12">
        <v>906966</v>
      </c>
    </row>
    <row r="1167" spans="1:7" x14ac:dyDescent="0.25">
      <c r="A1167" s="13">
        <v>42702</v>
      </c>
      <c r="B1167" s="12">
        <v>48.049999</v>
      </c>
      <c r="C1167" s="12">
        <v>48.5</v>
      </c>
      <c r="D1167" s="12">
        <v>47.75</v>
      </c>
      <c r="E1167" s="12">
        <v>47.959999000000003</v>
      </c>
      <c r="F1167" s="12">
        <v>46.776634000000001</v>
      </c>
      <c r="G1167" s="12">
        <v>918148</v>
      </c>
    </row>
    <row r="1168" spans="1:7" x14ac:dyDescent="0.25">
      <c r="A1168" s="13">
        <v>42703</v>
      </c>
      <c r="B1168" s="12">
        <v>48.5</v>
      </c>
      <c r="C1168" s="12">
        <v>48.5</v>
      </c>
      <c r="D1168" s="12">
        <v>47.189999</v>
      </c>
      <c r="E1168" s="12">
        <v>47.34</v>
      </c>
      <c r="F1168" s="12">
        <v>46.171931999999998</v>
      </c>
      <c r="G1168" s="12">
        <v>2224660</v>
      </c>
    </row>
    <row r="1169" spans="1:7" x14ac:dyDescent="0.25">
      <c r="A1169" s="13">
        <v>42704</v>
      </c>
      <c r="B1169" s="12">
        <v>47.41</v>
      </c>
      <c r="C1169" s="12">
        <v>47.990001999999997</v>
      </c>
      <c r="D1169" s="12">
        <v>46.619999</v>
      </c>
      <c r="E1169" s="12">
        <v>47.349997999999999</v>
      </c>
      <c r="F1169" s="12">
        <v>46.181685999999999</v>
      </c>
      <c r="G1169" s="12">
        <v>6345143</v>
      </c>
    </row>
    <row r="1170" spans="1:7" x14ac:dyDescent="0.25">
      <c r="A1170" s="13">
        <v>42705</v>
      </c>
      <c r="B1170" s="12">
        <v>47.25</v>
      </c>
      <c r="C1170" s="12">
        <v>47.830002</v>
      </c>
      <c r="D1170" s="12">
        <v>46.700001</v>
      </c>
      <c r="E1170" s="12">
        <v>46.830002</v>
      </c>
      <c r="F1170" s="12">
        <v>45.674518999999997</v>
      </c>
      <c r="G1170" s="12">
        <v>1888612</v>
      </c>
    </row>
    <row r="1171" spans="1:7" x14ac:dyDescent="0.25">
      <c r="A1171" s="13">
        <v>42706</v>
      </c>
      <c r="B1171" s="12">
        <v>46.950001</v>
      </c>
      <c r="C1171" s="12">
        <v>47.66</v>
      </c>
      <c r="D1171" s="12">
        <v>45.169998</v>
      </c>
      <c r="E1171" s="12">
        <v>45.369999</v>
      </c>
      <c r="F1171" s="12">
        <v>44.250537999999999</v>
      </c>
      <c r="G1171" s="12">
        <v>2612348</v>
      </c>
    </row>
    <row r="1172" spans="1:7" x14ac:dyDescent="0.25">
      <c r="A1172" s="13">
        <v>42709</v>
      </c>
      <c r="B1172" s="12">
        <v>45.689999</v>
      </c>
      <c r="C1172" s="12">
        <v>46.959999000000003</v>
      </c>
      <c r="D1172" s="12">
        <v>45.66</v>
      </c>
      <c r="E1172" s="12">
        <v>46.209999000000003</v>
      </c>
      <c r="F1172" s="12">
        <v>45.069813000000003</v>
      </c>
      <c r="G1172" s="12">
        <v>3032965</v>
      </c>
    </row>
    <row r="1173" spans="1:7" x14ac:dyDescent="0.25">
      <c r="A1173" s="13">
        <v>42710</v>
      </c>
      <c r="B1173" s="12">
        <v>46.240001999999997</v>
      </c>
      <c r="C1173" s="12">
        <v>47.799999</v>
      </c>
      <c r="D1173" s="12">
        <v>46.240001999999997</v>
      </c>
      <c r="E1173" s="12">
        <v>47.619999</v>
      </c>
      <c r="F1173" s="12">
        <v>46.445025999999999</v>
      </c>
      <c r="G1173" s="12">
        <v>2437999</v>
      </c>
    </row>
    <row r="1174" spans="1:7" x14ac:dyDescent="0.25">
      <c r="A1174" s="13">
        <v>42711</v>
      </c>
      <c r="B1174" s="12">
        <v>47.619999</v>
      </c>
      <c r="C1174" s="12">
        <v>48.200001</v>
      </c>
      <c r="D1174" s="12">
        <v>47.02</v>
      </c>
      <c r="E1174" s="12">
        <v>47.209999000000003</v>
      </c>
      <c r="F1174" s="12">
        <v>46.045135000000002</v>
      </c>
      <c r="G1174" s="12">
        <v>2521328</v>
      </c>
    </row>
    <row r="1175" spans="1:7" x14ac:dyDescent="0.25">
      <c r="A1175" s="13">
        <v>42712</v>
      </c>
      <c r="B1175" s="12">
        <v>47.27</v>
      </c>
      <c r="C1175" s="12">
        <v>47.790000999999997</v>
      </c>
      <c r="D1175" s="12">
        <v>47.110000999999997</v>
      </c>
      <c r="E1175" s="12">
        <v>47.509998000000003</v>
      </c>
      <c r="F1175" s="12">
        <v>46.337733999999998</v>
      </c>
      <c r="G1175" s="12">
        <v>1783451</v>
      </c>
    </row>
    <row r="1176" spans="1:7" x14ac:dyDescent="0.25">
      <c r="A1176" s="13">
        <v>42713</v>
      </c>
      <c r="B1176" s="12">
        <v>47.580002</v>
      </c>
      <c r="C1176" s="12">
        <v>47.98</v>
      </c>
      <c r="D1176" s="12">
        <v>47.110000999999997</v>
      </c>
      <c r="E1176" s="12">
        <v>47.360000999999997</v>
      </c>
      <c r="F1176" s="12">
        <v>46.191440999999998</v>
      </c>
      <c r="G1176" s="12">
        <v>1892726</v>
      </c>
    </row>
    <row r="1177" spans="1:7" x14ac:dyDescent="0.25">
      <c r="A1177" s="13">
        <v>42717</v>
      </c>
      <c r="B1177" s="12">
        <v>47.529998999999997</v>
      </c>
      <c r="C1177" s="12">
        <v>48</v>
      </c>
      <c r="D1177" s="12">
        <v>46.950001</v>
      </c>
      <c r="E1177" s="12">
        <v>47.740001999999997</v>
      </c>
      <c r="F1177" s="12">
        <v>46.562064999999997</v>
      </c>
      <c r="G1177" s="12">
        <v>2463625</v>
      </c>
    </row>
    <row r="1178" spans="1:7" x14ac:dyDescent="0.25">
      <c r="A1178" s="13">
        <v>42718</v>
      </c>
      <c r="B1178" s="12">
        <v>47.810001</v>
      </c>
      <c r="C1178" s="12">
        <v>48.150002000000001</v>
      </c>
      <c r="D1178" s="12">
        <v>46.450001</v>
      </c>
      <c r="E1178" s="12">
        <v>46.830002</v>
      </c>
      <c r="F1178" s="12">
        <v>45.674518999999997</v>
      </c>
      <c r="G1178" s="12">
        <v>3427362</v>
      </c>
    </row>
    <row r="1179" spans="1:7" x14ac:dyDescent="0.25">
      <c r="A1179" s="13">
        <v>42719</v>
      </c>
      <c r="B1179" s="12">
        <v>46.919998</v>
      </c>
      <c r="C1179" s="12">
        <v>47.299999</v>
      </c>
      <c r="D1179" s="12">
        <v>46.470001000000003</v>
      </c>
      <c r="E1179" s="12">
        <v>46.509998000000003</v>
      </c>
      <c r="F1179" s="12">
        <v>45.362411000000002</v>
      </c>
      <c r="G1179" s="12">
        <v>2506558</v>
      </c>
    </row>
    <row r="1180" spans="1:7" x14ac:dyDescent="0.25">
      <c r="A1180" s="13">
        <v>42720</v>
      </c>
      <c r="B1180" s="12">
        <v>46.5</v>
      </c>
      <c r="C1180" s="12">
        <v>46.900002000000001</v>
      </c>
      <c r="D1180" s="12">
        <v>45.540000999999997</v>
      </c>
      <c r="E1180" s="12">
        <v>45.75</v>
      </c>
      <c r="F1180" s="12">
        <v>44.621161999999998</v>
      </c>
      <c r="G1180" s="12">
        <v>6341137</v>
      </c>
    </row>
    <row r="1181" spans="1:7" x14ac:dyDescent="0.25">
      <c r="A1181" s="13">
        <v>42723</v>
      </c>
      <c r="B1181" s="12">
        <v>45.75</v>
      </c>
      <c r="C1181" s="12">
        <v>46.119999</v>
      </c>
      <c r="D1181" s="12">
        <v>45.380001</v>
      </c>
      <c r="E1181" s="12">
        <v>45.48</v>
      </c>
      <c r="F1181" s="12">
        <v>44.357826000000003</v>
      </c>
      <c r="G1181" s="12">
        <v>2125469</v>
      </c>
    </row>
    <row r="1182" spans="1:7" x14ac:dyDescent="0.25">
      <c r="A1182" s="13">
        <v>42724</v>
      </c>
      <c r="B1182" s="12">
        <v>45.349997999999999</v>
      </c>
      <c r="C1182" s="12">
        <v>45.84</v>
      </c>
      <c r="D1182" s="12">
        <v>44.849997999999999</v>
      </c>
      <c r="E1182" s="12">
        <v>44.900002000000001</v>
      </c>
      <c r="F1182" s="12">
        <v>43.792141000000001</v>
      </c>
      <c r="G1182" s="12">
        <v>2225151</v>
      </c>
    </row>
    <row r="1183" spans="1:7" x14ac:dyDescent="0.25">
      <c r="A1183" s="13">
        <v>42725</v>
      </c>
      <c r="B1183" s="12">
        <v>45.240001999999997</v>
      </c>
      <c r="C1183" s="12">
        <v>45.610000999999997</v>
      </c>
      <c r="D1183" s="12">
        <v>44.900002000000001</v>
      </c>
      <c r="E1183" s="12">
        <v>45.040000999999997</v>
      </c>
      <c r="F1183" s="12">
        <v>43.92868</v>
      </c>
      <c r="G1183" s="12">
        <v>1580852</v>
      </c>
    </row>
    <row r="1184" spans="1:7" x14ac:dyDescent="0.25">
      <c r="A1184" s="13">
        <v>42726</v>
      </c>
      <c r="B1184" s="12">
        <v>45.040000999999997</v>
      </c>
      <c r="C1184" s="12">
        <v>45.040000999999997</v>
      </c>
      <c r="D1184" s="12">
        <v>43.900002000000001</v>
      </c>
      <c r="E1184" s="12">
        <v>44.66</v>
      </c>
      <c r="F1184" s="12">
        <v>43.558056000000001</v>
      </c>
      <c r="G1184" s="12">
        <v>1825410</v>
      </c>
    </row>
    <row r="1185" spans="1:7" x14ac:dyDescent="0.25">
      <c r="A1185" s="13">
        <v>42727</v>
      </c>
      <c r="B1185" s="12">
        <v>44.599997999999999</v>
      </c>
      <c r="C1185" s="12">
        <v>45.209999000000003</v>
      </c>
      <c r="D1185" s="12">
        <v>44.509998000000003</v>
      </c>
      <c r="E1185" s="12">
        <v>44.540000999999997</v>
      </c>
      <c r="F1185" s="12">
        <v>43.441020999999999</v>
      </c>
      <c r="G1185" s="12">
        <v>947789</v>
      </c>
    </row>
    <row r="1186" spans="1:7" x14ac:dyDescent="0.25">
      <c r="A1186" s="13">
        <v>42730</v>
      </c>
      <c r="B1186" s="12">
        <v>45.200001</v>
      </c>
      <c r="C1186" s="12">
        <v>45.220001000000003</v>
      </c>
      <c r="D1186" s="12">
        <v>44.740001999999997</v>
      </c>
      <c r="E1186" s="12">
        <v>44.790000999999997</v>
      </c>
      <c r="F1186" s="12">
        <v>43.684852999999997</v>
      </c>
      <c r="G1186" s="12">
        <v>93989</v>
      </c>
    </row>
    <row r="1187" spans="1:7" x14ac:dyDescent="0.25">
      <c r="A1187" s="13">
        <v>42731</v>
      </c>
      <c r="B1187" s="12">
        <v>44.790000999999997</v>
      </c>
      <c r="C1187" s="12">
        <v>45</v>
      </c>
      <c r="D1187" s="12">
        <v>44.09</v>
      </c>
      <c r="E1187" s="12">
        <v>44.43</v>
      </c>
      <c r="F1187" s="12">
        <v>43.333736000000002</v>
      </c>
      <c r="G1187" s="12">
        <v>1291232</v>
      </c>
    </row>
    <row r="1188" spans="1:7" x14ac:dyDescent="0.25">
      <c r="A1188" s="13">
        <v>42732</v>
      </c>
      <c r="B1188" s="12">
        <v>44.509998000000003</v>
      </c>
      <c r="C1188" s="12">
        <v>45.369999</v>
      </c>
      <c r="D1188" s="12">
        <v>44.509998000000003</v>
      </c>
      <c r="E1188" s="12">
        <v>45.169998</v>
      </c>
      <c r="F1188" s="12">
        <v>44.055472999999999</v>
      </c>
      <c r="G1188" s="12">
        <v>1053331</v>
      </c>
    </row>
    <row r="1189" spans="1:7" x14ac:dyDescent="0.25">
      <c r="A1189" s="13">
        <v>42733</v>
      </c>
      <c r="B1189" s="12">
        <v>45.240001999999997</v>
      </c>
      <c r="C1189" s="12">
        <v>47</v>
      </c>
      <c r="D1189" s="12">
        <v>45.110000999999997</v>
      </c>
      <c r="E1189" s="12">
        <v>46.939999</v>
      </c>
      <c r="F1189" s="12">
        <v>45.781798999999999</v>
      </c>
      <c r="G1189" s="12">
        <v>3526106</v>
      </c>
    </row>
    <row r="1190" spans="1:7" x14ac:dyDescent="0.25">
      <c r="A1190" s="13">
        <v>42734</v>
      </c>
      <c r="B1190" s="12">
        <v>46.869999</v>
      </c>
      <c r="C1190" s="12">
        <v>47.099997999999999</v>
      </c>
      <c r="D1190" s="12">
        <v>45.849997999999999</v>
      </c>
      <c r="E1190" s="12">
        <v>47.009998000000003</v>
      </c>
      <c r="F1190" s="12">
        <v>45.850071</v>
      </c>
      <c r="G1190" s="12">
        <v>2063808</v>
      </c>
    </row>
    <row r="1191" spans="1:7" x14ac:dyDescent="0.25">
      <c r="A1191" s="13">
        <v>42737</v>
      </c>
      <c r="B1191" s="12">
        <v>46.990001999999997</v>
      </c>
      <c r="C1191" s="12">
        <v>47.380001</v>
      </c>
      <c r="D1191" s="12">
        <v>46.349997999999999</v>
      </c>
      <c r="E1191" s="12">
        <v>47.009998000000003</v>
      </c>
      <c r="F1191" s="12">
        <v>45.850071</v>
      </c>
      <c r="G1191" s="12">
        <v>337522</v>
      </c>
    </row>
    <row r="1192" spans="1:7" x14ac:dyDescent="0.25">
      <c r="A1192" s="13">
        <v>42738</v>
      </c>
      <c r="B1192" s="12">
        <v>47.349997999999999</v>
      </c>
      <c r="C1192" s="12">
        <v>47.450001</v>
      </c>
      <c r="D1192" s="12">
        <v>46.009998000000003</v>
      </c>
      <c r="E1192" s="12">
        <v>46.439999</v>
      </c>
      <c r="F1192" s="12">
        <v>45.294139999999999</v>
      </c>
      <c r="G1192" s="12">
        <v>1847264</v>
      </c>
    </row>
    <row r="1193" spans="1:7" x14ac:dyDescent="0.25">
      <c r="A1193" s="13">
        <v>42739</v>
      </c>
      <c r="B1193" s="12">
        <v>46.16</v>
      </c>
      <c r="C1193" s="12">
        <v>47.240001999999997</v>
      </c>
      <c r="D1193" s="12">
        <v>46.16</v>
      </c>
      <c r="E1193" s="12">
        <v>47.040000999999997</v>
      </c>
      <c r="F1193" s="12">
        <v>45.879333000000003</v>
      </c>
      <c r="G1193" s="12">
        <v>1584822</v>
      </c>
    </row>
    <row r="1194" spans="1:7" x14ac:dyDescent="0.25">
      <c r="A1194" s="13">
        <v>42740</v>
      </c>
      <c r="B1194" s="12">
        <v>47.040000999999997</v>
      </c>
      <c r="C1194" s="12">
        <v>47.5</v>
      </c>
      <c r="D1194" s="12">
        <v>46.360000999999997</v>
      </c>
      <c r="E1194" s="12">
        <v>47.290000999999997</v>
      </c>
      <c r="F1194" s="12">
        <v>46.123165</v>
      </c>
      <c r="G1194" s="12">
        <v>2601413</v>
      </c>
    </row>
    <row r="1195" spans="1:7" x14ac:dyDescent="0.25">
      <c r="A1195" s="13">
        <v>42741</v>
      </c>
      <c r="B1195" s="12">
        <v>47.290000999999997</v>
      </c>
      <c r="C1195" s="12">
        <v>48.049999</v>
      </c>
      <c r="D1195" s="12">
        <v>47</v>
      </c>
      <c r="E1195" s="12">
        <v>47.619999</v>
      </c>
      <c r="F1195" s="12">
        <v>46.445025999999999</v>
      </c>
      <c r="G1195" s="12">
        <v>2427488</v>
      </c>
    </row>
    <row r="1196" spans="1:7" x14ac:dyDescent="0.25">
      <c r="A1196" s="13">
        <v>42744</v>
      </c>
      <c r="B1196" s="12">
        <v>47.619999</v>
      </c>
      <c r="C1196" s="12">
        <v>47.880001</v>
      </c>
      <c r="D1196" s="12">
        <v>46</v>
      </c>
      <c r="E1196" s="12">
        <v>46.299999</v>
      </c>
      <c r="F1196" s="12">
        <v>45.157589000000002</v>
      </c>
      <c r="G1196" s="12">
        <v>3583293</v>
      </c>
    </row>
    <row r="1197" spans="1:7" x14ac:dyDescent="0.25">
      <c r="A1197" s="13">
        <v>42745</v>
      </c>
      <c r="B1197" s="12">
        <v>46.150002000000001</v>
      </c>
      <c r="C1197" s="12">
        <v>46.849997999999999</v>
      </c>
      <c r="D1197" s="12">
        <v>46.049999</v>
      </c>
      <c r="E1197" s="12">
        <v>46.630001</v>
      </c>
      <c r="F1197" s="12">
        <v>45.479453999999997</v>
      </c>
      <c r="G1197" s="12">
        <v>1451754</v>
      </c>
    </row>
    <row r="1198" spans="1:7" x14ac:dyDescent="0.25">
      <c r="A1198" s="13">
        <v>42746</v>
      </c>
      <c r="B1198" s="12">
        <v>46.799999</v>
      </c>
      <c r="C1198" s="12">
        <v>47.400002000000001</v>
      </c>
      <c r="D1198" s="12">
        <v>46.029998999999997</v>
      </c>
      <c r="E1198" s="12">
        <v>46.490001999999997</v>
      </c>
      <c r="F1198" s="12">
        <v>45.342906999999997</v>
      </c>
      <c r="G1198" s="12">
        <v>1487783</v>
      </c>
    </row>
    <row r="1199" spans="1:7" x14ac:dyDescent="0.25">
      <c r="A1199" s="13">
        <v>42747</v>
      </c>
      <c r="B1199" s="12">
        <v>46.490001999999997</v>
      </c>
      <c r="C1199" s="12">
        <v>47.400002000000001</v>
      </c>
      <c r="D1199" s="12">
        <v>46.25</v>
      </c>
      <c r="E1199" s="12">
        <v>46.470001000000003</v>
      </c>
      <c r="F1199" s="12">
        <v>45.323399000000002</v>
      </c>
      <c r="G1199" s="12">
        <v>1478941</v>
      </c>
    </row>
    <row r="1200" spans="1:7" x14ac:dyDescent="0.25">
      <c r="A1200" s="13">
        <v>42748</v>
      </c>
      <c r="B1200" s="12">
        <v>46.889999000000003</v>
      </c>
      <c r="C1200" s="12">
        <v>46.990001999999997</v>
      </c>
      <c r="D1200" s="12">
        <v>46.400002000000001</v>
      </c>
      <c r="E1200" s="12">
        <v>46.509998000000003</v>
      </c>
      <c r="F1200" s="12">
        <v>45.362411000000002</v>
      </c>
      <c r="G1200" s="12">
        <v>1463992</v>
      </c>
    </row>
    <row r="1201" spans="1:7" x14ac:dyDescent="0.25">
      <c r="A1201" s="13">
        <v>42751</v>
      </c>
      <c r="B1201" s="12">
        <v>46.869999</v>
      </c>
      <c r="C1201" s="12">
        <v>46.869999</v>
      </c>
      <c r="D1201" s="12">
        <v>46.5</v>
      </c>
      <c r="E1201" s="12">
        <v>46.630001</v>
      </c>
      <c r="F1201" s="12">
        <v>45.479453999999997</v>
      </c>
      <c r="G1201" s="12">
        <v>240680</v>
      </c>
    </row>
    <row r="1202" spans="1:7" x14ac:dyDescent="0.25">
      <c r="A1202" s="13">
        <v>42752</v>
      </c>
      <c r="B1202" s="12">
        <v>46.889999000000003</v>
      </c>
      <c r="C1202" s="12">
        <v>46.889999000000003</v>
      </c>
      <c r="D1202" s="12">
        <v>45.77</v>
      </c>
      <c r="E1202" s="12">
        <v>45.799999</v>
      </c>
      <c r="F1202" s="12">
        <v>44.669930000000001</v>
      </c>
      <c r="G1202" s="12">
        <v>2505620</v>
      </c>
    </row>
    <row r="1203" spans="1:7" x14ac:dyDescent="0.25">
      <c r="A1203" s="13">
        <v>42753</v>
      </c>
      <c r="B1203" s="12">
        <v>45.98</v>
      </c>
      <c r="C1203" s="12">
        <v>46</v>
      </c>
      <c r="D1203" s="12">
        <v>45.16</v>
      </c>
      <c r="E1203" s="12">
        <v>45.82</v>
      </c>
      <c r="F1203" s="12">
        <v>44.689438000000003</v>
      </c>
      <c r="G1203" s="12">
        <v>1097914</v>
      </c>
    </row>
    <row r="1204" spans="1:7" x14ac:dyDescent="0.25">
      <c r="A1204" s="13">
        <v>42754</v>
      </c>
      <c r="B1204" s="12">
        <v>45.209999000000003</v>
      </c>
      <c r="C1204" s="12">
        <v>46.84</v>
      </c>
      <c r="D1204" s="12">
        <v>45.150002000000001</v>
      </c>
      <c r="E1204" s="12">
        <v>46.549999</v>
      </c>
      <c r="F1204" s="12">
        <v>45.401423999999999</v>
      </c>
      <c r="G1204" s="12">
        <v>2074733</v>
      </c>
    </row>
    <row r="1205" spans="1:7" x14ac:dyDescent="0.25">
      <c r="A1205" s="13">
        <v>42755</v>
      </c>
      <c r="B1205" s="12">
        <v>46.360000999999997</v>
      </c>
      <c r="C1205" s="12">
        <v>46.700001</v>
      </c>
      <c r="D1205" s="12">
        <v>45.009998000000003</v>
      </c>
      <c r="E1205" s="12">
        <v>45.310001</v>
      </c>
      <c r="F1205" s="12">
        <v>44.192019999999999</v>
      </c>
      <c r="G1205" s="12">
        <v>2364533</v>
      </c>
    </row>
    <row r="1206" spans="1:7" x14ac:dyDescent="0.25">
      <c r="A1206" s="13">
        <v>42758</v>
      </c>
      <c r="B1206" s="12">
        <v>45.310001</v>
      </c>
      <c r="C1206" s="12">
        <v>47.18</v>
      </c>
      <c r="D1206" s="12">
        <v>45.310001</v>
      </c>
      <c r="E1206" s="12">
        <v>46.84</v>
      </c>
      <c r="F1206" s="12">
        <v>45.684269</v>
      </c>
      <c r="G1206" s="12">
        <v>1564513</v>
      </c>
    </row>
    <row r="1207" spans="1:7" x14ac:dyDescent="0.25">
      <c r="A1207" s="13">
        <v>42759</v>
      </c>
      <c r="B1207" s="12">
        <v>46.509998000000003</v>
      </c>
      <c r="C1207" s="12">
        <v>48.48</v>
      </c>
      <c r="D1207" s="12">
        <v>46.509998000000003</v>
      </c>
      <c r="E1207" s="12">
        <v>47.529998999999997</v>
      </c>
      <c r="F1207" s="12">
        <v>46.357242999999997</v>
      </c>
      <c r="G1207" s="12">
        <v>3932897</v>
      </c>
    </row>
    <row r="1208" spans="1:7" x14ac:dyDescent="0.25">
      <c r="A1208" s="13">
        <v>42760</v>
      </c>
      <c r="B1208" s="12">
        <v>47.599997999999999</v>
      </c>
      <c r="C1208" s="12">
        <v>49.5</v>
      </c>
      <c r="D1208" s="12">
        <v>47.369999</v>
      </c>
      <c r="E1208" s="12">
        <v>48.380001</v>
      </c>
      <c r="F1208" s="12">
        <v>47.186272000000002</v>
      </c>
      <c r="G1208" s="12">
        <v>2431176</v>
      </c>
    </row>
    <row r="1209" spans="1:7" x14ac:dyDescent="0.25">
      <c r="A1209" s="13">
        <v>42761</v>
      </c>
      <c r="B1209" s="12">
        <v>48.189999</v>
      </c>
      <c r="C1209" s="12">
        <v>48.189999</v>
      </c>
      <c r="D1209" s="12">
        <v>47</v>
      </c>
      <c r="E1209" s="12">
        <v>47.490001999999997</v>
      </c>
      <c r="F1209" s="12">
        <v>46.318232999999999</v>
      </c>
      <c r="G1209" s="12">
        <v>2326511</v>
      </c>
    </row>
    <row r="1210" spans="1:7" x14ac:dyDescent="0.25">
      <c r="A1210" s="13">
        <v>42762</v>
      </c>
      <c r="B1210" s="12">
        <v>47.48</v>
      </c>
      <c r="C1210" s="12">
        <v>47.98</v>
      </c>
      <c r="D1210" s="12">
        <v>47.099997999999999</v>
      </c>
      <c r="E1210" s="12">
        <v>47.459999000000003</v>
      </c>
      <c r="F1210" s="12">
        <v>46.288970999999997</v>
      </c>
      <c r="G1210" s="12">
        <v>1293999</v>
      </c>
    </row>
    <row r="1211" spans="1:7" x14ac:dyDescent="0.25">
      <c r="A1211" s="13">
        <v>42765</v>
      </c>
      <c r="B1211" s="12">
        <v>47.459999000000003</v>
      </c>
      <c r="C1211" s="12">
        <v>47.459999000000003</v>
      </c>
      <c r="D1211" s="12">
        <v>46.200001</v>
      </c>
      <c r="E1211" s="12">
        <v>46.959999000000003</v>
      </c>
      <c r="F1211" s="12">
        <v>45.801304000000002</v>
      </c>
      <c r="G1211" s="12">
        <v>1478125</v>
      </c>
    </row>
    <row r="1212" spans="1:7" x14ac:dyDescent="0.25">
      <c r="A1212" s="13">
        <v>42766</v>
      </c>
      <c r="B1212" s="12">
        <v>47.07</v>
      </c>
      <c r="C1212" s="12">
        <v>47.139999000000003</v>
      </c>
      <c r="D1212" s="12">
        <v>45.869999</v>
      </c>
      <c r="E1212" s="12">
        <v>46.23</v>
      </c>
      <c r="F1212" s="12">
        <v>45.089317000000001</v>
      </c>
      <c r="G1212" s="12">
        <v>3340165</v>
      </c>
    </row>
    <row r="1213" spans="1:7" x14ac:dyDescent="0.25">
      <c r="A1213" s="13">
        <v>42767</v>
      </c>
      <c r="B1213" s="12">
        <v>46.009998000000003</v>
      </c>
      <c r="C1213" s="12">
        <v>46.869999</v>
      </c>
      <c r="D1213" s="12">
        <v>45.599997999999999</v>
      </c>
      <c r="E1213" s="12">
        <v>45.849997999999999</v>
      </c>
      <c r="F1213" s="12">
        <v>44.718693000000002</v>
      </c>
      <c r="G1213" s="12">
        <v>1563924</v>
      </c>
    </row>
    <row r="1214" spans="1:7" x14ac:dyDescent="0.25">
      <c r="A1214" s="13">
        <v>42768</v>
      </c>
      <c r="B1214" s="12">
        <v>46.009998000000003</v>
      </c>
      <c r="C1214" s="12">
        <v>46.740001999999997</v>
      </c>
      <c r="D1214" s="12">
        <v>46.009998000000003</v>
      </c>
      <c r="E1214" s="12">
        <v>46.560001</v>
      </c>
      <c r="F1214" s="12">
        <v>45.411178999999997</v>
      </c>
      <c r="G1214" s="12">
        <v>1512660</v>
      </c>
    </row>
    <row r="1215" spans="1:7" x14ac:dyDescent="0.25">
      <c r="A1215" s="13">
        <v>42769</v>
      </c>
      <c r="B1215" s="12">
        <v>46.950001</v>
      </c>
      <c r="C1215" s="12">
        <v>47.75</v>
      </c>
      <c r="D1215" s="12">
        <v>45.619999</v>
      </c>
      <c r="E1215" s="12">
        <v>47.5</v>
      </c>
      <c r="F1215" s="12">
        <v>46.327979999999997</v>
      </c>
      <c r="G1215" s="12">
        <v>2470304</v>
      </c>
    </row>
    <row r="1216" spans="1:7" x14ac:dyDescent="0.25">
      <c r="A1216" s="13">
        <v>42773</v>
      </c>
      <c r="B1216" s="12">
        <v>47.470001000000003</v>
      </c>
      <c r="C1216" s="12">
        <v>47.470001000000003</v>
      </c>
      <c r="D1216" s="12">
        <v>46.23</v>
      </c>
      <c r="E1216" s="12">
        <v>47.029998999999997</v>
      </c>
      <c r="F1216" s="12">
        <v>45.869579000000002</v>
      </c>
      <c r="G1216" s="12">
        <v>1893961</v>
      </c>
    </row>
    <row r="1217" spans="1:7" x14ac:dyDescent="0.25">
      <c r="A1217" s="13">
        <v>42774</v>
      </c>
      <c r="B1217" s="12">
        <v>47.029998999999997</v>
      </c>
      <c r="C1217" s="12">
        <v>47.73</v>
      </c>
      <c r="D1217" s="12">
        <v>46.5</v>
      </c>
      <c r="E1217" s="12">
        <v>46.740001999999997</v>
      </c>
      <c r="F1217" s="12">
        <v>45.586734999999997</v>
      </c>
      <c r="G1217" s="12">
        <v>2206982</v>
      </c>
    </row>
    <row r="1218" spans="1:7" x14ac:dyDescent="0.25">
      <c r="A1218" s="13">
        <v>42775</v>
      </c>
      <c r="B1218" s="12">
        <v>46.52</v>
      </c>
      <c r="C1218" s="12">
        <v>47.450001</v>
      </c>
      <c r="D1218" s="12">
        <v>46.52</v>
      </c>
      <c r="E1218" s="12">
        <v>47.23</v>
      </c>
      <c r="F1218" s="12">
        <v>46.064644000000001</v>
      </c>
      <c r="G1218" s="12">
        <v>2277636</v>
      </c>
    </row>
    <row r="1219" spans="1:7" x14ac:dyDescent="0.25">
      <c r="A1219" s="13">
        <v>42776</v>
      </c>
      <c r="B1219" s="12">
        <v>47.200001</v>
      </c>
      <c r="C1219" s="12">
        <v>48.950001</v>
      </c>
      <c r="D1219" s="12">
        <v>47</v>
      </c>
      <c r="E1219" s="12">
        <v>48.439999</v>
      </c>
      <c r="F1219" s="12">
        <v>47.244788999999997</v>
      </c>
      <c r="G1219" s="12">
        <v>1769379</v>
      </c>
    </row>
    <row r="1220" spans="1:7" x14ac:dyDescent="0.25">
      <c r="A1220" s="13">
        <v>42779</v>
      </c>
      <c r="B1220" s="12">
        <v>48.189999</v>
      </c>
      <c r="C1220" s="12">
        <v>48.619999</v>
      </c>
      <c r="D1220" s="12">
        <v>47.119999</v>
      </c>
      <c r="E1220" s="12">
        <v>48.299999</v>
      </c>
      <c r="F1220" s="12">
        <v>47.108246000000001</v>
      </c>
      <c r="G1220" s="12">
        <v>1391584</v>
      </c>
    </row>
    <row r="1221" spans="1:7" x14ac:dyDescent="0.25">
      <c r="A1221" s="13">
        <v>42780</v>
      </c>
      <c r="B1221" s="12">
        <v>48.400002000000001</v>
      </c>
      <c r="C1221" s="12">
        <v>48.419998</v>
      </c>
      <c r="D1221" s="12">
        <v>47.330002</v>
      </c>
      <c r="E1221" s="12">
        <v>47.52</v>
      </c>
      <c r="F1221" s="12">
        <v>46.347496</v>
      </c>
      <c r="G1221" s="12">
        <v>1805926</v>
      </c>
    </row>
    <row r="1222" spans="1:7" x14ac:dyDescent="0.25">
      <c r="A1222" s="13">
        <v>42781</v>
      </c>
      <c r="B1222" s="12">
        <v>47.959999000000003</v>
      </c>
      <c r="C1222" s="12">
        <v>47.959999000000003</v>
      </c>
      <c r="D1222" s="12">
        <v>47.029998999999997</v>
      </c>
      <c r="E1222" s="12">
        <v>47.360000999999997</v>
      </c>
      <c r="F1222" s="12">
        <v>46.191440999999998</v>
      </c>
      <c r="G1222" s="12">
        <v>653446</v>
      </c>
    </row>
    <row r="1223" spans="1:7" x14ac:dyDescent="0.25">
      <c r="A1223" s="13">
        <v>42782</v>
      </c>
      <c r="B1223" s="12">
        <v>47.380001</v>
      </c>
      <c r="C1223" s="12">
        <v>48.450001</v>
      </c>
      <c r="D1223" s="12">
        <v>47.259998000000003</v>
      </c>
      <c r="E1223" s="12">
        <v>47.799999</v>
      </c>
      <c r="F1223" s="12">
        <v>46.620583000000003</v>
      </c>
      <c r="G1223" s="12">
        <v>1031925</v>
      </c>
    </row>
    <row r="1224" spans="1:7" x14ac:dyDescent="0.25">
      <c r="A1224" s="13">
        <v>42783</v>
      </c>
      <c r="B1224" s="12">
        <v>48.279998999999997</v>
      </c>
      <c r="C1224" s="12">
        <v>48.279998999999997</v>
      </c>
      <c r="D1224" s="12">
        <v>47.299999</v>
      </c>
      <c r="E1224" s="12">
        <v>47.560001</v>
      </c>
      <c r="F1224" s="12">
        <v>46.386505</v>
      </c>
      <c r="G1224" s="12">
        <v>587794</v>
      </c>
    </row>
    <row r="1225" spans="1:7" x14ac:dyDescent="0.25">
      <c r="A1225" s="13">
        <v>42786</v>
      </c>
      <c r="B1225" s="12">
        <v>47.27</v>
      </c>
      <c r="C1225" s="12">
        <v>48.43</v>
      </c>
      <c r="D1225" s="12">
        <v>47.27</v>
      </c>
      <c r="E1225" s="12">
        <v>47.970001000000003</v>
      </c>
      <c r="F1225" s="12">
        <v>46.786385000000003</v>
      </c>
      <c r="G1225" s="12">
        <v>248679</v>
      </c>
    </row>
    <row r="1226" spans="1:7" x14ac:dyDescent="0.25">
      <c r="A1226" s="13">
        <v>42787</v>
      </c>
      <c r="B1226" s="12">
        <v>48.200001</v>
      </c>
      <c r="C1226" s="12">
        <v>48.5</v>
      </c>
      <c r="D1226" s="12">
        <v>47.34</v>
      </c>
      <c r="E1226" s="12">
        <v>48.110000999999997</v>
      </c>
      <c r="F1226" s="12">
        <v>46.922935000000003</v>
      </c>
      <c r="G1226" s="12">
        <v>2238084</v>
      </c>
    </row>
    <row r="1227" spans="1:7" x14ac:dyDescent="0.25">
      <c r="A1227" s="13">
        <v>42788</v>
      </c>
      <c r="B1227" s="12">
        <v>47.540000999999997</v>
      </c>
      <c r="C1227" s="12">
        <v>48.400002000000001</v>
      </c>
      <c r="D1227" s="12">
        <v>47.540000999999997</v>
      </c>
      <c r="E1227" s="12">
        <v>48.110000999999997</v>
      </c>
      <c r="F1227" s="12">
        <v>46.922935000000003</v>
      </c>
      <c r="G1227" s="12">
        <v>1352290</v>
      </c>
    </row>
    <row r="1228" spans="1:7" x14ac:dyDescent="0.25">
      <c r="A1228" s="13">
        <v>42789</v>
      </c>
      <c r="B1228" s="12">
        <v>48.009998000000003</v>
      </c>
      <c r="C1228" s="12">
        <v>48.400002000000001</v>
      </c>
      <c r="D1228" s="12">
        <v>47.02</v>
      </c>
      <c r="E1228" s="12">
        <v>47.66</v>
      </c>
      <c r="F1228" s="12">
        <v>46.484034999999999</v>
      </c>
      <c r="G1228" s="12">
        <v>1112163</v>
      </c>
    </row>
    <row r="1229" spans="1:7" x14ac:dyDescent="0.25">
      <c r="A1229" s="13">
        <v>42790</v>
      </c>
      <c r="B1229" s="12">
        <v>48.139999000000003</v>
      </c>
      <c r="C1229" s="12">
        <v>48.139999000000003</v>
      </c>
      <c r="D1229" s="12">
        <v>46.650002000000001</v>
      </c>
      <c r="E1229" s="12">
        <v>46.950001</v>
      </c>
      <c r="F1229" s="12">
        <v>45.791553</v>
      </c>
      <c r="G1229" s="12">
        <v>1014157</v>
      </c>
    </row>
    <row r="1230" spans="1:7" x14ac:dyDescent="0.25">
      <c r="A1230" s="13">
        <v>42793</v>
      </c>
      <c r="B1230" s="12">
        <v>46.900002000000001</v>
      </c>
      <c r="C1230" s="12">
        <v>47.720001000000003</v>
      </c>
      <c r="D1230" s="12">
        <v>46.66</v>
      </c>
      <c r="E1230" s="12">
        <v>47.330002</v>
      </c>
      <c r="F1230" s="12">
        <v>46.162177999999997</v>
      </c>
      <c r="G1230" s="12">
        <v>2013266</v>
      </c>
    </row>
    <row r="1231" spans="1:7" x14ac:dyDescent="0.25">
      <c r="A1231" s="13">
        <v>42794</v>
      </c>
      <c r="B1231" s="12">
        <v>47.5</v>
      </c>
      <c r="C1231" s="12">
        <v>47.560001</v>
      </c>
      <c r="D1231" s="12">
        <v>47</v>
      </c>
      <c r="E1231" s="12">
        <v>47.419998</v>
      </c>
      <c r="F1231" s="12">
        <v>46.249954000000002</v>
      </c>
      <c r="G1231" s="12">
        <v>3055626</v>
      </c>
    </row>
    <row r="1232" spans="1:7" x14ac:dyDescent="0.25">
      <c r="A1232" s="13">
        <v>42795</v>
      </c>
      <c r="B1232" s="12">
        <v>47.75</v>
      </c>
      <c r="C1232" s="12">
        <v>47.75</v>
      </c>
      <c r="D1232" s="12">
        <v>46.34</v>
      </c>
      <c r="E1232" s="12">
        <v>46.48</v>
      </c>
      <c r="F1232" s="12">
        <v>45.333148999999999</v>
      </c>
      <c r="G1232" s="12">
        <v>1713474</v>
      </c>
    </row>
    <row r="1233" spans="1:7" x14ac:dyDescent="0.25">
      <c r="A1233" s="13">
        <v>42796</v>
      </c>
      <c r="B1233" s="12">
        <v>46.599997999999999</v>
      </c>
      <c r="C1233" s="12">
        <v>46.970001000000003</v>
      </c>
      <c r="D1233" s="12">
        <v>46.009998000000003</v>
      </c>
      <c r="E1233" s="12">
        <v>46.799999</v>
      </c>
      <c r="F1233" s="12">
        <v>45.645256000000003</v>
      </c>
      <c r="G1233" s="12">
        <v>1763052</v>
      </c>
    </row>
    <row r="1234" spans="1:7" x14ac:dyDescent="0.25">
      <c r="A1234" s="13">
        <v>42797</v>
      </c>
      <c r="B1234" s="12">
        <v>46.990001999999997</v>
      </c>
      <c r="C1234" s="12">
        <v>47.450001</v>
      </c>
      <c r="D1234" s="12">
        <v>46.630001</v>
      </c>
      <c r="E1234" s="12">
        <v>46.939999</v>
      </c>
      <c r="F1234" s="12">
        <v>45.781798999999999</v>
      </c>
      <c r="G1234" s="12">
        <v>866530</v>
      </c>
    </row>
    <row r="1235" spans="1:7" x14ac:dyDescent="0.25">
      <c r="A1235" s="13">
        <v>42800</v>
      </c>
      <c r="B1235" s="12">
        <v>46.560001</v>
      </c>
      <c r="C1235" s="12">
        <v>47.5</v>
      </c>
      <c r="D1235" s="12">
        <v>46.560001</v>
      </c>
      <c r="E1235" s="12">
        <v>47.43</v>
      </c>
      <c r="F1235" s="12">
        <v>46.259712</v>
      </c>
      <c r="G1235" s="12">
        <v>1409873</v>
      </c>
    </row>
    <row r="1236" spans="1:7" x14ac:dyDescent="0.25">
      <c r="A1236" s="13">
        <v>42801</v>
      </c>
      <c r="B1236" s="12">
        <v>47.48</v>
      </c>
      <c r="C1236" s="12">
        <v>47.5</v>
      </c>
      <c r="D1236" s="12">
        <v>46.639999000000003</v>
      </c>
      <c r="E1236" s="12">
        <v>46.950001</v>
      </c>
      <c r="F1236" s="12">
        <v>45.791553</v>
      </c>
      <c r="G1236" s="12">
        <v>1128839</v>
      </c>
    </row>
    <row r="1237" spans="1:7" x14ac:dyDescent="0.25">
      <c r="A1237" s="13">
        <v>42802</v>
      </c>
      <c r="B1237" s="12">
        <v>46.77</v>
      </c>
      <c r="C1237" s="12">
        <v>47.299999</v>
      </c>
      <c r="D1237" s="12">
        <v>46.34</v>
      </c>
      <c r="E1237" s="12">
        <v>46.689999</v>
      </c>
      <c r="F1237" s="12">
        <v>45.537967999999999</v>
      </c>
      <c r="G1237" s="12">
        <v>1084468</v>
      </c>
    </row>
    <row r="1238" spans="1:7" x14ac:dyDescent="0.25">
      <c r="A1238" s="13">
        <v>42803</v>
      </c>
      <c r="B1238" s="12">
        <v>46.689999</v>
      </c>
      <c r="C1238" s="12">
        <v>47.16</v>
      </c>
      <c r="D1238" s="12">
        <v>46.049999</v>
      </c>
      <c r="E1238" s="12">
        <v>46.669998</v>
      </c>
      <c r="F1238" s="12">
        <v>45.518459</v>
      </c>
      <c r="G1238" s="12">
        <v>745073</v>
      </c>
    </row>
    <row r="1239" spans="1:7" x14ac:dyDescent="0.25">
      <c r="A1239" s="13">
        <v>42804</v>
      </c>
      <c r="B1239" s="12">
        <v>46.310001</v>
      </c>
      <c r="C1239" s="12">
        <v>47.139999000000003</v>
      </c>
      <c r="D1239" s="12">
        <v>46.209999000000003</v>
      </c>
      <c r="E1239" s="12">
        <v>46.52</v>
      </c>
      <c r="F1239" s="12">
        <v>45.372166</v>
      </c>
      <c r="G1239" s="12">
        <v>1196425</v>
      </c>
    </row>
    <row r="1240" spans="1:7" x14ac:dyDescent="0.25">
      <c r="A1240" s="13">
        <v>42807</v>
      </c>
      <c r="B1240" s="12">
        <v>46.049999</v>
      </c>
      <c r="C1240" s="12">
        <v>46.619999</v>
      </c>
      <c r="D1240" s="12">
        <v>46.049999</v>
      </c>
      <c r="E1240" s="12">
        <v>46.32</v>
      </c>
      <c r="F1240" s="12">
        <v>45.177097000000003</v>
      </c>
      <c r="G1240" s="12">
        <v>926192</v>
      </c>
    </row>
    <row r="1241" spans="1:7" x14ac:dyDescent="0.25">
      <c r="A1241" s="13">
        <v>42808</v>
      </c>
      <c r="B1241" s="12">
        <v>46.040000999999997</v>
      </c>
      <c r="C1241" s="12">
        <v>46.419998</v>
      </c>
      <c r="D1241" s="12">
        <v>45.310001</v>
      </c>
      <c r="E1241" s="12">
        <v>45.450001</v>
      </c>
      <c r="F1241" s="12">
        <v>44.328567999999997</v>
      </c>
      <c r="G1241" s="12">
        <v>1663499</v>
      </c>
    </row>
    <row r="1242" spans="1:7" x14ac:dyDescent="0.25">
      <c r="A1242" s="13">
        <v>42809</v>
      </c>
      <c r="B1242" s="12">
        <v>45.299999</v>
      </c>
      <c r="C1242" s="12">
        <v>45.759998000000003</v>
      </c>
      <c r="D1242" s="12">
        <v>45.23</v>
      </c>
      <c r="E1242" s="12">
        <v>45.490001999999997</v>
      </c>
      <c r="F1242" s="12">
        <v>44.367576999999997</v>
      </c>
      <c r="G1242" s="12">
        <v>2406459</v>
      </c>
    </row>
    <row r="1243" spans="1:7" x14ac:dyDescent="0.25">
      <c r="A1243" s="13">
        <v>42810</v>
      </c>
      <c r="B1243" s="12">
        <v>45.720001000000003</v>
      </c>
      <c r="C1243" s="12">
        <v>46.939999</v>
      </c>
      <c r="D1243" s="12">
        <v>45.610000999999997</v>
      </c>
      <c r="E1243" s="12">
        <v>46.290000999999997</v>
      </c>
      <c r="F1243" s="12">
        <v>45.147841999999997</v>
      </c>
      <c r="G1243" s="12">
        <v>2559407</v>
      </c>
    </row>
    <row r="1244" spans="1:7" x14ac:dyDescent="0.25">
      <c r="A1244" s="13">
        <v>42811</v>
      </c>
      <c r="B1244" s="12">
        <v>46.290000999999997</v>
      </c>
      <c r="C1244" s="12">
        <v>47.619999</v>
      </c>
      <c r="D1244" s="12">
        <v>46.290000999999997</v>
      </c>
      <c r="E1244" s="12">
        <v>47.32</v>
      </c>
      <c r="F1244" s="12">
        <v>46.152424000000003</v>
      </c>
      <c r="G1244" s="12">
        <v>6556968</v>
      </c>
    </row>
    <row r="1245" spans="1:7" x14ac:dyDescent="0.25">
      <c r="A1245" s="13">
        <v>42815</v>
      </c>
      <c r="B1245" s="12">
        <v>46.650002000000001</v>
      </c>
      <c r="C1245" s="12">
        <v>48.290000999999997</v>
      </c>
      <c r="D1245" s="12">
        <v>46.509998000000003</v>
      </c>
      <c r="E1245" s="12">
        <v>46.73</v>
      </c>
      <c r="F1245" s="12">
        <v>45.576984000000003</v>
      </c>
      <c r="G1245" s="12">
        <v>1512739</v>
      </c>
    </row>
    <row r="1246" spans="1:7" x14ac:dyDescent="0.25">
      <c r="A1246" s="13">
        <v>42816</v>
      </c>
      <c r="B1246" s="12">
        <v>46.73</v>
      </c>
      <c r="C1246" s="12">
        <v>48.189999</v>
      </c>
      <c r="D1246" s="12">
        <v>46.450001</v>
      </c>
      <c r="E1246" s="12">
        <v>48.029998999999997</v>
      </c>
      <c r="F1246" s="12">
        <v>46.844906000000002</v>
      </c>
      <c r="G1246" s="12">
        <v>1488322</v>
      </c>
    </row>
    <row r="1247" spans="1:7" x14ac:dyDescent="0.25">
      <c r="A1247" s="13">
        <v>42817</v>
      </c>
      <c r="B1247" s="12">
        <v>48.200001</v>
      </c>
      <c r="C1247" s="12">
        <v>48.240001999999997</v>
      </c>
      <c r="D1247" s="12">
        <v>47.009998000000003</v>
      </c>
      <c r="E1247" s="12">
        <v>47.119999</v>
      </c>
      <c r="F1247" s="12">
        <v>45.957358999999997</v>
      </c>
      <c r="G1247" s="12">
        <v>1747851</v>
      </c>
    </row>
    <row r="1248" spans="1:7" x14ac:dyDescent="0.25">
      <c r="A1248" s="13">
        <v>42818</v>
      </c>
      <c r="B1248" s="12">
        <v>47.029998999999997</v>
      </c>
      <c r="C1248" s="12">
        <v>47.860000999999997</v>
      </c>
      <c r="D1248" s="12">
        <v>47.02</v>
      </c>
      <c r="E1248" s="12">
        <v>47.57</v>
      </c>
      <c r="F1248" s="12">
        <v>46.396259000000001</v>
      </c>
      <c r="G1248" s="12">
        <v>1538399</v>
      </c>
    </row>
    <row r="1249" spans="1:7" x14ac:dyDescent="0.25">
      <c r="A1249" s="13">
        <v>42821</v>
      </c>
      <c r="B1249" s="12">
        <v>47.52</v>
      </c>
      <c r="C1249" s="12">
        <v>48.25</v>
      </c>
      <c r="D1249" s="12">
        <v>47.150002000000001</v>
      </c>
      <c r="E1249" s="12">
        <v>48.169998</v>
      </c>
      <c r="F1249" s="12">
        <v>46.981453000000002</v>
      </c>
      <c r="G1249" s="12">
        <v>1172237</v>
      </c>
    </row>
    <row r="1250" spans="1:7" x14ac:dyDescent="0.25">
      <c r="A1250" s="13">
        <v>42822</v>
      </c>
      <c r="B1250" s="12">
        <v>47.25</v>
      </c>
      <c r="C1250" s="12">
        <v>48.599997999999999</v>
      </c>
      <c r="D1250" s="12">
        <v>47.25</v>
      </c>
      <c r="E1250" s="12">
        <v>48.509998000000003</v>
      </c>
      <c r="F1250" s="12">
        <v>47.313060999999998</v>
      </c>
      <c r="G1250" s="12">
        <v>1371007</v>
      </c>
    </row>
    <row r="1251" spans="1:7" x14ac:dyDescent="0.25">
      <c r="A1251" s="13">
        <v>42823</v>
      </c>
      <c r="B1251" s="12">
        <v>47.810001</v>
      </c>
      <c r="C1251" s="12">
        <v>48.5</v>
      </c>
      <c r="D1251" s="12">
        <v>47.41</v>
      </c>
      <c r="E1251" s="12">
        <v>47.509998000000003</v>
      </c>
      <c r="F1251" s="12">
        <v>46.337733999999998</v>
      </c>
      <c r="G1251" s="12">
        <v>2012879</v>
      </c>
    </row>
    <row r="1252" spans="1:7" x14ac:dyDescent="0.25">
      <c r="A1252" s="13">
        <v>42824</v>
      </c>
      <c r="B1252" s="12">
        <v>47.75</v>
      </c>
      <c r="C1252" s="12">
        <v>47.77</v>
      </c>
      <c r="D1252" s="12">
        <v>46.529998999999997</v>
      </c>
      <c r="E1252" s="12">
        <v>46.959999000000003</v>
      </c>
      <c r="F1252" s="12">
        <v>45.801304000000002</v>
      </c>
      <c r="G1252" s="12">
        <v>2712593</v>
      </c>
    </row>
    <row r="1253" spans="1:7" x14ac:dyDescent="0.25">
      <c r="A1253" s="13">
        <v>42825</v>
      </c>
      <c r="B1253" s="12">
        <v>46.82</v>
      </c>
      <c r="C1253" s="12">
        <v>47.34</v>
      </c>
      <c r="D1253" s="12">
        <v>46.220001000000003</v>
      </c>
      <c r="E1253" s="12">
        <v>46.59</v>
      </c>
      <c r="F1253" s="12">
        <v>45.440437000000003</v>
      </c>
      <c r="G1253" s="12">
        <v>2720524</v>
      </c>
    </row>
    <row r="1254" spans="1:7" x14ac:dyDescent="0.25">
      <c r="A1254" s="13">
        <v>42828</v>
      </c>
      <c r="B1254" s="12">
        <v>46.990001999999997</v>
      </c>
      <c r="C1254" s="12">
        <v>47.400002000000001</v>
      </c>
      <c r="D1254" s="12">
        <v>46.299999</v>
      </c>
      <c r="E1254" s="12">
        <v>46.509998000000003</v>
      </c>
      <c r="F1254" s="12">
        <v>45.362411000000002</v>
      </c>
      <c r="G1254" s="12">
        <v>1413587</v>
      </c>
    </row>
    <row r="1255" spans="1:7" x14ac:dyDescent="0.25">
      <c r="A1255" s="13">
        <v>42829</v>
      </c>
      <c r="B1255" s="12">
        <v>46.639999000000003</v>
      </c>
      <c r="C1255" s="12">
        <v>47.799999</v>
      </c>
      <c r="D1255" s="12">
        <v>46.360000999999997</v>
      </c>
      <c r="E1255" s="12">
        <v>47.580002</v>
      </c>
      <c r="F1255" s="12">
        <v>46.406010000000002</v>
      </c>
      <c r="G1255" s="12">
        <v>4400740</v>
      </c>
    </row>
    <row r="1256" spans="1:7" x14ac:dyDescent="0.25">
      <c r="A1256" s="13">
        <v>42830</v>
      </c>
      <c r="B1256" s="12">
        <v>47.25</v>
      </c>
      <c r="C1256" s="12">
        <v>47.98</v>
      </c>
      <c r="D1256" s="12">
        <v>47.189999</v>
      </c>
      <c r="E1256" s="12">
        <v>47.799999</v>
      </c>
      <c r="F1256" s="12">
        <v>46.620583000000003</v>
      </c>
      <c r="G1256" s="12">
        <v>3029651</v>
      </c>
    </row>
    <row r="1257" spans="1:7" x14ac:dyDescent="0.25">
      <c r="A1257" s="13">
        <v>42831</v>
      </c>
      <c r="B1257" s="12">
        <v>47.830002</v>
      </c>
      <c r="C1257" s="12">
        <v>47.830002</v>
      </c>
      <c r="D1257" s="12">
        <v>47.009998000000003</v>
      </c>
      <c r="E1257" s="12">
        <v>47.060001</v>
      </c>
      <c r="F1257" s="12">
        <v>45.898842000000002</v>
      </c>
      <c r="G1257" s="12">
        <v>2167484</v>
      </c>
    </row>
    <row r="1258" spans="1:7" x14ac:dyDescent="0.25">
      <c r="A1258" s="13">
        <v>42832</v>
      </c>
      <c r="B1258" s="12">
        <v>47.009998000000003</v>
      </c>
      <c r="C1258" s="12">
        <v>47.25</v>
      </c>
      <c r="D1258" s="12">
        <v>46.599997999999999</v>
      </c>
      <c r="E1258" s="12">
        <v>47.02</v>
      </c>
      <c r="F1258" s="12">
        <v>45.859828999999998</v>
      </c>
      <c r="G1258" s="12">
        <v>2554170</v>
      </c>
    </row>
    <row r="1259" spans="1:7" x14ac:dyDescent="0.25">
      <c r="A1259" s="13">
        <v>42835</v>
      </c>
      <c r="B1259" s="12">
        <v>47.02</v>
      </c>
      <c r="C1259" s="12">
        <v>47.02</v>
      </c>
      <c r="D1259" s="12">
        <v>46.509998000000003</v>
      </c>
      <c r="E1259" s="12">
        <v>46.529998999999997</v>
      </c>
      <c r="F1259" s="12">
        <v>45.381915999999997</v>
      </c>
      <c r="G1259" s="12">
        <v>847414</v>
      </c>
    </row>
    <row r="1260" spans="1:7" x14ac:dyDescent="0.25">
      <c r="A1260" s="13">
        <v>42836</v>
      </c>
      <c r="B1260" s="12">
        <v>46.900002000000001</v>
      </c>
      <c r="C1260" s="12">
        <v>46.900002000000001</v>
      </c>
      <c r="D1260" s="12">
        <v>45.650002000000001</v>
      </c>
      <c r="E1260" s="12">
        <v>46.07</v>
      </c>
      <c r="F1260" s="12">
        <v>44.93327</v>
      </c>
      <c r="G1260" s="12">
        <v>1203869</v>
      </c>
    </row>
    <row r="1261" spans="1:7" x14ac:dyDescent="0.25">
      <c r="A1261" s="13">
        <v>42837</v>
      </c>
      <c r="B1261" s="12">
        <v>46.299999</v>
      </c>
      <c r="C1261" s="12">
        <v>46.299999</v>
      </c>
      <c r="D1261" s="12">
        <v>45.200001</v>
      </c>
      <c r="E1261" s="12">
        <v>45.279998999999997</v>
      </c>
      <c r="F1261" s="12">
        <v>44.162757999999997</v>
      </c>
      <c r="G1261" s="12">
        <v>1685653</v>
      </c>
    </row>
    <row r="1262" spans="1:7" x14ac:dyDescent="0.25">
      <c r="A1262" s="13">
        <v>42842</v>
      </c>
      <c r="B1262" s="12">
        <v>45.970001000000003</v>
      </c>
      <c r="C1262" s="12">
        <v>45.970001000000003</v>
      </c>
      <c r="D1262" s="12">
        <v>45.369999</v>
      </c>
      <c r="E1262" s="12">
        <v>45.599997999999999</v>
      </c>
      <c r="F1262" s="12">
        <v>44.474865000000001</v>
      </c>
      <c r="G1262" s="12">
        <v>1984691</v>
      </c>
    </row>
    <row r="1263" spans="1:7" x14ac:dyDescent="0.25">
      <c r="A1263" s="13">
        <v>42843</v>
      </c>
      <c r="B1263" s="12">
        <v>45.529998999999997</v>
      </c>
      <c r="C1263" s="12">
        <v>45.959999000000003</v>
      </c>
      <c r="D1263" s="12">
        <v>45.110000999999997</v>
      </c>
      <c r="E1263" s="12">
        <v>45.169998</v>
      </c>
      <c r="F1263" s="12">
        <v>44.055472999999999</v>
      </c>
      <c r="G1263" s="12">
        <v>1180028</v>
      </c>
    </row>
    <row r="1264" spans="1:7" x14ac:dyDescent="0.25">
      <c r="A1264" s="13">
        <v>42844</v>
      </c>
      <c r="B1264" s="12">
        <v>45.400002000000001</v>
      </c>
      <c r="C1264" s="12">
        <v>45.650002000000001</v>
      </c>
      <c r="D1264" s="12">
        <v>44.990001999999997</v>
      </c>
      <c r="E1264" s="12">
        <v>45.369999</v>
      </c>
      <c r="F1264" s="12">
        <v>44.250537999999999</v>
      </c>
      <c r="G1264" s="12">
        <v>1998873</v>
      </c>
    </row>
    <row r="1265" spans="1:7" x14ac:dyDescent="0.25">
      <c r="A1265" s="13">
        <v>42845</v>
      </c>
      <c r="B1265" s="12">
        <v>45.810001</v>
      </c>
      <c r="C1265" s="12">
        <v>46.799999</v>
      </c>
      <c r="D1265" s="12">
        <v>45.200001</v>
      </c>
      <c r="E1265" s="12">
        <v>46.75</v>
      </c>
      <c r="F1265" s="12">
        <v>45.596488999999998</v>
      </c>
      <c r="G1265" s="12">
        <v>3030703</v>
      </c>
    </row>
    <row r="1266" spans="1:7" x14ac:dyDescent="0.25">
      <c r="A1266" s="13">
        <v>42846</v>
      </c>
      <c r="B1266" s="12">
        <v>46.060001</v>
      </c>
      <c r="C1266" s="12">
        <v>47.040000999999997</v>
      </c>
      <c r="D1266" s="12">
        <v>46.060001</v>
      </c>
      <c r="E1266" s="12">
        <v>46.950001</v>
      </c>
      <c r="F1266" s="12">
        <v>45.791553</v>
      </c>
      <c r="G1266" s="12">
        <v>1395188</v>
      </c>
    </row>
    <row r="1267" spans="1:7" x14ac:dyDescent="0.25">
      <c r="A1267" s="13">
        <v>42849</v>
      </c>
      <c r="B1267" s="12">
        <v>47.139999000000003</v>
      </c>
      <c r="C1267" s="12">
        <v>47.490001999999997</v>
      </c>
      <c r="D1267" s="12">
        <v>46.900002000000001</v>
      </c>
      <c r="E1267" s="12">
        <v>47.459999000000003</v>
      </c>
      <c r="F1267" s="12">
        <v>46.576664000000001</v>
      </c>
      <c r="G1267" s="12">
        <v>1560329</v>
      </c>
    </row>
    <row r="1268" spans="1:7" x14ac:dyDescent="0.25">
      <c r="A1268" s="13">
        <v>42850</v>
      </c>
      <c r="B1268" s="12">
        <v>47.599997999999999</v>
      </c>
      <c r="C1268" s="12">
        <v>47.700001</v>
      </c>
      <c r="D1268" s="12">
        <v>47.200001</v>
      </c>
      <c r="E1268" s="12">
        <v>47.610000999999997</v>
      </c>
      <c r="F1268" s="12">
        <v>46.723872999999998</v>
      </c>
      <c r="G1268" s="12">
        <v>2179616</v>
      </c>
    </row>
    <row r="1269" spans="1:7" x14ac:dyDescent="0.25">
      <c r="A1269" s="13">
        <v>42851</v>
      </c>
      <c r="B1269" s="12">
        <v>47.369999</v>
      </c>
      <c r="C1269" s="12">
        <v>47.369999</v>
      </c>
      <c r="D1269" s="12">
        <v>45.25</v>
      </c>
      <c r="E1269" s="12">
        <v>46.43</v>
      </c>
      <c r="F1269" s="12">
        <v>45.565834000000002</v>
      </c>
      <c r="G1269" s="12">
        <v>2785091</v>
      </c>
    </row>
    <row r="1270" spans="1:7" x14ac:dyDescent="0.25">
      <c r="A1270" s="13">
        <v>42852</v>
      </c>
      <c r="B1270" s="12">
        <v>45.759998000000003</v>
      </c>
      <c r="C1270" s="12">
        <v>46.650002000000001</v>
      </c>
      <c r="D1270" s="12">
        <v>45.650002000000001</v>
      </c>
      <c r="E1270" s="12">
        <v>46.290000999999997</v>
      </c>
      <c r="F1270" s="12">
        <v>45.428443999999999</v>
      </c>
      <c r="G1270" s="12">
        <v>2664422</v>
      </c>
    </row>
    <row r="1271" spans="1:7" x14ac:dyDescent="0.25">
      <c r="A1271" s="13">
        <v>42853</v>
      </c>
      <c r="B1271" s="12">
        <v>46.5</v>
      </c>
      <c r="C1271" s="12">
        <v>46.5</v>
      </c>
      <c r="D1271" s="12">
        <v>45.880001</v>
      </c>
      <c r="E1271" s="12">
        <v>46.080002</v>
      </c>
      <c r="F1271" s="12">
        <v>45.222351000000003</v>
      </c>
      <c r="G1271" s="12">
        <v>1975315</v>
      </c>
    </row>
    <row r="1272" spans="1:7" x14ac:dyDescent="0.25">
      <c r="A1272" s="13">
        <v>42857</v>
      </c>
      <c r="B1272" s="12">
        <v>45.98</v>
      </c>
      <c r="C1272" s="12">
        <v>46.849997999999999</v>
      </c>
      <c r="D1272" s="12">
        <v>45.939999</v>
      </c>
      <c r="E1272" s="12">
        <v>46.75</v>
      </c>
      <c r="F1272" s="12">
        <v>45.879879000000003</v>
      </c>
      <c r="G1272" s="12">
        <v>1356594</v>
      </c>
    </row>
    <row r="1273" spans="1:7" x14ac:dyDescent="0.25">
      <c r="A1273" s="13">
        <v>42858</v>
      </c>
      <c r="B1273" s="12">
        <v>46.759998000000003</v>
      </c>
      <c r="C1273" s="12">
        <v>46.849997999999999</v>
      </c>
      <c r="D1273" s="12">
        <v>45.27</v>
      </c>
      <c r="E1273" s="12">
        <v>45.299999</v>
      </c>
      <c r="F1273" s="12">
        <v>44.456867000000003</v>
      </c>
      <c r="G1273" s="12">
        <v>1313926</v>
      </c>
    </row>
    <row r="1274" spans="1:7" x14ac:dyDescent="0.25">
      <c r="A1274" s="13">
        <v>42859</v>
      </c>
      <c r="B1274" s="12">
        <v>45.200001</v>
      </c>
      <c r="C1274" s="12">
        <v>45.450001</v>
      </c>
      <c r="D1274" s="12">
        <v>44.650002000000001</v>
      </c>
      <c r="E1274" s="12">
        <v>44.939999</v>
      </c>
      <c r="F1274" s="12">
        <v>44.103565000000003</v>
      </c>
      <c r="G1274" s="12">
        <v>1700423</v>
      </c>
    </row>
    <row r="1275" spans="1:7" x14ac:dyDescent="0.25">
      <c r="A1275" s="13">
        <v>42860</v>
      </c>
      <c r="B1275" s="12">
        <v>44.849997999999999</v>
      </c>
      <c r="C1275" s="12">
        <v>45.290000999999997</v>
      </c>
      <c r="D1275" s="12">
        <v>44.830002</v>
      </c>
      <c r="E1275" s="12">
        <v>45.139999000000003</v>
      </c>
      <c r="F1275" s="12">
        <v>44.299847</v>
      </c>
      <c r="G1275" s="12">
        <v>954422</v>
      </c>
    </row>
    <row r="1276" spans="1:7" x14ac:dyDescent="0.25">
      <c r="A1276" s="13">
        <v>42863</v>
      </c>
      <c r="B1276" s="12">
        <v>45.439999</v>
      </c>
      <c r="C1276" s="12">
        <v>45.439999</v>
      </c>
      <c r="D1276" s="12">
        <v>44.950001</v>
      </c>
      <c r="E1276" s="12">
        <v>45.110000999999997</v>
      </c>
      <c r="F1276" s="12">
        <v>44.270404999999997</v>
      </c>
      <c r="G1276" s="12">
        <v>757291</v>
      </c>
    </row>
    <row r="1277" spans="1:7" x14ac:dyDescent="0.25">
      <c r="A1277" s="13">
        <v>42864</v>
      </c>
      <c r="B1277" s="12">
        <v>45.439999</v>
      </c>
      <c r="C1277" s="12">
        <v>45.470001000000003</v>
      </c>
      <c r="D1277" s="12">
        <v>45.02</v>
      </c>
      <c r="E1277" s="12">
        <v>45.310001</v>
      </c>
      <c r="F1277" s="12">
        <v>44.466681999999999</v>
      </c>
      <c r="G1277" s="12">
        <v>1822618</v>
      </c>
    </row>
    <row r="1278" spans="1:7" x14ac:dyDescent="0.25">
      <c r="A1278" s="13">
        <v>42865</v>
      </c>
      <c r="B1278" s="12">
        <v>45.720001000000003</v>
      </c>
      <c r="C1278" s="12">
        <v>45.799999</v>
      </c>
      <c r="D1278" s="12">
        <v>45.150002000000001</v>
      </c>
      <c r="E1278" s="12">
        <v>45.290000999999997</v>
      </c>
      <c r="F1278" s="12">
        <v>44.447056000000003</v>
      </c>
      <c r="G1278" s="12">
        <v>1752792</v>
      </c>
    </row>
    <row r="1279" spans="1:7" x14ac:dyDescent="0.25">
      <c r="A1279" s="13">
        <v>42866</v>
      </c>
      <c r="B1279" s="12">
        <v>45.299999</v>
      </c>
      <c r="C1279" s="12">
        <v>46.32</v>
      </c>
      <c r="D1279" s="12">
        <v>45.049999</v>
      </c>
      <c r="E1279" s="12">
        <v>46.290000999999997</v>
      </c>
      <c r="F1279" s="12">
        <v>45.428443999999999</v>
      </c>
      <c r="G1279" s="12">
        <v>1454567</v>
      </c>
    </row>
    <row r="1280" spans="1:7" x14ac:dyDescent="0.25">
      <c r="A1280" s="13">
        <v>42867</v>
      </c>
      <c r="B1280" s="12">
        <v>46.360000999999997</v>
      </c>
      <c r="C1280" s="12">
        <v>46.360000999999997</v>
      </c>
      <c r="D1280" s="12">
        <v>45.509998000000003</v>
      </c>
      <c r="E1280" s="12">
        <v>45.84</v>
      </c>
      <c r="F1280" s="12">
        <v>44.986815999999997</v>
      </c>
      <c r="G1280" s="12">
        <v>1181726</v>
      </c>
    </row>
    <row r="1281" spans="1:7" x14ac:dyDescent="0.25">
      <c r="A1281" s="13">
        <v>42870</v>
      </c>
      <c r="B1281" s="12">
        <v>45.990001999999997</v>
      </c>
      <c r="C1281" s="12">
        <v>46.490001999999997</v>
      </c>
      <c r="D1281" s="12">
        <v>45.869999</v>
      </c>
      <c r="E1281" s="12">
        <v>46.110000999999997</v>
      </c>
      <c r="F1281" s="12">
        <v>45.251792999999999</v>
      </c>
      <c r="G1281" s="12">
        <v>1134337</v>
      </c>
    </row>
    <row r="1282" spans="1:7" x14ac:dyDescent="0.25">
      <c r="A1282" s="13">
        <v>42871</v>
      </c>
      <c r="B1282" s="12">
        <v>46.200001</v>
      </c>
      <c r="C1282" s="12">
        <v>46.490001999999997</v>
      </c>
      <c r="D1282" s="12">
        <v>45.75</v>
      </c>
      <c r="E1282" s="12">
        <v>45.84</v>
      </c>
      <c r="F1282" s="12">
        <v>44.986815999999997</v>
      </c>
      <c r="G1282" s="12">
        <v>2855390</v>
      </c>
    </row>
    <row r="1283" spans="1:7" x14ac:dyDescent="0.25">
      <c r="A1283" s="13">
        <v>42872</v>
      </c>
      <c r="B1283" s="12">
        <v>46</v>
      </c>
      <c r="C1283" s="12">
        <v>46</v>
      </c>
      <c r="D1283" s="12">
        <v>45.02</v>
      </c>
      <c r="E1283" s="12">
        <v>45.099997999999999</v>
      </c>
      <c r="F1283" s="12">
        <v>44.260586000000004</v>
      </c>
      <c r="G1283" s="12">
        <v>1697288</v>
      </c>
    </row>
    <row r="1284" spans="1:7" x14ac:dyDescent="0.25">
      <c r="A1284" s="13">
        <v>42873</v>
      </c>
      <c r="B1284" s="12">
        <v>45.689999</v>
      </c>
      <c r="C1284" s="12">
        <v>45.689999</v>
      </c>
      <c r="D1284" s="12">
        <v>45</v>
      </c>
      <c r="E1284" s="12">
        <v>45.389999000000003</v>
      </c>
      <c r="F1284" s="12">
        <v>44.545192999999998</v>
      </c>
      <c r="G1284" s="12">
        <v>1221648</v>
      </c>
    </row>
    <row r="1285" spans="1:7" x14ac:dyDescent="0.25">
      <c r="A1285" s="13">
        <v>42874</v>
      </c>
      <c r="B1285" s="12">
        <v>45.119999</v>
      </c>
      <c r="C1285" s="12">
        <v>45.740001999999997</v>
      </c>
      <c r="D1285" s="12">
        <v>45.049999</v>
      </c>
      <c r="E1285" s="12">
        <v>45.59</v>
      </c>
      <c r="F1285" s="12">
        <v>44.741467</v>
      </c>
      <c r="G1285" s="12">
        <v>1973231</v>
      </c>
    </row>
    <row r="1286" spans="1:7" x14ac:dyDescent="0.25">
      <c r="A1286" s="13">
        <v>42877</v>
      </c>
      <c r="B1286" s="12">
        <v>45.029998999999997</v>
      </c>
      <c r="C1286" s="12">
        <v>45.529998999999997</v>
      </c>
      <c r="D1286" s="12">
        <v>44.599997999999999</v>
      </c>
      <c r="E1286" s="12">
        <v>44.700001</v>
      </c>
      <c r="F1286" s="12">
        <v>43.868034000000002</v>
      </c>
      <c r="G1286" s="12">
        <v>2606728</v>
      </c>
    </row>
    <row r="1287" spans="1:7" x14ac:dyDescent="0.25">
      <c r="A1287" s="13">
        <v>42878</v>
      </c>
      <c r="B1287" s="12">
        <v>45.099997999999999</v>
      </c>
      <c r="C1287" s="12">
        <v>45.099997999999999</v>
      </c>
      <c r="D1287" s="12">
        <v>43.599997999999999</v>
      </c>
      <c r="E1287" s="12">
        <v>43.759998000000003</v>
      </c>
      <c r="F1287" s="12">
        <v>42.945526000000001</v>
      </c>
      <c r="G1287" s="12">
        <v>4803785</v>
      </c>
    </row>
    <row r="1288" spans="1:7" x14ac:dyDescent="0.25">
      <c r="A1288" s="13">
        <v>42879</v>
      </c>
      <c r="B1288" s="12">
        <v>44.470001000000003</v>
      </c>
      <c r="C1288" s="12">
        <v>44.549999</v>
      </c>
      <c r="D1288" s="12">
        <v>43.82</v>
      </c>
      <c r="E1288" s="12">
        <v>44.34</v>
      </c>
      <c r="F1288" s="12">
        <v>43.514732000000002</v>
      </c>
      <c r="G1288" s="12">
        <v>3591295</v>
      </c>
    </row>
    <row r="1289" spans="1:7" x14ac:dyDescent="0.25">
      <c r="A1289" s="13">
        <v>42880</v>
      </c>
      <c r="B1289" s="12">
        <v>44.75</v>
      </c>
      <c r="C1289" s="12">
        <v>44.75</v>
      </c>
      <c r="D1289" s="12">
        <v>44.25</v>
      </c>
      <c r="E1289" s="12">
        <v>44.48</v>
      </c>
      <c r="F1289" s="12">
        <v>43.65213</v>
      </c>
      <c r="G1289" s="12">
        <v>2516611</v>
      </c>
    </row>
    <row r="1290" spans="1:7" x14ac:dyDescent="0.25">
      <c r="A1290" s="13">
        <v>42881</v>
      </c>
      <c r="B1290" s="12">
        <v>44.310001</v>
      </c>
      <c r="C1290" s="12">
        <v>44.93</v>
      </c>
      <c r="D1290" s="12">
        <v>44.310001</v>
      </c>
      <c r="E1290" s="12">
        <v>44.82</v>
      </c>
      <c r="F1290" s="12">
        <v>43.985802</v>
      </c>
      <c r="G1290" s="12">
        <v>2120340</v>
      </c>
    </row>
    <row r="1291" spans="1:7" x14ac:dyDescent="0.25">
      <c r="A1291" s="13">
        <v>42884</v>
      </c>
      <c r="B1291" s="12">
        <v>44.41</v>
      </c>
      <c r="C1291" s="12">
        <v>45</v>
      </c>
      <c r="D1291" s="12">
        <v>44.41</v>
      </c>
      <c r="E1291" s="12">
        <v>44.860000999999997</v>
      </c>
      <c r="F1291" s="12">
        <v>44.025055000000002</v>
      </c>
      <c r="G1291" s="12">
        <v>565167</v>
      </c>
    </row>
    <row r="1292" spans="1:7" x14ac:dyDescent="0.25">
      <c r="A1292" s="13">
        <v>42885</v>
      </c>
      <c r="B1292" s="12">
        <v>44.41</v>
      </c>
      <c r="C1292" s="12">
        <v>44.75</v>
      </c>
      <c r="D1292" s="12">
        <v>44.040000999999997</v>
      </c>
      <c r="E1292" s="12">
        <v>44.16</v>
      </c>
      <c r="F1292" s="12">
        <v>43.338085</v>
      </c>
      <c r="G1292" s="12">
        <v>1717556</v>
      </c>
    </row>
    <row r="1293" spans="1:7" x14ac:dyDescent="0.25">
      <c r="A1293" s="13">
        <v>42886</v>
      </c>
      <c r="B1293" s="12">
        <v>44.450001</v>
      </c>
      <c r="C1293" s="12">
        <v>44.450001</v>
      </c>
      <c r="D1293" s="12">
        <v>41.959999000000003</v>
      </c>
      <c r="E1293" s="12">
        <v>43.029998999999997</v>
      </c>
      <c r="F1293" s="12">
        <v>42.229115</v>
      </c>
      <c r="G1293" s="12">
        <v>9130211</v>
      </c>
    </row>
    <row r="1294" spans="1:7" x14ac:dyDescent="0.25">
      <c r="A1294" s="13">
        <v>42887</v>
      </c>
      <c r="B1294" s="12">
        <v>43</v>
      </c>
      <c r="C1294" s="12">
        <v>46.490001999999997</v>
      </c>
      <c r="D1294" s="12">
        <v>43</v>
      </c>
      <c r="E1294" s="12">
        <v>46.41</v>
      </c>
      <c r="F1294" s="12">
        <v>45.546207000000003</v>
      </c>
      <c r="G1294" s="12">
        <v>7966677</v>
      </c>
    </row>
    <row r="1295" spans="1:7" x14ac:dyDescent="0.25">
      <c r="A1295" s="13">
        <v>42888</v>
      </c>
      <c r="B1295" s="12">
        <v>45.48</v>
      </c>
      <c r="C1295" s="12">
        <v>46.5</v>
      </c>
      <c r="D1295" s="12">
        <v>45.48</v>
      </c>
      <c r="E1295" s="12">
        <v>46.380001</v>
      </c>
      <c r="F1295" s="12">
        <v>45.516765999999997</v>
      </c>
      <c r="G1295" s="12">
        <v>2257372</v>
      </c>
    </row>
    <row r="1296" spans="1:7" x14ac:dyDescent="0.25">
      <c r="A1296" s="13">
        <v>42891</v>
      </c>
      <c r="B1296" s="12">
        <v>45.700001</v>
      </c>
      <c r="C1296" s="12">
        <v>46.849997999999999</v>
      </c>
      <c r="D1296" s="12">
        <v>45.700001</v>
      </c>
      <c r="E1296" s="12">
        <v>46.189999</v>
      </c>
      <c r="F1296" s="12">
        <v>45.330298999999997</v>
      </c>
      <c r="G1296" s="12">
        <v>2300780</v>
      </c>
    </row>
    <row r="1297" spans="1:7" x14ac:dyDescent="0.25">
      <c r="A1297" s="13">
        <v>42892</v>
      </c>
      <c r="B1297" s="12">
        <v>46.02</v>
      </c>
      <c r="C1297" s="12">
        <v>46.880001</v>
      </c>
      <c r="D1297" s="12">
        <v>45.529998999999997</v>
      </c>
      <c r="E1297" s="12">
        <v>45.849997999999999</v>
      </c>
      <c r="F1297" s="12">
        <v>44.996628000000001</v>
      </c>
      <c r="G1297" s="12">
        <v>1408017</v>
      </c>
    </row>
    <row r="1298" spans="1:7" x14ac:dyDescent="0.25">
      <c r="A1298" s="13">
        <v>42893</v>
      </c>
      <c r="B1298" s="12">
        <v>45.82</v>
      </c>
      <c r="C1298" s="12">
        <v>46.5</v>
      </c>
      <c r="D1298" s="12">
        <v>45.82</v>
      </c>
      <c r="E1298" s="12">
        <v>46.189999</v>
      </c>
      <c r="F1298" s="12">
        <v>45.330298999999997</v>
      </c>
      <c r="G1298" s="12">
        <v>2492129</v>
      </c>
    </row>
    <row r="1299" spans="1:7" x14ac:dyDescent="0.25">
      <c r="A1299" s="13">
        <v>42894</v>
      </c>
      <c r="B1299" s="12">
        <v>46.5</v>
      </c>
      <c r="C1299" s="12">
        <v>46.68</v>
      </c>
      <c r="D1299" s="12">
        <v>46</v>
      </c>
      <c r="E1299" s="12">
        <v>46.27</v>
      </c>
      <c r="F1299" s="12">
        <v>45.408813000000002</v>
      </c>
      <c r="G1299" s="12">
        <v>1086469</v>
      </c>
    </row>
    <row r="1300" spans="1:7" x14ac:dyDescent="0.25">
      <c r="A1300" s="13">
        <v>42895</v>
      </c>
      <c r="B1300" s="12">
        <v>46</v>
      </c>
      <c r="C1300" s="12">
        <v>46.470001000000003</v>
      </c>
      <c r="D1300" s="12">
        <v>45.41</v>
      </c>
      <c r="E1300" s="12">
        <v>45.82</v>
      </c>
      <c r="F1300" s="12">
        <v>44.967190000000002</v>
      </c>
      <c r="G1300" s="12">
        <v>1818358</v>
      </c>
    </row>
    <row r="1301" spans="1:7" x14ac:dyDescent="0.25">
      <c r="A1301" s="13">
        <v>42898</v>
      </c>
      <c r="B1301" s="12">
        <v>45.560001</v>
      </c>
      <c r="C1301" s="12">
        <v>47</v>
      </c>
      <c r="D1301" s="12">
        <v>45.560001</v>
      </c>
      <c r="E1301" s="12">
        <v>46.919998</v>
      </c>
      <c r="F1301" s="12">
        <v>46.046714999999999</v>
      </c>
      <c r="G1301" s="12">
        <v>2152089</v>
      </c>
    </row>
    <row r="1302" spans="1:7" x14ac:dyDescent="0.25">
      <c r="A1302" s="13">
        <v>42899</v>
      </c>
      <c r="B1302" s="12">
        <v>46.209999000000003</v>
      </c>
      <c r="C1302" s="12">
        <v>47.029998999999997</v>
      </c>
      <c r="D1302" s="12">
        <v>45.77</v>
      </c>
      <c r="E1302" s="12">
        <v>46.130001</v>
      </c>
      <c r="F1302" s="12">
        <v>45.271419999999999</v>
      </c>
      <c r="G1302" s="12">
        <v>2063421</v>
      </c>
    </row>
    <row r="1303" spans="1:7" x14ac:dyDescent="0.25">
      <c r="A1303" s="13">
        <v>42900</v>
      </c>
      <c r="B1303" s="12">
        <v>46.470001000000003</v>
      </c>
      <c r="C1303" s="12">
        <v>47</v>
      </c>
      <c r="D1303" s="12">
        <v>46.220001000000003</v>
      </c>
      <c r="E1303" s="12">
        <v>46.759998000000003</v>
      </c>
      <c r="F1303" s="12">
        <v>45.889693999999999</v>
      </c>
      <c r="G1303" s="12">
        <v>2299453</v>
      </c>
    </row>
    <row r="1304" spans="1:7" x14ac:dyDescent="0.25">
      <c r="A1304" s="13">
        <v>42901</v>
      </c>
      <c r="B1304" s="12">
        <v>46.790000999999997</v>
      </c>
      <c r="C1304" s="12">
        <v>47.189999</v>
      </c>
      <c r="D1304" s="12">
        <v>46.099997999999999</v>
      </c>
      <c r="E1304" s="12">
        <v>47.07</v>
      </c>
      <c r="F1304" s="12">
        <v>46.193924000000003</v>
      </c>
      <c r="G1304" s="12">
        <v>2036155</v>
      </c>
    </row>
    <row r="1305" spans="1:7" x14ac:dyDescent="0.25">
      <c r="A1305" s="13">
        <v>42902</v>
      </c>
      <c r="B1305" s="12">
        <v>47.080002</v>
      </c>
      <c r="C1305" s="12">
        <v>47.759998000000003</v>
      </c>
      <c r="D1305" s="12">
        <v>45</v>
      </c>
      <c r="E1305" s="12">
        <v>47.119999</v>
      </c>
      <c r="F1305" s="12">
        <v>46.242992000000001</v>
      </c>
      <c r="G1305" s="12">
        <v>21029144</v>
      </c>
    </row>
    <row r="1306" spans="1:7" x14ac:dyDescent="0.25">
      <c r="A1306" s="13">
        <v>42905</v>
      </c>
      <c r="B1306" s="12">
        <v>46.990001999999997</v>
      </c>
      <c r="C1306" s="12">
        <v>47.330002</v>
      </c>
      <c r="D1306" s="12">
        <v>45.32</v>
      </c>
      <c r="E1306" s="12">
        <v>46.07</v>
      </c>
      <c r="F1306" s="12">
        <v>45.212536</v>
      </c>
      <c r="G1306" s="12">
        <v>3163974</v>
      </c>
    </row>
    <row r="1307" spans="1:7" x14ac:dyDescent="0.25">
      <c r="A1307" s="13">
        <v>42906</v>
      </c>
      <c r="B1307" s="12">
        <v>46.450001</v>
      </c>
      <c r="C1307" s="12">
        <v>46.450001</v>
      </c>
      <c r="D1307" s="12">
        <v>45.599997999999999</v>
      </c>
      <c r="E1307" s="12">
        <v>46.150002000000001</v>
      </c>
      <c r="F1307" s="12">
        <v>45.291046000000001</v>
      </c>
      <c r="G1307" s="12">
        <v>759042</v>
      </c>
    </row>
    <row r="1308" spans="1:7" x14ac:dyDescent="0.25">
      <c r="A1308" s="13">
        <v>42907</v>
      </c>
      <c r="B1308" s="12">
        <v>46.099997999999999</v>
      </c>
      <c r="C1308" s="12">
        <v>47.029998999999997</v>
      </c>
      <c r="D1308" s="12">
        <v>45.630001</v>
      </c>
      <c r="E1308" s="12">
        <v>46.709999000000003</v>
      </c>
      <c r="F1308" s="12">
        <v>45.840626</v>
      </c>
      <c r="G1308" s="12">
        <v>3790337</v>
      </c>
    </row>
    <row r="1309" spans="1:7" x14ac:dyDescent="0.25">
      <c r="A1309" s="13">
        <v>42908</v>
      </c>
      <c r="B1309" s="12">
        <v>46.619999</v>
      </c>
      <c r="C1309" s="12">
        <v>46.709999000000003</v>
      </c>
      <c r="D1309" s="12">
        <v>46.18</v>
      </c>
      <c r="E1309" s="12">
        <v>46.560001</v>
      </c>
      <c r="F1309" s="12">
        <v>45.693416999999997</v>
      </c>
      <c r="G1309" s="12">
        <v>1965976</v>
      </c>
    </row>
    <row r="1310" spans="1:7" x14ac:dyDescent="0.25">
      <c r="A1310" s="13">
        <v>42909</v>
      </c>
      <c r="B1310" s="12">
        <v>46.150002000000001</v>
      </c>
      <c r="C1310" s="12">
        <v>46.639999000000003</v>
      </c>
      <c r="D1310" s="12">
        <v>45.799999</v>
      </c>
      <c r="E1310" s="12">
        <v>46.169998</v>
      </c>
      <c r="F1310" s="12">
        <v>45.310673000000001</v>
      </c>
      <c r="G1310" s="12">
        <v>1727044</v>
      </c>
    </row>
    <row r="1311" spans="1:7" x14ac:dyDescent="0.25">
      <c r="A1311" s="13">
        <v>42912</v>
      </c>
      <c r="B1311" s="12">
        <v>45.779998999999997</v>
      </c>
      <c r="C1311" s="12">
        <v>46.330002</v>
      </c>
      <c r="D1311" s="12">
        <v>45.700001</v>
      </c>
      <c r="E1311" s="12">
        <v>45.93</v>
      </c>
      <c r="F1311" s="12">
        <v>45.075138000000003</v>
      </c>
      <c r="G1311" s="12">
        <v>1587893</v>
      </c>
    </row>
    <row r="1312" spans="1:7" x14ac:dyDescent="0.25">
      <c r="A1312" s="13">
        <v>42913</v>
      </c>
      <c r="B1312" s="12">
        <v>46.16</v>
      </c>
      <c r="C1312" s="12">
        <v>46.16</v>
      </c>
      <c r="D1312" s="12">
        <v>45.150002000000001</v>
      </c>
      <c r="E1312" s="12">
        <v>45.540000999999997</v>
      </c>
      <c r="F1312" s="12">
        <v>44.692397999999997</v>
      </c>
      <c r="G1312" s="12">
        <v>1777879</v>
      </c>
    </row>
    <row r="1313" spans="1:7" x14ac:dyDescent="0.25">
      <c r="A1313" s="13">
        <v>42914</v>
      </c>
      <c r="B1313" s="12">
        <v>45.610000999999997</v>
      </c>
      <c r="C1313" s="12">
        <v>45.639999000000003</v>
      </c>
      <c r="D1313" s="12">
        <v>45.16</v>
      </c>
      <c r="E1313" s="12">
        <v>45.259998000000003</v>
      </c>
      <c r="F1313" s="12">
        <v>44.417610000000003</v>
      </c>
      <c r="G1313" s="12">
        <v>1652020</v>
      </c>
    </row>
    <row r="1314" spans="1:7" x14ac:dyDescent="0.25">
      <c r="A1314" s="13">
        <v>42915</v>
      </c>
      <c r="B1314" s="12">
        <v>45.139999000000003</v>
      </c>
      <c r="C1314" s="12">
        <v>45.240001999999997</v>
      </c>
      <c r="D1314" s="12">
        <v>44.400002000000001</v>
      </c>
      <c r="E1314" s="12">
        <v>44.790000999999997</v>
      </c>
      <c r="F1314" s="12">
        <v>43.956359999999997</v>
      </c>
      <c r="G1314" s="12">
        <v>1794338</v>
      </c>
    </row>
    <row r="1315" spans="1:7" x14ac:dyDescent="0.25">
      <c r="A1315" s="13">
        <v>42916</v>
      </c>
      <c r="B1315" s="12">
        <v>44.919998</v>
      </c>
      <c r="C1315" s="12">
        <v>45.75</v>
      </c>
      <c r="D1315" s="12">
        <v>44.599997999999999</v>
      </c>
      <c r="E1315" s="12">
        <v>45.599997999999999</v>
      </c>
      <c r="F1315" s="12">
        <v>44.751282000000003</v>
      </c>
      <c r="G1315" s="12">
        <v>2220318</v>
      </c>
    </row>
    <row r="1316" spans="1:7" x14ac:dyDescent="0.25">
      <c r="A1316" s="13">
        <v>42919</v>
      </c>
      <c r="B1316" s="12">
        <v>45.02</v>
      </c>
      <c r="C1316" s="12">
        <v>45.959999000000003</v>
      </c>
      <c r="D1316" s="12">
        <v>44.779998999999997</v>
      </c>
      <c r="E1316" s="12">
        <v>45.23</v>
      </c>
      <c r="F1316" s="12">
        <v>44.388168</v>
      </c>
      <c r="G1316" s="12">
        <v>1306604</v>
      </c>
    </row>
    <row r="1317" spans="1:7" x14ac:dyDescent="0.25">
      <c r="A1317" s="13">
        <v>42920</v>
      </c>
      <c r="B1317" s="12">
        <v>45.23</v>
      </c>
      <c r="C1317" s="12">
        <v>45.389999000000003</v>
      </c>
      <c r="D1317" s="12">
        <v>44.82</v>
      </c>
      <c r="E1317" s="12">
        <v>44.900002000000001</v>
      </c>
      <c r="F1317" s="12">
        <v>44.064315999999998</v>
      </c>
      <c r="G1317" s="12">
        <v>622611</v>
      </c>
    </row>
    <row r="1318" spans="1:7" x14ac:dyDescent="0.25">
      <c r="A1318" s="13">
        <v>42921</v>
      </c>
      <c r="B1318" s="12">
        <v>44.869999</v>
      </c>
      <c r="C1318" s="12">
        <v>45.259998000000003</v>
      </c>
      <c r="D1318" s="12">
        <v>44.700001</v>
      </c>
      <c r="E1318" s="12">
        <v>44.799999</v>
      </c>
      <c r="F1318" s="12">
        <v>43.966175</v>
      </c>
      <c r="G1318" s="12">
        <v>1316716</v>
      </c>
    </row>
    <row r="1319" spans="1:7" x14ac:dyDescent="0.25">
      <c r="A1319" s="13">
        <v>42922</v>
      </c>
      <c r="B1319" s="12">
        <v>44.799999</v>
      </c>
      <c r="C1319" s="12">
        <v>44.950001</v>
      </c>
      <c r="D1319" s="12">
        <v>44.299999</v>
      </c>
      <c r="E1319" s="12">
        <v>44.490001999999997</v>
      </c>
      <c r="F1319" s="12">
        <v>43.661945000000003</v>
      </c>
      <c r="G1319" s="12">
        <v>2147795</v>
      </c>
    </row>
    <row r="1320" spans="1:7" x14ac:dyDescent="0.25">
      <c r="A1320" s="13">
        <v>42923</v>
      </c>
      <c r="B1320" s="12">
        <v>44.5</v>
      </c>
      <c r="C1320" s="12">
        <v>45.189999</v>
      </c>
      <c r="D1320" s="12">
        <v>44.25</v>
      </c>
      <c r="E1320" s="12">
        <v>45</v>
      </c>
      <c r="F1320" s="12">
        <v>44.162449000000002</v>
      </c>
      <c r="G1320" s="12">
        <v>2190964</v>
      </c>
    </row>
    <row r="1321" spans="1:7" x14ac:dyDescent="0.25">
      <c r="A1321" s="13">
        <v>42926</v>
      </c>
      <c r="B1321" s="12">
        <v>44.82</v>
      </c>
      <c r="C1321" s="12">
        <v>45.529998999999997</v>
      </c>
      <c r="D1321" s="12">
        <v>44.709999000000003</v>
      </c>
      <c r="E1321" s="12">
        <v>45.360000999999997</v>
      </c>
      <c r="F1321" s="12">
        <v>44.515751000000002</v>
      </c>
      <c r="G1321" s="12">
        <v>1573428</v>
      </c>
    </row>
    <row r="1322" spans="1:7" x14ac:dyDescent="0.25">
      <c r="A1322" s="13">
        <v>42927</v>
      </c>
      <c r="B1322" s="12">
        <v>45.099997999999999</v>
      </c>
      <c r="C1322" s="12">
        <v>45.439999</v>
      </c>
      <c r="D1322" s="12">
        <v>45.099997999999999</v>
      </c>
      <c r="E1322" s="12">
        <v>45.220001000000003</v>
      </c>
      <c r="F1322" s="12">
        <v>44.378357000000001</v>
      </c>
      <c r="G1322" s="12">
        <v>2667225</v>
      </c>
    </row>
    <row r="1323" spans="1:7" x14ac:dyDescent="0.25">
      <c r="A1323" s="13">
        <v>42928</v>
      </c>
      <c r="B1323" s="12">
        <v>45.200001</v>
      </c>
      <c r="C1323" s="12">
        <v>45.720001000000003</v>
      </c>
      <c r="D1323" s="12">
        <v>45.189999</v>
      </c>
      <c r="E1323" s="12">
        <v>45.59</v>
      </c>
      <c r="F1323" s="12">
        <v>44.741467</v>
      </c>
      <c r="G1323" s="12">
        <v>3004661</v>
      </c>
    </row>
    <row r="1324" spans="1:7" x14ac:dyDescent="0.25">
      <c r="A1324" s="13">
        <v>42929</v>
      </c>
      <c r="B1324" s="12">
        <v>45.259998000000003</v>
      </c>
      <c r="C1324" s="12">
        <v>45.970001000000003</v>
      </c>
      <c r="D1324" s="12">
        <v>45.259998000000003</v>
      </c>
      <c r="E1324" s="12">
        <v>45.900002000000001</v>
      </c>
      <c r="F1324" s="12">
        <v>45.045704000000001</v>
      </c>
      <c r="G1324" s="12">
        <v>3035821</v>
      </c>
    </row>
    <row r="1325" spans="1:7" x14ac:dyDescent="0.25">
      <c r="A1325" s="13">
        <v>42930</v>
      </c>
      <c r="B1325" s="12">
        <v>45.98</v>
      </c>
      <c r="C1325" s="12">
        <v>46.400002000000001</v>
      </c>
      <c r="D1325" s="12">
        <v>45.560001</v>
      </c>
      <c r="E1325" s="12">
        <v>46.27</v>
      </c>
      <c r="F1325" s="12">
        <v>45.408813000000002</v>
      </c>
      <c r="G1325" s="12">
        <v>2723138</v>
      </c>
    </row>
    <row r="1326" spans="1:7" x14ac:dyDescent="0.25">
      <c r="A1326" s="13">
        <v>42933</v>
      </c>
      <c r="B1326" s="12">
        <v>46.59</v>
      </c>
      <c r="C1326" s="12">
        <v>46.59</v>
      </c>
      <c r="D1326" s="12">
        <v>46.189999</v>
      </c>
      <c r="E1326" s="12">
        <v>46.389999000000003</v>
      </c>
      <c r="F1326" s="12">
        <v>45.526581</v>
      </c>
      <c r="G1326" s="12">
        <v>1702314</v>
      </c>
    </row>
    <row r="1327" spans="1:7" x14ac:dyDescent="0.25">
      <c r="A1327" s="13">
        <v>42934</v>
      </c>
      <c r="B1327" s="12">
        <v>46.5</v>
      </c>
      <c r="C1327" s="12">
        <v>46.5</v>
      </c>
      <c r="D1327" s="12">
        <v>45.700001</v>
      </c>
      <c r="E1327" s="12">
        <v>46.279998999999997</v>
      </c>
      <c r="F1327" s="12">
        <v>45.418624999999999</v>
      </c>
      <c r="G1327" s="12">
        <v>1014262</v>
      </c>
    </row>
    <row r="1328" spans="1:7" x14ac:dyDescent="0.25">
      <c r="A1328" s="13">
        <v>42935</v>
      </c>
      <c r="B1328" s="12">
        <v>46.459999000000003</v>
      </c>
      <c r="C1328" s="12">
        <v>46.459999000000003</v>
      </c>
      <c r="D1328" s="12">
        <v>45.75</v>
      </c>
      <c r="E1328" s="12">
        <v>46.009998000000003</v>
      </c>
      <c r="F1328" s="12">
        <v>45.153647999999997</v>
      </c>
      <c r="G1328" s="12">
        <v>1522568</v>
      </c>
    </row>
    <row r="1329" spans="1:7" x14ac:dyDescent="0.25">
      <c r="A1329" s="13">
        <v>42936</v>
      </c>
      <c r="B1329" s="12">
        <v>46.099997999999999</v>
      </c>
      <c r="C1329" s="12">
        <v>46.099997999999999</v>
      </c>
      <c r="D1329" s="12">
        <v>45.549999</v>
      </c>
      <c r="E1329" s="12">
        <v>45.900002000000001</v>
      </c>
      <c r="F1329" s="12">
        <v>45.045704000000001</v>
      </c>
      <c r="G1329" s="12">
        <v>1774083</v>
      </c>
    </row>
    <row r="1330" spans="1:7" x14ac:dyDescent="0.25">
      <c r="A1330" s="13">
        <v>42937</v>
      </c>
      <c r="B1330" s="12">
        <v>45.849997999999999</v>
      </c>
      <c r="C1330" s="12">
        <v>46.720001000000003</v>
      </c>
      <c r="D1330" s="12">
        <v>45.639999000000003</v>
      </c>
      <c r="E1330" s="12">
        <v>46.619999</v>
      </c>
      <c r="F1330" s="12">
        <v>45.752296000000001</v>
      </c>
      <c r="G1330" s="12">
        <v>2542489</v>
      </c>
    </row>
    <row r="1331" spans="1:7" x14ac:dyDescent="0.25">
      <c r="A1331" s="13">
        <v>42940</v>
      </c>
      <c r="B1331" s="12">
        <v>46.75</v>
      </c>
      <c r="C1331" s="12">
        <v>47.470001000000003</v>
      </c>
      <c r="D1331" s="12">
        <v>46.130001</v>
      </c>
      <c r="E1331" s="12">
        <v>47.369999</v>
      </c>
      <c r="F1331" s="12">
        <v>46.488337999999999</v>
      </c>
      <c r="G1331" s="12">
        <v>2258880</v>
      </c>
    </row>
    <row r="1332" spans="1:7" x14ac:dyDescent="0.25">
      <c r="A1332" s="13">
        <v>42941</v>
      </c>
      <c r="B1332" s="12">
        <v>47.470001000000003</v>
      </c>
      <c r="C1332" s="12">
        <v>47.849997999999999</v>
      </c>
      <c r="D1332" s="12">
        <v>47.009998000000003</v>
      </c>
      <c r="E1332" s="12">
        <v>47.669998</v>
      </c>
      <c r="F1332" s="12">
        <v>46.782753</v>
      </c>
      <c r="G1332" s="12">
        <v>2053332</v>
      </c>
    </row>
    <row r="1333" spans="1:7" x14ac:dyDescent="0.25">
      <c r="A1333" s="13">
        <v>42942</v>
      </c>
      <c r="B1333" s="12">
        <v>47.34</v>
      </c>
      <c r="C1333" s="12">
        <v>47.34</v>
      </c>
      <c r="D1333" s="12">
        <v>46.07</v>
      </c>
      <c r="E1333" s="12">
        <v>46.369999</v>
      </c>
      <c r="F1333" s="12">
        <v>45.506954</v>
      </c>
      <c r="G1333" s="12">
        <v>3372570</v>
      </c>
    </row>
    <row r="1334" spans="1:7" x14ac:dyDescent="0.25">
      <c r="A1334" s="13">
        <v>42943</v>
      </c>
      <c r="B1334" s="12">
        <v>46.959999000000003</v>
      </c>
      <c r="C1334" s="12">
        <v>46.959999000000003</v>
      </c>
      <c r="D1334" s="12">
        <v>45.240001999999997</v>
      </c>
      <c r="E1334" s="12">
        <v>45.290000999999997</v>
      </c>
      <c r="F1334" s="12">
        <v>44.447056000000003</v>
      </c>
      <c r="G1334" s="12">
        <v>2786029</v>
      </c>
    </row>
    <row r="1335" spans="1:7" x14ac:dyDescent="0.25">
      <c r="A1335" s="13">
        <v>42944</v>
      </c>
      <c r="B1335" s="12">
        <v>45.509998000000003</v>
      </c>
      <c r="C1335" s="12">
        <v>45.580002</v>
      </c>
      <c r="D1335" s="12">
        <v>44.889999000000003</v>
      </c>
      <c r="E1335" s="12">
        <v>45.119999</v>
      </c>
      <c r="F1335" s="12">
        <v>44.280216000000003</v>
      </c>
      <c r="G1335" s="12">
        <v>1456044</v>
      </c>
    </row>
    <row r="1336" spans="1:7" x14ac:dyDescent="0.25">
      <c r="A1336" s="13">
        <v>42947</v>
      </c>
      <c r="B1336" s="12">
        <v>44.610000999999997</v>
      </c>
      <c r="C1336" s="12">
        <v>45.619999</v>
      </c>
      <c r="D1336" s="12">
        <v>44.299999</v>
      </c>
      <c r="E1336" s="12">
        <v>45.009998000000003</v>
      </c>
      <c r="F1336" s="12">
        <v>44.172263999999998</v>
      </c>
      <c r="G1336" s="12">
        <v>1996260</v>
      </c>
    </row>
    <row r="1337" spans="1:7" x14ac:dyDescent="0.25">
      <c r="A1337" s="13">
        <v>42948</v>
      </c>
      <c r="B1337" s="12">
        <v>45.009998000000003</v>
      </c>
      <c r="C1337" s="12">
        <v>45.470001000000003</v>
      </c>
      <c r="D1337" s="12">
        <v>44.5</v>
      </c>
      <c r="E1337" s="12">
        <v>44.599997999999999</v>
      </c>
      <c r="F1337" s="12">
        <v>43.769894000000001</v>
      </c>
      <c r="G1337" s="12">
        <v>2077031</v>
      </c>
    </row>
    <row r="1338" spans="1:7" x14ac:dyDescent="0.25">
      <c r="A1338" s="13">
        <v>42949</v>
      </c>
      <c r="B1338" s="12">
        <v>44.41</v>
      </c>
      <c r="C1338" s="12">
        <v>44.689999</v>
      </c>
      <c r="D1338" s="12">
        <v>43.810001</v>
      </c>
      <c r="E1338" s="12">
        <v>44.209999000000003</v>
      </c>
      <c r="F1338" s="12">
        <v>43.387154000000002</v>
      </c>
      <c r="G1338" s="12">
        <v>1653543</v>
      </c>
    </row>
    <row r="1339" spans="1:7" x14ac:dyDescent="0.25">
      <c r="A1339" s="13">
        <v>42950</v>
      </c>
      <c r="B1339" s="12">
        <v>44.490001999999997</v>
      </c>
      <c r="C1339" s="12">
        <v>44.68</v>
      </c>
      <c r="D1339" s="12">
        <v>43.849997999999999</v>
      </c>
      <c r="E1339" s="12">
        <v>43.950001</v>
      </c>
      <c r="F1339" s="12">
        <v>43.131991999999997</v>
      </c>
      <c r="G1339" s="12">
        <v>3328959</v>
      </c>
    </row>
    <row r="1340" spans="1:7" x14ac:dyDescent="0.25">
      <c r="A1340" s="13">
        <v>42951</v>
      </c>
      <c r="B1340" s="12">
        <v>43.959999000000003</v>
      </c>
      <c r="C1340" s="12">
        <v>44.650002000000001</v>
      </c>
      <c r="D1340" s="12">
        <v>43.889999000000003</v>
      </c>
      <c r="E1340" s="12">
        <v>43.959999000000003</v>
      </c>
      <c r="F1340" s="12">
        <v>43.141807999999997</v>
      </c>
      <c r="G1340" s="12">
        <v>1840185</v>
      </c>
    </row>
    <row r="1341" spans="1:7" x14ac:dyDescent="0.25">
      <c r="A1341" s="13">
        <v>42954</v>
      </c>
      <c r="B1341" s="12">
        <v>43.959999000000003</v>
      </c>
      <c r="C1341" s="12">
        <v>45.139999000000003</v>
      </c>
      <c r="D1341" s="12">
        <v>43.919998</v>
      </c>
      <c r="E1341" s="12">
        <v>45.02</v>
      </c>
      <c r="F1341" s="12">
        <v>44.182079000000002</v>
      </c>
      <c r="G1341" s="12">
        <v>4090673</v>
      </c>
    </row>
    <row r="1342" spans="1:7" x14ac:dyDescent="0.25">
      <c r="A1342" s="13">
        <v>42955</v>
      </c>
      <c r="B1342" s="12">
        <v>45.099997999999999</v>
      </c>
      <c r="C1342" s="12">
        <v>45.32</v>
      </c>
      <c r="D1342" s="12">
        <v>44.610000999999997</v>
      </c>
      <c r="E1342" s="12">
        <v>44.700001</v>
      </c>
      <c r="F1342" s="12">
        <v>43.868034000000002</v>
      </c>
      <c r="G1342" s="12">
        <v>3267632</v>
      </c>
    </row>
    <row r="1343" spans="1:7" x14ac:dyDescent="0.25">
      <c r="A1343" s="13">
        <v>42956</v>
      </c>
      <c r="B1343" s="12">
        <v>45.189999</v>
      </c>
      <c r="C1343" s="12">
        <v>45.189999</v>
      </c>
      <c r="D1343" s="12">
        <v>44.060001</v>
      </c>
      <c r="E1343" s="12">
        <v>44.41</v>
      </c>
      <c r="F1343" s="12">
        <v>43.583435000000001</v>
      </c>
      <c r="G1343" s="12">
        <v>1411899</v>
      </c>
    </row>
    <row r="1344" spans="1:7" x14ac:dyDescent="0.25">
      <c r="A1344" s="13">
        <v>42957</v>
      </c>
      <c r="B1344" s="12">
        <v>44.119999</v>
      </c>
      <c r="C1344" s="12">
        <v>44.68</v>
      </c>
      <c r="D1344" s="12">
        <v>43.439999</v>
      </c>
      <c r="E1344" s="12">
        <v>43.639999000000003</v>
      </c>
      <c r="F1344" s="12">
        <v>42.827762999999997</v>
      </c>
      <c r="G1344" s="12">
        <v>1888386</v>
      </c>
    </row>
    <row r="1345" spans="1:7" x14ac:dyDescent="0.25">
      <c r="A1345" s="13">
        <v>42958</v>
      </c>
      <c r="B1345" s="12">
        <v>43.700001</v>
      </c>
      <c r="C1345" s="12">
        <v>44.18</v>
      </c>
      <c r="D1345" s="12">
        <v>43.5</v>
      </c>
      <c r="E1345" s="12">
        <v>43.540000999999997</v>
      </c>
      <c r="F1345" s="12">
        <v>42.729626000000003</v>
      </c>
      <c r="G1345" s="12">
        <v>1184539</v>
      </c>
    </row>
    <row r="1346" spans="1:7" x14ac:dyDescent="0.25">
      <c r="A1346" s="13">
        <v>42961</v>
      </c>
      <c r="B1346" s="12">
        <v>43.990001999999997</v>
      </c>
      <c r="C1346" s="12">
        <v>44.889999000000003</v>
      </c>
      <c r="D1346" s="12">
        <v>43.709999000000003</v>
      </c>
      <c r="E1346" s="12">
        <v>44.119999</v>
      </c>
      <c r="F1346" s="12">
        <v>43.298828</v>
      </c>
      <c r="G1346" s="12">
        <v>1146170</v>
      </c>
    </row>
    <row r="1347" spans="1:7" x14ac:dyDescent="0.25">
      <c r="A1347" s="13">
        <v>42962</v>
      </c>
      <c r="B1347" s="12">
        <v>44.119999</v>
      </c>
      <c r="C1347" s="12">
        <v>44.599997999999999</v>
      </c>
      <c r="D1347" s="12">
        <v>43.75</v>
      </c>
      <c r="E1347" s="12">
        <v>43.810001</v>
      </c>
      <c r="F1347" s="12">
        <v>42.994602</v>
      </c>
      <c r="G1347" s="12">
        <v>829024</v>
      </c>
    </row>
    <row r="1348" spans="1:7" x14ac:dyDescent="0.25">
      <c r="A1348" s="13">
        <v>42963</v>
      </c>
      <c r="B1348" s="12">
        <v>43.720001000000003</v>
      </c>
      <c r="C1348" s="12">
        <v>44.060001</v>
      </c>
      <c r="D1348" s="12">
        <v>43.049999</v>
      </c>
      <c r="E1348" s="12">
        <v>43.139999000000003</v>
      </c>
      <c r="F1348" s="12">
        <v>42.337066999999998</v>
      </c>
      <c r="G1348" s="12">
        <v>4060899</v>
      </c>
    </row>
    <row r="1349" spans="1:7" x14ac:dyDescent="0.25">
      <c r="A1349" s="13">
        <v>42964</v>
      </c>
      <c r="B1349" s="12">
        <v>43.299999</v>
      </c>
      <c r="C1349" s="12">
        <v>43.5</v>
      </c>
      <c r="D1349" s="12">
        <v>42.400002000000001</v>
      </c>
      <c r="E1349" s="12">
        <v>42.810001</v>
      </c>
      <c r="F1349" s="12">
        <v>42.013213999999998</v>
      </c>
      <c r="G1349" s="12">
        <v>2795760</v>
      </c>
    </row>
    <row r="1350" spans="1:7" x14ac:dyDescent="0.25">
      <c r="A1350" s="13">
        <v>42965</v>
      </c>
      <c r="B1350" s="12">
        <v>42.509998000000003</v>
      </c>
      <c r="C1350" s="12">
        <v>43.25</v>
      </c>
      <c r="D1350" s="12">
        <v>42.509998000000003</v>
      </c>
      <c r="E1350" s="12">
        <v>43.029998999999997</v>
      </c>
      <c r="F1350" s="12">
        <v>42.229115</v>
      </c>
      <c r="G1350" s="12">
        <v>2223438</v>
      </c>
    </row>
    <row r="1351" spans="1:7" x14ac:dyDescent="0.25">
      <c r="A1351" s="13">
        <v>42968</v>
      </c>
      <c r="B1351" s="12">
        <v>43.150002000000001</v>
      </c>
      <c r="C1351" s="12">
        <v>43.66</v>
      </c>
      <c r="D1351" s="12">
        <v>42.900002000000001</v>
      </c>
      <c r="E1351" s="12">
        <v>43.400002000000001</v>
      </c>
      <c r="F1351" s="12">
        <v>42.592232000000003</v>
      </c>
      <c r="G1351" s="12">
        <v>1415727</v>
      </c>
    </row>
    <row r="1352" spans="1:7" x14ac:dyDescent="0.25">
      <c r="A1352" s="13">
        <v>42969</v>
      </c>
      <c r="B1352" s="12">
        <v>43.259998000000003</v>
      </c>
      <c r="C1352" s="12">
        <v>43.880001</v>
      </c>
      <c r="D1352" s="12">
        <v>43.259998000000003</v>
      </c>
      <c r="E1352" s="12">
        <v>43.619999</v>
      </c>
      <c r="F1352" s="12">
        <v>42.808135999999998</v>
      </c>
      <c r="G1352" s="12">
        <v>2048910</v>
      </c>
    </row>
    <row r="1353" spans="1:7" x14ac:dyDescent="0.25">
      <c r="A1353" s="13">
        <v>42970</v>
      </c>
      <c r="B1353" s="12">
        <v>43.639999000000003</v>
      </c>
      <c r="C1353" s="12">
        <v>44</v>
      </c>
      <c r="D1353" s="12">
        <v>43</v>
      </c>
      <c r="E1353" s="12">
        <v>43.75</v>
      </c>
      <c r="F1353" s="12">
        <v>42.935715000000002</v>
      </c>
      <c r="G1353" s="12">
        <v>1819447</v>
      </c>
    </row>
    <row r="1354" spans="1:7" x14ac:dyDescent="0.25">
      <c r="A1354" s="13">
        <v>42971</v>
      </c>
      <c r="B1354" s="12">
        <v>43.549999</v>
      </c>
      <c r="C1354" s="12">
        <v>44.299999</v>
      </c>
      <c r="D1354" s="12">
        <v>43.549999</v>
      </c>
      <c r="E1354" s="12">
        <v>44.150002000000001</v>
      </c>
      <c r="F1354" s="12">
        <v>43.328274</v>
      </c>
      <c r="G1354" s="12">
        <v>1235900</v>
      </c>
    </row>
    <row r="1355" spans="1:7" x14ac:dyDescent="0.25">
      <c r="A1355" s="13">
        <v>42972</v>
      </c>
      <c r="B1355" s="12">
        <v>44.400002000000001</v>
      </c>
      <c r="C1355" s="12">
        <v>44.57</v>
      </c>
      <c r="D1355" s="12">
        <v>44.009998000000003</v>
      </c>
      <c r="E1355" s="12">
        <v>44.419998</v>
      </c>
      <c r="F1355" s="12">
        <v>43.593243000000001</v>
      </c>
      <c r="G1355" s="12">
        <v>1196559</v>
      </c>
    </row>
    <row r="1356" spans="1:7" x14ac:dyDescent="0.25">
      <c r="A1356" s="13">
        <v>42975</v>
      </c>
      <c r="B1356" s="12">
        <v>44.689999</v>
      </c>
      <c r="C1356" s="12">
        <v>44.689999</v>
      </c>
      <c r="D1356" s="12">
        <v>43.599997999999999</v>
      </c>
      <c r="E1356" s="12">
        <v>43.709999000000003</v>
      </c>
      <c r="F1356" s="12">
        <v>42.896458000000003</v>
      </c>
      <c r="G1356" s="12">
        <v>869589</v>
      </c>
    </row>
    <row r="1357" spans="1:7" x14ac:dyDescent="0.25">
      <c r="A1357" s="13">
        <v>42976</v>
      </c>
      <c r="B1357" s="12">
        <v>43.5</v>
      </c>
      <c r="C1357" s="12">
        <v>43.810001</v>
      </c>
      <c r="D1357" s="12">
        <v>43.099997999999999</v>
      </c>
      <c r="E1357" s="12">
        <v>43.360000999999997</v>
      </c>
      <c r="F1357" s="12">
        <v>42.552975000000004</v>
      </c>
      <c r="G1357" s="12">
        <v>1456355</v>
      </c>
    </row>
    <row r="1358" spans="1:7" x14ac:dyDescent="0.25">
      <c r="A1358" s="13">
        <v>42977</v>
      </c>
      <c r="B1358" s="12">
        <v>43.689999</v>
      </c>
      <c r="C1358" s="12">
        <v>43.689999</v>
      </c>
      <c r="D1358" s="12">
        <v>42.740001999999997</v>
      </c>
      <c r="E1358" s="12">
        <v>42.799999</v>
      </c>
      <c r="F1358" s="12">
        <v>42.003394999999998</v>
      </c>
      <c r="G1358" s="12">
        <v>3711989</v>
      </c>
    </row>
    <row r="1359" spans="1:7" x14ac:dyDescent="0.25">
      <c r="A1359" s="13">
        <v>42978</v>
      </c>
      <c r="B1359" s="12">
        <v>42.900002000000001</v>
      </c>
      <c r="C1359" s="12">
        <v>43.450001</v>
      </c>
      <c r="D1359" s="12">
        <v>42.900002000000001</v>
      </c>
      <c r="E1359" s="12">
        <v>43.34</v>
      </c>
      <c r="F1359" s="12">
        <v>42.533347999999997</v>
      </c>
      <c r="G1359" s="12">
        <v>3241782</v>
      </c>
    </row>
    <row r="1360" spans="1:7" x14ac:dyDescent="0.25">
      <c r="A1360" s="13">
        <v>42979</v>
      </c>
      <c r="B1360" s="12">
        <v>43.450001</v>
      </c>
      <c r="C1360" s="12">
        <v>43.619999</v>
      </c>
      <c r="D1360" s="12">
        <v>43.02</v>
      </c>
      <c r="E1360" s="12">
        <v>43.369999</v>
      </c>
      <c r="F1360" s="12">
        <v>42.562786000000003</v>
      </c>
      <c r="G1360" s="12">
        <v>598888</v>
      </c>
    </row>
    <row r="1361" spans="1:7" x14ac:dyDescent="0.25">
      <c r="A1361" s="13">
        <v>42982</v>
      </c>
      <c r="B1361" s="12">
        <v>43.009998000000003</v>
      </c>
      <c r="C1361" s="12">
        <v>43.59</v>
      </c>
      <c r="D1361" s="12">
        <v>43.009998000000003</v>
      </c>
      <c r="E1361" s="12">
        <v>43.25</v>
      </c>
      <c r="F1361" s="12">
        <v>42.445022999999999</v>
      </c>
      <c r="G1361" s="12">
        <v>157790</v>
      </c>
    </row>
    <row r="1362" spans="1:7" x14ac:dyDescent="0.25">
      <c r="A1362" s="13">
        <v>42983</v>
      </c>
      <c r="B1362" s="12">
        <v>43.630001</v>
      </c>
      <c r="C1362" s="12">
        <v>43.630001</v>
      </c>
      <c r="D1362" s="12">
        <v>42.700001</v>
      </c>
      <c r="E1362" s="12">
        <v>43</v>
      </c>
      <c r="F1362" s="12">
        <v>42.199677000000001</v>
      </c>
      <c r="G1362" s="12">
        <v>1092380</v>
      </c>
    </row>
    <row r="1363" spans="1:7" x14ac:dyDescent="0.25">
      <c r="A1363" s="13">
        <v>42984</v>
      </c>
      <c r="B1363" s="12">
        <v>42.970001000000003</v>
      </c>
      <c r="C1363" s="12">
        <v>43.650002000000001</v>
      </c>
      <c r="D1363" s="12">
        <v>42.950001</v>
      </c>
      <c r="E1363" s="12">
        <v>43.32</v>
      </c>
      <c r="F1363" s="12">
        <v>42.513717999999997</v>
      </c>
      <c r="G1363" s="12">
        <v>1270137</v>
      </c>
    </row>
    <row r="1364" spans="1:7" x14ac:dyDescent="0.25">
      <c r="A1364" s="13">
        <v>42985</v>
      </c>
      <c r="B1364" s="12">
        <v>43.43</v>
      </c>
      <c r="C1364" s="12">
        <v>43.700001</v>
      </c>
      <c r="D1364" s="12">
        <v>43.23</v>
      </c>
      <c r="E1364" s="12">
        <v>43.5</v>
      </c>
      <c r="F1364" s="12">
        <v>42.690368999999997</v>
      </c>
      <c r="G1364" s="12">
        <v>1651268</v>
      </c>
    </row>
    <row r="1365" spans="1:7" x14ac:dyDescent="0.25">
      <c r="A1365" s="13">
        <v>42986</v>
      </c>
      <c r="B1365" s="12">
        <v>43.299999</v>
      </c>
      <c r="C1365" s="12">
        <v>43.450001</v>
      </c>
      <c r="D1365" s="12">
        <v>42.75</v>
      </c>
      <c r="E1365" s="12">
        <v>43.32</v>
      </c>
      <c r="F1365" s="12">
        <v>42.513717999999997</v>
      </c>
      <c r="G1365" s="12">
        <v>1185938</v>
      </c>
    </row>
    <row r="1366" spans="1:7" x14ac:dyDescent="0.25">
      <c r="A1366" s="13">
        <v>42989</v>
      </c>
      <c r="B1366" s="12">
        <v>43.66</v>
      </c>
      <c r="C1366" s="12">
        <v>43.830002</v>
      </c>
      <c r="D1366" s="12">
        <v>43.009998000000003</v>
      </c>
      <c r="E1366" s="12">
        <v>43.790000999999997</v>
      </c>
      <c r="F1366" s="12">
        <v>42.974972000000001</v>
      </c>
      <c r="G1366" s="12">
        <v>1453454</v>
      </c>
    </row>
    <row r="1367" spans="1:7" x14ac:dyDescent="0.25">
      <c r="A1367" s="13">
        <v>42990</v>
      </c>
      <c r="B1367" s="12">
        <v>43.790000999999997</v>
      </c>
      <c r="C1367" s="12">
        <v>44.490001999999997</v>
      </c>
      <c r="D1367" s="12">
        <v>43.75</v>
      </c>
      <c r="E1367" s="12">
        <v>44.240001999999997</v>
      </c>
      <c r="F1367" s="12">
        <v>43.416595000000001</v>
      </c>
      <c r="G1367" s="12">
        <v>1342284</v>
      </c>
    </row>
    <row r="1368" spans="1:7" x14ac:dyDescent="0.25">
      <c r="A1368" s="13">
        <v>42991</v>
      </c>
      <c r="B1368" s="12">
        <v>43.799999</v>
      </c>
      <c r="C1368" s="12">
        <v>44.5</v>
      </c>
      <c r="D1368" s="12">
        <v>43.52</v>
      </c>
      <c r="E1368" s="12">
        <v>44.470001000000003</v>
      </c>
      <c r="F1368" s="12">
        <v>43.642315000000004</v>
      </c>
      <c r="G1368" s="12">
        <v>1531301</v>
      </c>
    </row>
    <row r="1369" spans="1:7" x14ac:dyDescent="0.25">
      <c r="A1369" s="13">
        <v>42992</v>
      </c>
      <c r="B1369" s="12">
        <v>44.549999</v>
      </c>
      <c r="C1369" s="12">
        <v>44.560001</v>
      </c>
      <c r="D1369" s="12">
        <v>43.610000999999997</v>
      </c>
      <c r="E1369" s="12">
        <v>44.209999000000003</v>
      </c>
      <c r="F1369" s="12">
        <v>43.387154000000002</v>
      </c>
      <c r="G1369" s="12">
        <v>890989</v>
      </c>
    </row>
    <row r="1370" spans="1:7" x14ac:dyDescent="0.25">
      <c r="A1370" s="13">
        <v>42993</v>
      </c>
      <c r="B1370" s="12">
        <v>43.91</v>
      </c>
      <c r="C1370" s="12">
        <v>44.619999</v>
      </c>
      <c r="D1370" s="12">
        <v>43.049999</v>
      </c>
      <c r="E1370" s="12">
        <v>44.349997999999999</v>
      </c>
      <c r="F1370" s="12">
        <v>43.524548000000003</v>
      </c>
      <c r="G1370" s="12">
        <v>6843486</v>
      </c>
    </row>
    <row r="1371" spans="1:7" x14ac:dyDescent="0.25">
      <c r="A1371" s="13">
        <v>42996</v>
      </c>
      <c r="B1371" s="12">
        <v>43.650002000000001</v>
      </c>
      <c r="C1371" s="12">
        <v>44.5</v>
      </c>
      <c r="D1371" s="12">
        <v>43.5</v>
      </c>
      <c r="E1371" s="12">
        <v>43.540000999999997</v>
      </c>
      <c r="F1371" s="12">
        <v>42.729626000000003</v>
      </c>
      <c r="G1371" s="12">
        <v>1234741</v>
      </c>
    </row>
    <row r="1372" spans="1:7" x14ac:dyDescent="0.25">
      <c r="A1372" s="13">
        <v>42997</v>
      </c>
      <c r="B1372" s="12">
        <v>43.639999000000003</v>
      </c>
      <c r="C1372" s="12">
        <v>43.830002</v>
      </c>
      <c r="D1372" s="12">
        <v>43.009998000000003</v>
      </c>
      <c r="E1372" s="12">
        <v>43.060001</v>
      </c>
      <c r="F1372" s="12">
        <v>42.258560000000003</v>
      </c>
      <c r="G1372" s="12">
        <v>1010234</v>
      </c>
    </row>
    <row r="1373" spans="1:7" x14ac:dyDescent="0.25">
      <c r="A1373" s="13">
        <v>42998</v>
      </c>
      <c r="B1373" s="12">
        <v>43.110000999999997</v>
      </c>
      <c r="C1373" s="12">
        <v>43.330002</v>
      </c>
      <c r="D1373" s="12">
        <v>42.849997999999999</v>
      </c>
      <c r="E1373" s="12">
        <v>43.009998000000003</v>
      </c>
      <c r="F1373" s="12">
        <v>42.209488</v>
      </c>
      <c r="G1373" s="12">
        <v>1628178</v>
      </c>
    </row>
    <row r="1374" spans="1:7" x14ac:dyDescent="0.25">
      <c r="A1374" s="13">
        <v>42999</v>
      </c>
      <c r="B1374" s="12">
        <v>43.189999</v>
      </c>
      <c r="C1374" s="12">
        <v>43.189999</v>
      </c>
      <c r="D1374" s="12">
        <v>42.5</v>
      </c>
      <c r="E1374" s="12">
        <v>42.610000999999997</v>
      </c>
      <c r="F1374" s="12">
        <v>41.816932999999999</v>
      </c>
      <c r="G1374" s="12">
        <v>1547541</v>
      </c>
    </row>
    <row r="1375" spans="1:7" x14ac:dyDescent="0.25">
      <c r="A1375" s="13">
        <v>43000</v>
      </c>
      <c r="B1375" s="12">
        <v>42.540000999999997</v>
      </c>
      <c r="C1375" s="12">
        <v>42.959999000000003</v>
      </c>
      <c r="D1375" s="12">
        <v>42.540000999999997</v>
      </c>
      <c r="E1375" s="12">
        <v>42.810001</v>
      </c>
      <c r="F1375" s="12">
        <v>42.013213999999998</v>
      </c>
      <c r="G1375" s="12">
        <v>928773</v>
      </c>
    </row>
    <row r="1376" spans="1:7" x14ac:dyDescent="0.25">
      <c r="A1376" s="13">
        <v>43003</v>
      </c>
      <c r="B1376" s="12">
        <v>42.98</v>
      </c>
      <c r="C1376" s="12">
        <v>43.34</v>
      </c>
      <c r="D1376" s="12">
        <v>42.610000999999997</v>
      </c>
      <c r="E1376" s="12">
        <v>43.25</v>
      </c>
      <c r="F1376" s="12">
        <v>42.445022999999999</v>
      </c>
      <c r="G1376" s="12">
        <v>1695872</v>
      </c>
    </row>
    <row r="1377" spans="1:7" x14ac:dyDescent="0.25">
      <c r="A1377" s="13">
        <v>43004</v>
      </c>
      <c r="B1377" s="12">
        <v>43.400002000000001</v>
      </c>
      <c r="C1377" s="12">
        <v>43.689999</v>
      </c>
      <c r="D1377" s="12">
        <v>42.919998</v>
      </c>
      <c r="E1377" s="12">
        <v>43.360000999999997</v>
      </c>
      <c r="F1377" s="12">
        <v>42.552975000000004</v>
      </c>
      <c r="G1377" s="12">
        <v>3142195</v>
      </c>
    </row>
    <row r="1378" spans="1:7" x14ac:dyDescent="0.25">
      <c r="A1378" s="13">
        <v>43005</v>
      </c>
      <c r="B1378" s="12">
        <v>43.040000999999997</v>
      </c>
      <c r="C1378" s="12">
        <v>43.5</v>
      </c>
      <c r="D1378" s="12">
        <v>42.810001</v>
      </c>
      <c r="E1378" s="12">
        <v>43.189999</v>
      </c>
      <c r="F1378" s="12">
        <v>42.386135000000003</v>
      </c>
      <c r="G1378" s="12">
        <v>2729644</v>
      </c>
    </row>
    <row r="1379" spans="1:7" x14ac:dyDescent="0.25">
      <c r="A1379" s="13">
        <v>43006</v>
      </c>
      <c r="B1379" s="12">
        <v>43.02</v>
      </c>
      <c r="C1379" s="12">
        <v>44.119999</v>
      </c>
      <c r="D1379" s="12">
        <v>43.009998000000003</v>
      </c>
      <c r="E1379" s="12">
        <v>43.990001999999997</v>
      </c>
      <c r="F1379" s="12">
        <v>43.171253</v>
      </c>
      <c r="G1379" s="12">
        <v>4072695</v>
      </c>
    </row>
    <row r="1380" spans="1:7" x14ac:dyDescent="0.25">
      <c r="A1380" s="13">
        <v>43007</v>
      </c>
      <c r="B1380" s="12">
        <v>43.610000999999997</v>
      </c>
      <c r="C1380" s="12">
        <v>44.330002</v>
      </c>
      <c r="D1380" s="12">
        <v>43.610000999999997</v>
      </c>
      <c r="E1380" s="12">
        <v>43.970001000000003</v>
      </c>
      <c r="F1380" s="12">
        <v>43.151618999999997</v>
      </c>
      <c r="G1380" s="12">
        <v>1663861</v>
      </c>
    </row>
    <row r="1381" spans="1:7" x14ac:dyDescent="0.25">
      <c r="A1381" s="13">
        <v>43010</v>
      </c>
      <c r="B1381" s="12">
        <v>44.23</v>
      </c>
      <c r="C1381" s="12">
        <v>44.599997999999999</v>
      </c>
      <c r="D1381" s="12">
        <v>44.02</v>
      </c>
      <c r="E1381" s="12">
        <v>44.509998000000003</v>
      </c>
      <c r="F1381" s="12">
        <v>43.681567999999999</v>
      </c>
      <c r="G1381" s="12">
        <v>2080456</v>
      </c>
    </row>
    <row r="1382" spans="1:7" x14ac:dyDescent="0.25">
      <c r="A1382" s="13">
        <v>43011</v>
      </c>
      <c r="B1382" s="12">
        <v>43.93</v>
      </c>
      <c r="C1382" s="12">
        <v>44.990001999999997</v>
      </c>
      <c r="D1382" s="12">
        <v>43.93</v>
      </c>
      <c r="E1382" s="12">
        <v>44.889999000000003</v>
      </c>
      <c r="F1382" s="12">
        <v>44.054496999999998</v>
      </c>
      <c r="G1382" s="12">
        <v>1918022</v>
      </c>
    </row>
    <row r="1383" spans="1:7" x14ac:dyDescent="0.25">
      <c r="A1383" s="13">
        <v>43012</v>
      </c>
      <c r="B1383" s="12">
        <v>44.84</v>
      </c>
      <c r="C1383" s="12">
        <v>45.950001</v>
      </c>
      <c r="D1383" s="12">
        <v>44.810001</v>
      </c>
      <c r="E1383" s="12">
        <v>45.880001</v>
      </c>
      <c r="F1383" s="12">
        <v>45.026072999999997</v>
      </c>
      <c r="G1383" s="12">
        <v>2139295</v>
      </c>
    </row>
    <row r="1384" spans="1:7" x14ac:dyDescent="0.25">
      <c r="A1384" s="13">
        <v>43013</v>
      </c>
      <c r="B1384" s="12">
        <v>45.799999</v>
      </c>
      <c r="C1384" s="12">
        <v>46</v>
      </c>
      <c r="D1384" s="12">
        <v>45.41</v>
      </c>
      <c r="E1384" s="12">
        <v>45.860000999999997</v>
      </c>
      <c r="F1384" s="12">
        <v>45.006442999999997</v>
      </c>
      <c r="G1384" s="12">
        <v>1120912</v>
      </c>
    </row>
    <row r="1385" spans="1:7" x14ac:dyDescent="0.25">
      <c r="A1385" s="13">
        <v>43014</v>
      </c>
      <c r="B1385" s="12">
        <v>45.799999</v>
      </c>
      <c r="C1385" s="12">
        <v>45.91</v>
      </c>
      <c r="D1385" s="12">
        <v>45.400002000000001</v>
      </c>
      <c r="E1385" s="12">
        <v>45.830002</v>
      </c>
      <c r="F1385" s="12">
        <v>44.977004999999998</v>
      </c>
      <c r="G1385" s="12">
        <v>1191818</v>
      </c>
    </row>
    <row r="1386" spans="1:7" x14ac:dyDescent="0.25">
      <c r="A1386" s="13">
        <v>43017</v>
      </c>
      <c r="B1386" s="12">
        <v>45.98</v>
      </c>
      <c r="C1386" s="12">
        <v>46</v>
      </c>
      <c r="D1386" s="12">
        <v>45.200001</v>
      </c>
      <c r="E1386" s="12">
        <v>45.68</v>
      </c>
      <c r="F1386" s="12">
        <v>44.829796000000002</v>
      </c>
      <c r="G1386" s="12">
        <v>1401970</v>
      </c>
    </row>
    <row r="1387" spans="1:7" x14ac:dyDescent="0.25">
      <c r="A1387" s="13">
        <v>43018</v>
      </c>
      <c r="B1387" s="12">
        <v>45.66</v>
      </c>
      <c r="C1387" s="12">
        <v>45.880001</v>
      </c>
      <c r="D1387" s="12">
        <v>44.810001</v>
      </c>
      <c r="E1387" s="12">
        <v>45.099997999999999</v>
      </c>
      <c r="F1387" s="12">
        <v>44.260586000000004</v>
      </c>
      <c r="G1387" s="12">
        <v>1711497</v>
      </c>
    </row>
    <row r="1388" spans="1:7" x14ac:dyDescent="0.25">
      <c r="A1388" s="13">
        <v>43019</v>
      </c>
      <c r="B1388" s="12">
        <v>45.209999000000003</v>
      </c>
      <c r="C1388" s="12">
        <v>45.990001999999997</v>
      </c>
      <c r="D1388" s="12">
        <v>44.950001</v>
      </c>
      <c r="E1388" s="12">
        <v>45.630001</v>
      </c>
      <c r="F1388" s="12">
        <v>44.780726999999999</v>
      </c>
      <c r="G1388" s="12">
        <v>2636019</v>
      </c>
    </row>
    <row r="1389" spans="1:7" x14ac:dyDescent="0.25">
      <c r="A1389" s="13">
        <v>43020</v>
      </c>
      <c r="B1389" s="12">
        <v>45.599997999999999</v>
      </c>
      <c r="C1389" s="12">
        <v>45.880001</v>
      </c>
      <c r="D1389" s="12">
        <v>45.18</v>
      </c>
      <c r="E1389" s="12">
        <v>45.43</v>
      </c>
      <c r="F1389" s="12">
        <v>44.584449999999997</v>
      </c>
      <c r="G1389" s="12">
        <v>1521450</v>
      </c>
    </row>
    <row r="1390" spans="1:7" x14ac:dyDescent="0.25">
      <c r="A1390" s="13">
        <v>43021</v>
      </c>
      <c r="B1390" s="12">
        <v>45.540000999999997</v>
      </c>
      <c r="C1390" s="12">
        <v>45.799999</v>
      </c>
      <c r="D1390" s="12">
        <v>45.099997999999999</v>
      </c>
      <c r="E1390" s="12">
        <v>45.52</v>
      </c>
      <c r="F1390" s="12">
        <v>44.672770999999997</v>
      </c>
      <c r="G1390" s="12">
        <v>1770767</v>
      </c>
    </row>
    <row r="1391" spans="1:7" x14ac:dyDescent="0.25">
      <c r="A1391" s="13">
        <v>43024</v>
      </c>
      <c r="B1391" s="12">
        <v>45.52</v>
      </c>
      <c r="C1391" s="12">
        <v>45.799999</v>
      </c>
      <c r="D1391" s="12">
        <v>44.459999000000003</v>
      </c>
      <c r="E1391" s="12">
        <v>44.529998999999997</v>
      </c>
      <c r="F1391" s="12">
        <v>43.701199000000003</v>
      </c>
      <c r="G1391" s="12">
        <v>1703199</v>
      </c>
    </row>
    <row r="1392" spans="1:7" x14ac:dyDescent="0.25">
      <c r="A1392" s="13">
        <v>43025</v>
      </c>
      <c r="B1392" s="12">
        <v>44.5</v>
      </c>
      <c r="C1392" s="12">
        <v>45.919998</v>
      </c>
      <c r="D1392" s="12">
        <v>44.200001</v>
      </c>
      <c r="E1392" s="12">
        <v>45.790000999999997</v>
      </c>
      <c r="F1392" s="12">
        <v>44.937747999999999</v>
      </c>
      <c r="G1392" s="12">
        <v>2762690</v>
      </c>
    </row>
    <row r="1393" spans="1:7" x14ac:dyDescent="0.25">
      <c r="A1393" s="13">
        <v>43026</v>
      </c>
      <c r="B1393" s="12">
        <v>45.5</v>
      </c>
      <c r="C1393" s="12">
        <v>45.950001</v>
      </c>
      <c r="D1393" s="12">
        <v>44.849997999999999</v>
      </c>
      <c r="E1393" s="12">
        <v>45.029998999999997</v>
      </c>
      <c r="F1393" s="12">
        <v>44.191890999999998</v>
      </c>
      <c r="G1393" s="12">
        <v>855367</v>
      </c>
    </row>
    <row r="1394" spans="1:7" x14ac:dyDescent="0.25">
      <c r="A1394" s="13">
        <v>43027</v>
      </c>
      <c r="B1394" s="12">
        <v>45.740001999999997</v>
      </c>
      <c r="C1394" s="12">
        <v>45.740001999999997</v>
      </c>
      <c r="D1394" s="12">
        <v>44.310001</v>
      </c>
      <c r="E1394" s="12">
        <v>44.59</v>
      </c>
      <c r="F1394" s="12">
        <v>43.760081999999997</v>
      </c>
      <c r="G1394" s="12">
        <v>980708</v>
      </c>
    </row>
    <row r="1395" spans="1:7" x14ac:dyDescent="0.25">
      <c r="A1395" s="13">
        <v>43028</v>
      </c>
      <c r="B1395" s="12">
        <v>44.889999000000003</v>
      </c>
      <c r="C1395" s="12">
        <v>45.200001</v>
      </c>
      <c r="D1395" s="12">
        <v>43.93</v>
      </c>
      <c r="E1395" s="12">
        <v>44.02</v>
      </c>
      <c r="F1395" s="12">
        <v>43.200687000000002</v>
      </c>
      <c r="G1395" s="12">
        <v>1291349</v>
      </c>
    </row>
    <row r="1396" spans="1:7" x14ac:dyDescent="0.25">
      <c r="A1396" s="13">
        <v>43031</v>
      </c>
      <c r="B1396" s="12">
        <v>43.830002</v>
      </c>
      <c r="C1396" s="12">
        <v>45.599997999999999</v>
      </c>
      <c r="D1396" s="12">
        <v>43.799999</v>
      </c>
      <c r="E1396" s="12">
        <v>45</v>
      </c>
      <c r="F1396" s="12">
        <v>44.162449000000002</v>
      </c>
      <c r="G1396" s="12">
        <v>2351603</v>
      </c>
    </row>
    <row r="1397" spans="1:7" x14ac:dyDescent="0.25">
      <c r="A1397" s="13">
        <v>43032</v>
      </c>
      <c r="B1397" s="12">
        <v>45</v>
      </c>
      <c r="C1397" s="12">
        <v>45.700001</v>
      </c>
      <c r="D1397" s="12">
        <v>44.299999</v>
      </c>
      <c r="E1397" s="12">
        <v>44.830002</v>
      </c>
      <c r="F1397" s="12">
        <v>43.995612999999999</v>
      </c>
      <c r="G1397" s="12">
        <v>994757</v>
      </c>
    </row>
    <row r="1398" spans="1:7" x14ac:dyDescent="0.25">
      <c r="A1398" s="13">
        <v>43033</v>
      </c>
      <c r="B1398" s="12">
        <v>45.09</v>
      </c>
      <c r="C1398" s="12">
        <v>45.599997999999999</v>
      </c>
      <c r="D1398" s="12">
        <v>44.330002</v>
      </c>
      <c r="E1398" s="12">
        <v>45.049999</v>
      </c>
      <c r="F1398" s="12">
        <v>44.211517000000001</v>
      </c>
      <c r="G1398" s="12">
        <v>3102616</v>
      </c>
    </row>
    <row r="1399" spans="1:7" x14ac:dyDescent="0.25">
      <c r="A1399" s="13">
        <v>43034</v>
      </c>
      <c r="B1399" s="12">
        <v>44.450001</v>
      </c>
      <c r="C1399" s="12">
        <v>45.299999</v>
      </c>
      <c r="D1399" s="12">
        <v>44.450001</v>
      </c>
      <c r="E1399" s="12">
        <v>45.02</v>
      </c>
      <c r="F1399" s="12">
        <v>44.182079000000002</v>
      </c>
      <c r="G1399" s="12">
        <v>1115936</v>
      </c>
    </row>
    <row r="1400" spans="1:7" x14ac:dyDescent="0.25">
      <c r="A1400" s="13">
        <v>43035</v>
      </c>
      <c r="B1400" s="12">
        <v>44.5</v>
      </c>
      <c r="C1400" s="12">
        <v>45.700001</v>
      </c>
      <c r="D1400" s="12">
        <v>44.299999</v>
      </c>
      <c r="E1400" s="12">
        <v>45.009998000000003</v>
      </c>
      <c r="F1400" s="12">
        <v>44.172263999999998</v>
      </c>
      <c r="G1400" s="12">
        <v>2646336</v>
      </c>
    </row>
    <row r="1401" spans="1:7" x14ac:dyDescent="0.25">
      <c r="A1401" s="13">
        <v>43038</v>
      </c>
      <c r="B1401" s="12">
        <v>44.779998999999997</v>
      </c>
      <c r="C1401" s="12">
        <v>45.369999</v>
      </c>
      <c r="D1401" s="12">
        <v>44.34</v>
      </c>
      <c r="E1401" s="12">
        <v>44.529998999999997</v>
      </c>
      <c r="F1401" s="12">
        <v>43.701199000000003</v>
      </c>
      <c r="G1401" s="12">
        <v>1110682</v>
      </c>
    </row>
    <row r="1402" spans="1:7" x14ac:dyDescent="0.25">
      <c r="A1402" s="13">
        <v>43039</v>
      </c>
      <c r="B1402" s="12">
        <v>44.990001999999997</v>
      </c>
      <c r="C1402" s="12">
        <v>45.290000999999997</v>
      </c>
      <c r="D1402" s="12">
        <v>44.16</v>
      </c>
      <c r="E1402" s="12">
        <v>44.32</v>
      </c>
      <c r="F1402" s="12">
        <v>43.495106</v>
      </c>
      <c r="G1402" s="12">
        <v>1030416</v>
      </c>
    </row>
    <row r="1403" spans="1:7" x14ac:dyDescent="0.25">
      <c r="A1403" s="13">
        <v>43040</v>
      </c>
      <c r="B1403" s="12">
        <v>43.720001000000003</v>
      </c>
      <c r="C1403" s="12">
        <v>44.700001</v>
      </c>
      <c r="D1403" s="12">
        <v>43.720001000000003</v>
      </c>
      <c r="E1403" s="12">
        <v>43.959999000000003</v>
      </c>
      <c r="F1403" s="12">
        <v>43.141807999999997</v>
      </c>
      <c r="G1403" s="12">
        <v>4317920</v>
      </c>
    </row>
    <row r="1404" spans="1:7" x14ac:dyDescent="0.25">
      <c r="A1404" s="13">
        <v>43042</v>
      </c>
      <c r="B1404" s="12">
        <v>43.75</v>
      </c>
      <c r="C1404" s="12">
        <v>45.299999</v>
      </c>
      <c r="D1404" s="12">
        <v>43.259998000000003</v>
      </c>
      <c r="E1404" s="12">
        <v>45.110000999999997</v>
      </c>
      <c r="F1404" s="12">
        <v>44.270404999999997</v>
      </c>
      <c r="G1404" s="12">
        <v>2815419</v>
      </c>
    </row>
    <row r="1405" spans="1:7" x14ac:dyDescent="0.25">
      <c r="A1405" s="13">
        <v>43045</v>
      </c>
      <c r="B1405" s="12">
        <v>45.240001999999997</v>
      </c>
      <c r="C1405" s="12">
        <v>45.990001999999997</v>
      </c>
      <c r="D1405" s="12">
        <v>44.529998999999997</v>
      </c>
      <c r="E1405" s="12">
        <v>45.75</v>
      </c>
      <c r="F1405" s="12">
        <v>44.898491</v>
      </c>
      <c r="G1405" s="12">
        <v>1521038</v>
      </c>
    </row>
    <row r="1406" spans="1:7" x14ac:dyDescent="0.25">
      <c r="A1406" s="13">
        <v>43046</v>
      </c>
      <c r="B1406" s="12">
        <v>45.700001</v>
      </c>
      <c r="C1406" s="12">
        <v>46.599997999999999</v>
      </c>
      <c r="D1406" s="12">
        <v>45.700001</v>
      </c>
      <c r="E1406" s="12">
        <v>46.09</v>
      </c>
      <c r="F1406" s="12">
        <v>45.232162000000002</v>
      </c>
      <c r="G1406" s="12">
        <v>2026578</v>
      </c>
    </row>
    <row r="1407" spans="1:7" x14ac:dyDescent="0.25">
      <c r="A1407" s="13">
        <v>43047</v>
      </c>
      <c r="B1407" s="12">
        <v>46.009998000000003</v>
      </c>
      <c r="C1407" s="12">
        <v>46.380001</v>
      </c>
      <c r="D1407" s="12">
        <v>44.919998</v>
      </c>
      <c r="E1407" s="12">
        <v>44.98</v>
      </c>
      <c r="F1407" s="12">
        <v>44.142822000000002</v>
      </c>
      <c r="G1407" s="12">
        <v>2276259</v>
      </c>
    </row>
    <row r="1408" spans="1:7" x14ac:dyDescent="0.25">
      <c r="A1408" s="13">
        <v>43048</v>
      </c>
      <c r="B1408" s="12">
        <v>44.849997999999999</v>
      </c>
      <c r="C1408" s="12">
        <v>45.389999000000003</v>
      </c>
      <c r="D1408" s="12">
        <v>44.529998999999997</v>
      </c>
      <c r="E1408" s="12">
        <v>44.68</v>
      </c>
      <c r="F1408" s="12">
        <v>43.848404000000002</v>
      </c>
      <c r="G1408" s="12">
        <v>1571026</v>
      </c>
    </row>
    <row r="1409" spans="1:7" x14ac:dyDescent="0.25">
      <c r="A1409" s="13">
        <v>43049</v>
      </c>
      <c r="B1409" s="12">
        <v>44.799999</v>
      </c>
      <c r="C1409" s="12">
        <v>44.799999</v>
      </c>
      <c r="D1409" s="12">
        <v>43.509998000000003</v>
      </c>
      <c r="E1409" s="12">
        <v>43.709999000000003</v>
      </c>
      <c r="F1409" s="12">
        <v>42.896458000000003</v>
      </c>
      <c r="G1409" s="12">
        <v>1070413</v>
      </c>
    </row>
    <row r="1410" spans="1:7" x14ac:dyDescent="0.25">
      <c r="A1410" s="13">
        <v>43052</v>
      </c>
      <c r="B1410" s="12">
        <v>43.919998</v>
      </c>
      <c r="C1410" s="12">
        <v>44.110000999999997</v>
      </c>
      <c r="D1410" s="12">
        <v>43.299999</v>
      </c>
      <c r="E1410" s="12">
        <v>43.919998</v>
      </c>
      <c r="F1410" s="12">
        <v>43.102550999999998</v>
      </c>
      <c r="G1410" s="12">
        <v>2514142</v>
      </c>
    </row>
    <row r="1411" spans="1:7" x14ac:dyDescent="0.25">
      <c r="A1411" s="13">
        <v>43053</v>
      </c>
      <c r="B1411" s="12">
        <v>44.02</v>
      </c>
      <c r="C1411" s="12">
        <v>44.470001000000003</v>
      </c>
      <c r="D1411" s="12">
        <v>43.43</v>
      </c>
      <c r="E1411" s="12">
        <v>43.98</v>
      </c>
      <c r="F1411" s="12">
        <v>43.161434</v>
      </c>
      <c r="G1411" s="12">
        <v>2422911</v>
      </c>
    </row>
    <row r="1412" spans="1:7" x14ac:dyDescent="0.25">
      <c r="A1412" s="13">
        <v>43054</v>
      </c>
      <c r="B1412" s="12">
        <v>43.5</v>
      </c>
      <c r="C1412" s="12">
        <v>44.169998</v>
      </c>
      <c r="D1412" s="12">
        <v>43.400002000000001</v>
      </c>
      <c r="E1412" s="12">
        <v>43.759998000000003</v>
      </c>
      <c r="F1412" s="12">
        <v>42.945526000000001</v>
      </c>
      <c r="G1412" s="12">
        <v>3652074</v>
      </c>
    </row>
    <row r="1413" spans="1:7" x14ac:dyDescent="0.25">
      <c r="A1413" s="13">
        <v>43055</v>
      </c>
      <c r="B1413" s="12">
        <v>43.860000999999997</v>
      </c>
      <c r="C1413" s="12">
        <v>44.779998999999997</v>
      </c>
      <c r="D1413" s="12">
        <v>43.860000999999997</v>
      </c>
      <c r="E1413" s="12">
        <v>44.360000999999997</v>
      </c>
      <c r="F1413" s="12">
        <v>43.534362999999999</v>
      </c>
      <c r="G1413" s="12">
        <v>1316976</v>
      </c>
    </row>
    <row r="1414" spans="1:7" x14ac:dyDescent="0.25">
      <c r="A1414" s="13">
        <v>43056</v>
      </c>
      <c r="B1414" s="12">
        <v>44.360000999999997</v>
      </c>
      <c r="C1414" s="12">
        <v>44.75</v>
      </c>
      <c r="D1414" s="12">
        <v>43.509998000000003</v>
      </c>
      <c r="E1414" s="12">
        <v>43.669998</v>
      </c>
      <c r="F1414" s="12">
        <v>42.857204000000003</v>
      </c>
      <c r="G1414" s="12">
        <v>2064149</v>
      </c>
    </row>
    <row r="1415" spans="1:7" x14ac:dyDescent="0.25">
      <c r="A1415" s="13">
        <v>43060</v>
      </c>
      <c r="B1415" s="12">
        <v>43.799999</v>
      </c>
      <c r="C1415" s="12">
        <v>44.400002000000001</v>
      </c>
      <c r="D1415" s="12">
        <v>43.77</v>
      </c>
      <c r="E1415" s="12">
        <v>44.279998999999997</v>
      </c>
      <c r="F1415" s="12">
        <v>43.455852999999998</v>
      </c>
      <c r="G1415" s="12">
        <v>2142625</v>
      </c>
    </row>
    <row r="1416" spans="1:7" x14ac:dyDescent="0.25">
      <c r="A1416" s="13">
        <v>43061</v>
      </c>
      <c r="B1416" s="12">
        <v>44.389999000000003</v>
      </c>
      <c r="C1416" s="12">
        <v>45</v>
      </c>
      <c r="D1416" s="12">
        <v>43.950001</v>
      </c>
      <c r="E1416" s="12">
        <v>44.419998</v>
      </c>
      <c r="F1416" s="12">
        <v>43.593243000000001</v>
      </c>
      <c r="G1416" s="12">
        <v>2742803</v>
      </c>
    </row>
    <row r="1417" spans="1:7" x14ac:dyDescent="0.25">
      <c r="A1417" s="13">
        <v>43062</v>
      </c>
      <c r="B1417" s="12">
        <v>43.849997999999999</v>
      </c>
      <c r="C1417" s="12">
        <v>44.5</v>
      </c>
      <c r="D1417" s="12">
        <v>43.849997999999999</v>
      </c>
      <c r="E1417" s="12">
        <v>44.48</v>
      </c>
      <c r="F1417" s="12">
        <v>43.65213</v>
      </c>
      <c r="G1417" s="12">
        <v>361445</v>
      </c>
    </row>
    <row r="1418" spans="1:7" x14ac:dyDescent="0.25">
      <c r="A1418" s="13">
        <v>43063</v>
      </c>
      <c r="B1418" s="12">
        <v>44.119999</v>
      </c>
      <c r="C1418" s="12">
        <v>44.75</v>
      </c>
      <c r="D1418" s="12">
        <v>44.119999</v>
      </c>
      <c r="E1418" s="12">
        <v>44.27</v>
      </c>
      <c r="F1418" s="12">
        <v>43.446036999999997</v>
      </c>
      <c r="G1418" s="12">
        <v>1639610</v>
      </c>
    </row>
    <row r="1419" spans="1:7" x14ac:dyDescent="0.25">
      <c r="A1419" s="13">
        <v>43066</v>
      </c>
      <c r="B1419" s="12">
        <v>44.700001</v>
      </c>
      <c r="C1419" s="12">
        <v>44.700001</v>
      </c>
      <c r="D1419" s="12">
        <v>43.459999000000003</v>
      </c>
      <c r="E1419" s="12">
        <v>43.599997999999999</v>
      </c>
      <c r="F1419" s="12">
        <v>42.788508999999998</v>
      </c>
      <c r="G1419" s="12">
        <v>1755077</v>
      </c>
    </row>
    <row r="1420" spans="1:7" x14ac:dyDescent="0.25">
      <c r="A1420" s="13">
        <v>43067</v>
      </c>
      <c r="B1420" s="12">
        <v>43.650002000000001</v>
      </c>
      <c r="C1420" s="12">
        <v>44.490001999999997</v>
      </c>
      <c r="D1420" s="12">
        <v>42.82</v>
      </c>
      <c r="E1420" s="12">
        <v>43.099997999999999</v>
      </c>
      <c r="F1420" s="12">
        <v>42.297812999999998</v>
      </c>
      <c r="G1420" s="12">
        <v>2502421</v>
      </c>
    </row>
    <row r="1421" spans="1:7" x14ac:dyDescent="0.25">
      <c r="A1421" s="13">
        <v>43068</v>
      </c>
      <c r="B1421" s="12">
        <v>43.279998999999997</v>
      </c>
      <c r="C1421" s="12">
        <v>44.77</v>
      </c>
      <c r="D1421" s="12">
        <v>43.09</v>
      </c>
      <c r="E1421" s="12">
        <v>44.139999000000003</v>
      </c>
      <c r="F1421" s="12">
        <v>43.318458999999997</v>
      </c>
      <c r="G1421" s="12">
        <v>2575655</v>
      </c>
    </row>
    <row r="1422" spans="1:7" x14ac:dyDescent="0.25">
      <c r="A1422" s="13">
        <v>43069</v>
      </c>
      <c r="B1422" s="12">
        <v>44.049999</v>
      </c>
      <c r="C1422" s="12">
        <v>44.98</v>
      </c>
      <c r="D1422" s="12">
        <v>43.169998</v>
      </c>
      <c r="E1422" s="12">
        <v>43.450001</v>
      </c>
      <c r="F1422" s="12">
        <v>42.641300000000001</v>
      </c>
      <c r="G1422" s="12">
        <v>4825214</v>
      </c>
    </row>
    <row r="1423" spans="1:7" x14ac:dyDescent="0.25">
      <c r="A1423" s="13">
        <v>43070</v>
      </c>
      <c r="B1423" s="12">
        <v>43.560001</v>
      </c>
      <c r="C1423" s="12">
        <v>44</v>
      </c>
      <c r="D1423" s="12">
        <v>43</v>
      </c>
      <c r="E1423" s="12">
        <v>43.450001</v>
      </c>
      <c r="F1423" s="12">
        <v>42.641300000000001</v>
      </c>
      <c r="G1423" s="12">
        <v>2275254</v>
      </c>
    </row>
    <row r="1424" spans="1:7" x14ac:dyDescent="0.25">
      <c r="A1424" s="13">
        <v>43073</v>
      </c>
      <c r="B1424" s="12">
        <v>43.209999000000003</v>
      </c>
      <c r="C1424" s="12">
        <v>44.189999</v>
      </c>
      <c r="D1424" s="12">
        <v>43.049999</v>
      </c>
      <c r="E1424" s="12">
        <v>43.43</v>
      </c>
      <c r="F1424" s="12">
        <v>42.621673999999999</v>
      </c>
      <c r="G1424" s="12">
        <v>2067115</v>
      </c>
    </row>
    <row r="1425" spans="1:7" x14ac:dyDescent="0.25">
      <c r="A1425" s="13">
        <v>43074</v>
      </c>
      <c r="B1425" s="12">
        <v>43.98</v>
      </c>
      <c r="C1425" s="12">
        <v>44</v>
      </c>
      <c r="D1425" s="12">
        <v>43.200001</v>
      </c>
      <c r="E1425" s="12">
        <v>43.380001</v>
      </c>
      <c r="F1425" s="12">
        <v>42.572605000000003</v>
      </c>
      <c r="G1425" s="12">
        <v>2604092</v>
      </c>
    </row>
    <row r="1426" spans="1:7" x14ac:dyDescent="0.25">
      <c r="A1426" s="13">
        <v>43075</v>
      </c>
      <c r="B1426" s="12">
        <v>43.599997999999999</v>
      </c>
      <c r="C1426" s="12">
        <v>43.849997999999999</v>
      </c>
      <c r="D1426" s="12">
        <v>42.18</v>
      </c>
      <c r="E1426" s="12">
        <v>42.509998000000003</v>
      </c>
      <c r="F1426" s="12">
        <v>41.718792000000001</v>
      </c>
      <c r="G1426" s="12">
        <v>3012033</v>
      </c>
    </row>
    <row r="1427" spans="1:7" x14ac:dyDescent="0.25">
      <c r="A1427" s="13">
        <v>43076</v>
      </c>
      <c r="B1427" s="12">
        <v>42.799999</v>
      </c>
      <c r="C1427" s="12">
        <v>43.18</v>
      </c>
      <c r="D1427" s="12">
        <v>42.259998000000003</v>
      </c>
      <c r="E1427" s="12">
        <v>42.509998000000003</v>
      </c>
      <c r="F1427" s="12">
        <v>41.718792000000001</v>
      </c>
      <c r="G1427" s="12">
        <v>2192662</v>
      </c>
    </row>
    <row r="1428" spans="1:7" x14ac:dyDescent="0.25">
      <c r="A1428" s="13">
        <v>43077</v>
      </c>
      <c r="B1428" s="12">
        <v>42.93</v>
      </c>
      <c r="C1428" s="12">
        <v>43.16</v>
      </c>
      <c r="D1428" s="12">
        <v>42.549999</v>
      </c>
      <c r="E1428" s="12">
        <v>42.650002000000001</v>
      </c>
      <c r="F1428" s="12">
        <v>41.856189999999998</v>
      </c>
      <c r="G1428" s="12">
        <v>2811829</v>
      </c>
    </row>
    <row r="1429" spans="1:7" x14ac:dyDescent="0.25">
      <c r="A1429" s="13">
        <v>43080</v>
      </c>
      <c r="B1429" s="12">
        <v>42.509998000000003</v>
      </c>
      <c r="C1429" s="12">
        <v>43</v>
      </c>
      <c r="D1429" s="12">
        <v>42.25</v>
      </c>
      <c r="E1429" s="12">
        <v>42.360000999999997</v>
      </c>
      <c r="F1429" s="12">
        <v>41.571587000000001</v>
      </c>
      <c r="G1429" s="12">
        <v>1336929</v>
      </c>
    </row>
    <row r="1430" spans="1:7" x14ac:dyDescent="0.25">
      <c r="A1430" s="13">
        <v>43082</v>
      </c>
      <c r="B1430" s="12">
        <v>42.720001000000003</v>
      </c>
      <c r="C1430" s="12">
        <v>44</v>
      </c>
      <c r="D1430" s="12">
        <v>42.450001</v>
      </c>
      <c r="E1430" s="12">
        <v>43.849997999999999</v>
      </c>
      <c r="F1430" s="12">
        <v>43.033852000000003</v>
      </c>
      <c r="G1430" s="12">
        <v>6021737</v>
      </c>
    </row>
    <row r="1431" spans="1:7" x14ac:dyDescent="0.25">
      <c r="A1431" s="13">
        <v>43083</v>
      </c>
      <c r="B1431" s="12">
        <v>43.849997999999999</v>
      </c>
      <c r="C1431" s="12">
        <v>44.66</v>
      </c>
      <c r="D1431" s="12">
        <v>43.59</v>
      </c>
      <c r="E1431" s="12">
        <v>44.139999000000003</v>
      </c>
      <c r="F1431" s="12">
        <v>43.318458999999997</v>
      </c>
      <c r="G1431" s="12">
        <v>3404004</v>
      </c>
    </row>
    <row r="1432" spans="1:7" x14ac:dyDescent="0.25">
      <c r="A1432" s="13">
        <v>43084</v>
      </c>
      <c r="B1432" s="12">
        <v>44.650002000000001</v>
      </c>
      <c r="C1432" s="12">
        <v>44.650002000000001</v>
      </c>
      <c r="D1432" s="12">
        <v>43.380001</v>
      </c>
      <c r="E1432" s="12">
        <v>44.09</v>
      </c>
      <c r="F1432" s="12">
        <v>43.269390000000001</v>
      </c>
      <c r="G1432" s="12">
        <v>6065280</v>
      </c>
    </row>
    <row r="1433" spans="1:7" x14ac:dyDescent="0.25">
      <c r="A1433" s="13">
        <v>43087</v>
      </c>
      <c r="B1433" s="12">
        <v>44.189999</v>
      </c>
      <c r="C1433" s="12">
        <v>44.650002000000001</v>
      </c>
      <c r="D1433" s="12">
        <v>43.669998</v>
      </c>
      <c r="E1433" s="12">
        <v>43.82</v>
      </c>
      <c r="F1433" s="12">
        <v>43.004413999999997</v>
      </c>
      <c r="G1433" s="12">
        <v>3211518</v>
      </c>
    </row>
    <row r="1434" spans="1:7" x14ac:dyDescent="0.25">
      <c r="A1434" s="13">
        <v>43088</v>
      </c>
      <c r="B1434" s="12">
        <v>44</v>
      </c>
      <c r="C1434" s="12">
        <v>44.09</v>
      </c>
      <c r="D1434" s="12">
        <v>42.66</v>
      </c>
      <c r="E1434" s="12">
        <v>42.75</v>
      </c>
      <c r="F1434" s="12">
        <v>41.954326999999999</v>
      </c>
      <c r="G1434" s="12">
        <v>2480438</v>
      </c>
    </row>
    <row r="1435" spans="1:7" x14ac:dyDescent="0.25">
      <c r="A1435" s="13">
        <v>43089</v>
      </c>
      <c r="B1435" s="12">
        <v>42.98</v>
      </c>
      <c r="C1435" s="12">
        <v>43.259998000000003</v>
      </c>
      <c r="D1435" s="12">
        <v>42.849997999999999</v>
      </c>
      <c r="E1435" s="12">
        <v>43</v>
      </c>
      <c r="F1435" s="12">
        <v>42.199677000000001</v>
      </c>
      <c r="G1435" s="12">
        <v>2085073</v>
      </c>
    </row>
    <row r="1436" spans="1:7" x14ac:dyDescent="0.25">
      <c r="A1436" s="13">
        <v>43090</v>
      </c>
      <c r="B1436" s="12">
        <v>42.869999</v>
      </c>
      <c r="C1436" s="12">
        <v>43.150002000000001</v>
      </c>
      <c r="D1436" s="12">
        <v>42.869999</v>
      </c>
      <c r="E1436" s="12">
        <v>42.98</v>
      </c>
      <c r="F1436" s="12">
        <v>42.180045999999997</v>
      </c>
      <c r="G1436" s="12">
        <v>4346298</v>
      </c>
    </row>
    <row r="1437" spans="1:7" x14ac:dyDescent="0.25">
      <c r="A1437" s="13">
        <v>43091</v>
      </c>
      <c r="B1437" s="12">
        <v>43</v>
      </c>
      <c r="C1437" s="12">
        <v>43.240001999999997</v>
      </c>
      <c r="D1437" s="12">
        <v>42.200001</v>
      </c>
      <c r="E1437" s="12">
        <v>42.279998999999997</v>
      </c>
      <c r="F1437" s="12">
        <v>41.493073000000003</v>
      </c>
      <c r="G1437" s="12">
        <v>1345633</v>
      </c>
    </row>
    <row r="1438" spans="1:7" x14ac:dyDescent="0.25">
      <c r="A1438" s="13">
        <v>43095</v>
      </c>
      <c r="B1438" s="12">
        <v>42.209999000000003</v>
      </c>
      <c r="C1438" s="12">
        <v>42.84</v>
      </c>
      <c r="D1438" s="12">
        <v>42.029998999999997</v>
      </c>
      <c r="E1438" s="12">
        <v>42.189999</v>
      </c>
      <c r="F1438" s="12">
        <v>41.404750999999997</v>
      </c>
      <c r="G1438" s="12">
        <v>477677</v>
      </c>
    </row>
    <row r="1439" spans="1:7" x14ac:dyDescent="0.25">
      <c r="A1439" s="13">
        <v>43096</v>
      </c>
      <c r="B1439" s="12">
        <v>42.220001000000003</v>
      </c>
      <c r="C1439" s="12">
        <v>42.77</v>
      </c>
      <c r="D1439" s="12">
        <v>42.150002000000001</v>
      </c>
      <c r="E1439" s="12">
        <v>42.380001</v>
      </c>
      <c r="F1439" s="12">
        <v>41.591213000000003</v>
      </c>
      <c r="G1439" s="12">
        <v>1690897</v>
      </c>
    </row>
    <row r="1440" spans="1:7" x14ac:dyDescent="0.25">
      <c r="A1440" s="13">
        <v>43097</v>
      </c>
      <c r="B1440" s="12">
        <v>42.459999000000003</v>
      </c>
      <c r="C1440" s="12">
        <v>43.43</v>
      </c>
      <c r="D1440" s="12">
        <v>42.459999000000003</v>
      </c>
      <c r="E1440" s="12">
        <v>43.02</v>
      </c>
      <c r="F1440" s="12">
        <v>42.219302999999996</v>
      </c>
      <c r="G1440" s="12">
        <v>1153146</v>
      </c>
    </row>
    <row r="1441" spans="1:7" x14ac:dyDescent="0.25">
      <c r="A1441" s="13">
        <v>43098</v>
      </c>
      <c r="B1441" s="12">
        <v>43.119999</v>
      </c>
      <c r="C1441" s="12">
        <v>43.59</v>
      </c>
      <c r="D1441" s="12">
        <v>42.560001</v>
      </c>
      <c r="E1441" s="12">
        <v>43.509998000000003</v>
      </c>
      <c r="F1441" s="12">
        <v>42.700180000000003</v>
      </c>
      <c r="G1441" s="12">
        <v>2163537</v>
      </c>
    </row>
    <row r="1442" spans="1:7" x14ac:dyDescent="0.25">
      <c r="A1442" s="13">
        <v>43102</v>
      </c>
      <c r="B1442" s="12">
        <v>43.720001000000003</v>
      </c>
      <c r="C1442" s="12">
        <v>43.75</v>
      </c>
      <c r="D1442" s="12">
        <v>42.91</v>
      </c>
      <c r="E1442" s="12">
        <v>43.380001</v>
      </c>
      <c r="F1442" s="12">
        <v>42.572605000000003</v>
      </c>
      <c r="G1442" s="12">
        <v>1626731</v>
      </c>
    </row>
    <row r="1443" spans="1:7" x14ac:dyDescent="0.25">
      <c r="A1443" s="13">
        <v>43103</v>
      </c>
      <c r="B1443" s="12">
        <v>43.220001000000003</v>
      </c>
      <c r="C1443" s="12">
        <v>43.650002000000001</v>
      </c>
      <c r="D1443" s="12">
        <v>43.099997999999999</v>
      </c>
      <c r="E1443" s="12">
        <v>43.400002000000001</v>
      </c>
      <c r="F1443" s="12">
        <v>42.592232000000003</v>
      </c>
      <c r="G1443" s="12">
        <v>1230572</v>
      </c>
    </row>
    <row r="1444" spans="1:7" x14ac:dyDescent="0.25">
      <c r="A1444" s="13">
        <v>43104</v>
      </c>
      <c r="B1444" s="12">
        <v>43.650002000000001</v>
      </c>
      <c r="C1444" s="12">
        <v>44</v>
      </c>
      <c r="D1444" s="12">
        <v>43.029998999999997</v>
      </c>
      <c r="E1444" s="12">
        <v>43.669998</v>
      </c>
      <c r="F1444" s="12">
        <v>42.857204000000003</v>
      </c>
      <c r="G1444" s="12">
        <v>2341379</v>
      </c>
    </row>
    <row r="1445" spans="1:7" x14ac:dyDescent="0.25">
      <c r="A1445" s="13">
        <v>43105</v>
      </c>
      <c r="B1445" s="12">
        <v>43.77</v>
      </c>
      <c r="C1445" s="12">
        <v>44</v>
      </c>
      <c r="D1445" s="12">
        <v>43.419998</v>
      </c>
      <c r="E1445" s="12">
        <v>43.540000999999997</v>
      </c>
      <c r="F1445" s="12">
        <v>42.729626000000003</v>
      </c>
      <c r="G1445" s="12">
        <v>3034896</v>
      </c>
    </row>
    <row r="1446" spans="1:7" x14ac:dyDescent="0.25">
      <c r="A1446" s="13">
        <v>43108</v>
      </c>
      <c r="B1446" s="12">
        <v>43.639999000000003</v>
      </c>
      <c r="C1446" s="12">
        <v>43.970001000000003</v>
      </c>
      <c r="D1446" s="12">
        <v>43.110000999999997</v>
      </c>
      <c r="E1446" s="12">
        <v>43.509998000000003</v>
      </c>
      <c r="F1446" s="12">
        <v>42.700180000000003</v>
      </c>
      <c r="G1446" s="12">
        <v>1886857</v>
      </c>
    </row>
    <row r="1447" spans="1:7" x14ac:dyDescent="0.25">
      <c r="A1447" s="13">
        <v>43109</v>
      </c>
      <c r="B1447" s="12">
        <v>43.259998000000003</v>
      </c>
      <c r="C1447" s="12">
        <v>43.740001999999997</v>
      </c>
      <c r="D1447" s="12">
        <v>43.119999</v>
      </c>
      <c r="E1447" s="12">
        <v>43.630001</v>
      </c>
      <c r="F1447" s="12">
        <v>42.817946999999997</v>
      </c>
      <c r="G1447" s="12">
        <v>2832392</v>
      </c>
    </row>
    <row r="1448" spans="1:7" x14ac:dyDescent="0.25">
      <c r="A1448" s="13">
        <v>43110</v>
      </c>
      <c r="B1448" s="12">
        <v>43.41</v>
      </c>
      <c r="C1448" s="12">
        <v>43.709999000000003</v>
      </c>
      <c r="D1448" s="12">
        <v>42.849997999999999</v>
      </c>
      <c r="E1448" s="12">
        <v>43.07</v>
      </c>
      <c r="F1448" s="12">
        <v>42.268371999999999</v>
      </c>
      <c r="G1448" s="12">
        <v>2795516</v>
      </c>
    </row>
    <row r="1449" spans="1:7" x14ac:dyDescent="0.25">
      <c r="A1449" s="13">
        <v>43111</v>
      </c>
      <c r="B1449" s="12">
        <v>43.279998999999997</v>
      </c>
      <c r="C1449" s="12">
        <v>43.57</v>
      </c>
      <c r="D1449" s="12">
        <v>42.799999</v>
      </c>
      <c r="E1449" s="12">
        <v>43.450001</v>
      </c>
      <c r="F1449" s="12">
        <v>42.641300000000001</v>
      </c>
      <c r="G1449" s="12">
        <v>2369056</v>
      </c>
    </row>
    <row r="1450" spans="1:7" x14ac:dyDescent="0.25">
      <c r="A1450" s="13">
        <v>43112</v>
      </c>
      <c r="B1450" s="12">
        <v>43.07</v>
      </c>
      <c r="C1450" s="12">
        <v>44.150002000000001</v>
      </c>
      <c r="D1450" s="12">
        <v>43.07</v>
      </c>
      <c r="E1450" s="12">
        <v>43.580002</v>
      </c>
      <c r="F1450" s="12">
        <v>42.768878999999998</v>
      </c>
      <c r="G1450" s="12">
        <v>2616539</v>
      </c>
    </row>
    <row r="1451" spans="1:7" x14ac:dyDescent="0.25">
      <c r="A1451" s="13">
        <v>43115</v>
      </c>
      <c r="B1451" s="12">
        <v>43.939999</v>
      </c>
      <c r="C1451" s="12">
        <v>44</v>
      </c>
      <c r="D1451" s="12">
        <v>43.459999000000003</v>
      </c>
      <c r="E1451" s="12">
        <v>43.880001</v>
      </c>
      <c r="F1451" s="12">
        <v>43.063296999999999</v>
      </c>
      <c r="G1451" s="12">
        <v>396983</v>
      </c>
    </row>
    <row r="1452" spans="1:7" x14ac:dyDescent="0.25">
      <c r="A1452" s="13">
        <v>43116</v>
      </c>
      <c r="B1452" s="12">
        <v>43.869999</v>
      </c>
      <c r="C1452" s="12">
        <v>44.459999000000003</v>
      </c>
      <c r="D1452" s="12">
        <v>43.73</v>
      </c>
      <c r="E1452" s="12">
        <v>44.400002000000001</v>
      </c>
      <c r="F1452" s="12">
        <v>43.573619999999998</v>
      </c>
      <c r="G1452" s="12">
        <v>2238622</v>
      </c>
    </row>
    <row r="1453" spans="1:7" x14ac:dyDescent="0.25">
      <c r="A1453" s="13">
        <v>43117</v>
      </c>
      <c r="B1453" s="12">
        <v>44.5</v>
      </c>
      <c r="C1453" s="12">
        <v>45.849997999999999</v>
      </c>
      <c r="D1453" s="12">
        <v>44.080002</v>
      </c>
      <c r="E1453" s="12">
        <v>45.23</v>
      </c>
      <c r="F1453" s="12">
        <v>44.388168</v>
      </c>
      <c r="G1453" s="12">
        <v>2882705</v>
      </c>
    </row>
    <row r="1454" spans="1:7" x14ac:dyDescent="0.25">
      <c r="A1454" s="13">
        <v>43118</v>
      </c>
      <c r="B1454" s="12">
        <v>45.450001</v>
      </c>
      <c r="C1454" s="12">
        <v>45.470001000000003</v>
      </c>
      <c r="D1454" s="12">
        <v>44.299999</v>
      </c>
      <c r="E1454" s="12">
        <v>44.91</v>
      </c>
      <c r="F1454" s="12">
        <v>44.074123</v>
      </c>
      <c r="G1454" s="12">
        <v>1627084</v>
      </c>
    </row>
    <row r="1455" spans="1:7" x14ac:dyDescent="0.25">
      <c r="A1455" s="13">
        <v>43119</v>
      </c>
      <c r="B1455" s="12">
        <v>44.830002</v>
      </c>
      <c r="C1455" s="12">
        <v>45.400002000000001</v>
      </c>
      <c r="D1455" s="12">
        <v>43.900002000000001</v>
      </c>
      <c r="E1455" s="12">
        <v>44.16</v>
      </c>
      <c r="F1455" s="12">
        <v>43.338085</v>
      </c>
      <c r="G1455" s="12">
        <v>3489872</v>
      </c>
    </row>
    <row r="1456" spans="1:7" x14ac:dyDescent="0.25">
      <c r="A1456" s="13">
        <v>43122</v>
      </c>
      <c r="B1456" s="12">
        <v>44.23</v>
      </c>
      <c r="C1456" s="12">
        <v>45.790000999999997</v>
      </c>
      <c r="D1456" s="12">
        <v>44.040000999999997</v>
      </c>
      <c r="E1456" s="12">
        <v>45.599997999999999</v>
      </c>
      <c r="F1456" s="12">
        <v>44.751282000000003</v>
      </c>
      <c r="G1456" s="12">
        <v>4981736</v>
      </c>
    </row>
    <row r="1457" spans="1:7" x14ac:dyDescent="0.25">
      <c r="A1457" s="13">
        <v>43123</v>
      </c>
      <c r="B1457" s="12">
        <v>45.75</v>
      </c>
      <c r="C1457" s="12">
        <v>45.990001999999997</v>
      </c>
      <c r="D1457" s="12">
        <v>45.139999000000003</v>
      </c>
      <c r="E1457" s="12">
        <v>45.720001000000003</v>
      </c>
      <c r="F1457" s="12">
        <v>44.869048999999997</v>
      </c>
      <c r="G1457" s="12">
        <v>2253247</v>
      </c>
    </row>
    <row r="1458" spans="1:7" x14ac:dyDescent="0.25">
      <c r="A1458" s="13">
        <v>43124</v>
      </c>
      <c r="B1458" s="12">
        <v>45.5</v>
      </c>
      <c r="C1458" s="12">
        <v>46.68</v>
      </c>
      <c r="D1458" s="12">
        <v>45.5</v>
      </c>
      <c r="E1458" s="12">
        <v>46.560001</v>
      </c>
      <c r="F1458" s="12">
        <v>45.693416999999997</v>
      </c>
      <c r="G1458" s="12">
        <v>2094032</v>
      </c>
    </row>
    <row r="1459" spans="1:7" x14ac:dyDescent="0.25">
      <c r="A1459" s="13">
        <v>43125</v>
      </c>
      <c r="B1459" s="12">
        <v>46.560001</v>
      </c>
      <c r="C1459" s="12">
        <v>47.34</v>
      </c>
      <c r="D1459" s="12">
        <v>45.27</v>
      </c>
      <c r="E1459" s="12">
        <v>46.07</v>
      </c>
      <c r="F1459" s="12">
        <v>45.212536</v>
      </c>
      <c r="G1459" s="12">
        <v>4730468</v>
      </c>
    </row>
    <row r="1460" spans="1:7" x14ac:dyDescent="0.25">
      <c r="A1460" s="13">
        <v>43126</v>
      </c>
      <c r="B1460" s="12">
        <v>46.169998</v>
      </c>
      <c r="C1460" s="12">
        <v>46.389999000000003</v>
      </c>
      <c r="D1460" s="12">
        <v>44.91</v>
      </c>
      <c r="E1460" s="12">
        <v>45.57</v>
      </c>
      <c r="F1460" s="12">
        <v>44.72184</v>
      </c>
      <c r="G1460" s="12">
        <v>3363636</v>
      </c>
    </row>
    <row r="1461" spans="1:7" x14ac:dyDescent="0.25">
      <c r="A1461" s="13">
        <v>43129</v>
      </c>
      <c r="B1461" s="12">
        <v>46.5</v>
      </c>
      <c r="C1461" s="12">
        <v>46.5</v>
      </c>
      <c r="D1461" s="12">
        <v>45.040000999999997</v>
      </c>
      <c r="E1461" s="12">
        <v>45.439999</v>
      </c>
      <c r="F1461" s="12">
        <v>44.594256999999999</v>
      </c>
      <c r="G1461" s="12">
        <v>3210123</v>
      </c>
    </row>
    <row r="1462" spans="1:7" x14ac:dyDescent="0.25">
      <c r="A1462" s="13">
        <v>43130</v>
      </c>
      <c r="B1462" s="12">
        <v>46.369999</v>
      </c>
      <c r="C1462" s="12">
        <v>46.369999</v>
      </c>
      <c r="D1462" s="12">
        <v>44.799999</v>
      </c>
      <c r="E1462" s="12">
        <v>45.580002</v>
      </c>
      <c r="F1462" s="12">
        <v>44.731659000000001</v>
      </c>
      <c r="G1462" s="12">
        <v>1944011</v>
      </c>
    </row>
    <row r="1463" spans="1:7" x14ac:dyDescent="0.25">
      <c r="A1463" s="13">
        <v>43131</v>
      </c>
      <c r="B1463" s="12">
        <v>44.950001</v>
      </c>
      <c r="C1463" s="12">
        <v>46.139999000000003</v>
      </c>
      <c r="D1463" s="12">
        <v>44.950001</v>
      </c>
      <c r="E1463" s="12">
        <v>45.400002000000001</v>
      </c>
      <c r="F1463" s="12">
        <v>44.555008000000001</v>
      </c>
      <c r="G1463" s="12">
        <v>3575092</v>
      </c>
    </row>
    <row r="1464" spans="1:7" x14ac:dyDescent="0.25">
      <c r="A1464" s="13">
        <v>43132</v>
      </c>
      <c r="B1464" s="12">
        <v>45.549999</v>
      </c>
      <c r="C1464" s="12">
        <v>46.5</v>
      </c>
      <c r="D1464" s="12">
        <v>45.43</v>
      </c>
      <c r="E1464" s="12">
        <v>46.169998</v>
      </c>
      <c r="F1464" s="12">
        <v>45.310673000000001</v>
      </c>
      <c r="G1464" s="12">
        <v>1956128</v>
      </c>
    </row>
    <row r="1465" spans="1:7" x14ac:dyDescent="0.25">
      <c r="A1465" s="13">
        <v>43133</v>
      </c>
      <c r="B1465" s="12">
        <v>45.450001</v>
      </c>
      <c r="C1465" s="12">
        <v>46.5</v>
      </c>
      <c r="D1465" s="12">
        <v>45</v>
      </c>
      <c r="E1465" s="12">
        <v>46.310001</v>
      </c>
      <c r="F1465" s="12">
        <v>45.448070999999999</v>
      </c>
      <c r="G1465" s="12">
        <v>2933246</v>
      </c>
    </row>
    <row r="1466" spans="1:7" x14ac:dyDescent="0.25">
      <c r="A1466" s="13">
        <v>43137</v>
      </c>
      <c r="B1466" s="12">
        <v>44.400002000000001</v>
      </c>
      <c r="C1466" s="12">
        <v>46.349997999999999</v>
      </c>
      <c r="D1466" s="12">
        <v>44.400002000000001</v>
      </c>
      <c r="E1466" s="12">
        <v>46.009998000000003</v>
      </c>
      <c r="F1466" s="12">
        <v>45.153647999999997</v>
      </c>
      <c r="G1466" s="12">
        <v>4933208</v>
      </c>
    </row>
    <row r="1467" spans="1:7" x14ac:dyDescent="0.25">
      <c r="A1467" s="13">
        <v>43138</v>
      </c>
      <c r="B1467" s="12">
        <v>45.540000999999997</v>
      </c>
      <c r="C1467" s="12">
        <v>45.990001999999997</v>
      </c>
      <c r="D1467" s="12">
        <v>45.060001</v>
      </c>
      <c r="E1467" s="12">
        <v>45.779998999999997</v>
      </c>
      <c r="F1467" s="12">
        <v>44.927933000000003</v>
      </c>
      <c r="G1467" s="12">
        <v>4800797</v>
      </c>
    </row>
    <row r="1468" spans="1:7" x14ac:dyDescent="0.25">
      <c r="A1468" s="13">
        <v>43139</v>
      </c>
      <c r="B1468" s="12">
        <v>45.669998</v>
      </c>
      <c r="C1468" s="12">
        <v>45.669998</v>
      </c>
      <c r="D1468" s="12">
        <v>44.700001</v>
      </c>
      <c r="E1468" s="12">
        <v>44.830002</v>
      </c>
      <c r="F1468" s="12">
        <v>43.995612999999999</v>
      </c>
      <c r="G1468" s="12">
        <v>3646325</v>
      </c>
    </row>
    <row r="1469" spans="1:7" x14ac:dyDescent="0.25">
      <c r="A1469" s="13">
        <v>43140</v>
      </c>
      <c r="B1469" s="12">
        <v>44.830002</v>
      </c>
      <c r="C1469" s="12">
        <v>45.700001</v>
      </c>
      <c r="D1469" s="12">
        <v>44.009998000000003</v>
      </c>
      <c r="E1469" s="12">
        <v>44.84</v>
      </c>
      <c r="F1469" s="12">
        <v>44.005428000000002</v>
      </c>
      <c r="G1469" s="12">
        <v>2168065</v>
      </c>
    </row>
    <row r="1470" spans="1:7" x14ac:dyDescent="0.25">
      <c r="A1470" s="13">
        <v>43143</v>
      </c>
      <c r="B1470" s="12">
        <v>45.060001</v>
      </c>
      <c r="C1470" s="12">
        <v>45.23</v>
      </c>
      <c r="D1470" s="12">
        <v>44.009998000000003</v>
      </c>
      <c r="E1470" s="12">
        <v>44.380001</v>
      </c>
      <c r="F1470" s="12">
        <v>43.553992999999998</v>
      </c>
      <c r="G1470" s="12">
        <v>2240400</v>
      </c>
    </row>
    <row r="1471" spans="1:7" x14ac:dyDescent="0.25">
      <c r="A1471" s="13">
        <v>43144</v>
      </c>
      <c r="B1471" s="12">
        <v>44.599997999999999</v>
      </c>
      <c r="C1471" s="12">
        <v>44.75</v>
      </c>
      <c r="D1471" s="12">
        <v>43.400002000000001</v>
      </c>
      <c r="E1471" s="12">
        <v>43.73</v>
      </c>
      <c r="F1471" s="12">
        <v>42.916088000000002</v>
      </c>
      <c r="G1471" s="12">
        <v>4465678</v>
      </c>
    </row>
    <row r="1472" spans="1:7" x14ac:dyDescent="0.25">
      <c r="A1472" s="13">
        <v>43145</v>
      </c>
      <c r="B1472" s="12">
        <v>43.669998</v>
      </c>
      <c r="C1472" s="12">
        <v>44.450001</v>
      </c>
      <c r="D1472" s="12">
        <v>43.529998999999997</v>
      </c>
      <c r="E1472" s="12">
        <v>43.950001</v>
      </c>
      <c r="F1472" s="12">
        <v>43.131991999999997</v>
      </c>
      <c r="G1472" s="12">
        <v>2462125</v>
      </c>
    </row>
    <row r="1473" spans="1:7" x14ac:dyDescent="0.25">
      <c r="A1473" s="13">
        <v>43146</v>
      </c>
      <c r="B1473" s="12">
        <v>44.279998999999997</v>
      </c>
      <c r="C1473" s="12">
        <v>44.59</v>
      </c>
      <c r="D1473" s="12">
        <v>43.52</v>
      </c>
      <c r="E1473" s="12">
        <v>43.759998000000003</v>
      </c>
      <c r="F1473" s="12">
        <v>42.945526000000001</v>
      </c>
      <c r="G1473" s="12">
        <v>2004139</v>
      </c>
    </row>
    <row r="1474" spans="1:7" x14ac:dyDescent="0.25">
      <c r="A1474" s="13">
        <v>43147</v>
      </c>
      <c r="B1474" s="12">
        <v>43.610000999999997</v>
      </c>
      <c r="C1474" s="12">
        <v>44.209999000000003</v>
      </c>
      <c r="D1474" s="12">
        <v>43.509998000000003</v>
      </c>
      <c r="E1474" s="12">
        <v>44.009998000000003</v>
      </c>
      <c r="F1474" s="12">
        <v>43.190876000000003</v>
      </c>
      <c r="G1474" s="12">
        <v>1526457</v>
      </c>
    </row>
    <row r="1475" spans="1:7" x14ac:dyDescent="0.25">
      <c r="A1475" s="13">
        <v>43150</v>
      </c>
      <c r="B1475" s="12">
        <v>44.450001</v>
      </c>
      <c r="C1475" s="12">
        <v>44.450001</v>
      </c>
      <c r="D1475" s="12">
        <v>43.049999</v>
      </c>
      <c r="E1475" s="12">
        <v>43.919998</v>
      </c>
      <c r="F1475" s="12">
        <v>43.102550999999998</v>
      </c>
      <c r="G1475" s="12">
        <v>268291</v>
      </c>
    </row>
    <row r="1476" spans="1:7" x14ac:dyDescent="0.25">
      <c r="A1476" s="13">
        <v>43151</v>
      </c>
      <c r="B1476" s="12">
        <v>44.130001</v>
      </c>
      <c r="C1476" s="12">
        <v>44.400002000000001</v>
      </c>
      <c r="D1476" s="12">
        <v>43.509998000000003</v>
      </c>
      <c r="E1476" s="12">
        <v>44.060001</v>
      </c>
      <c r="F1476" s="12">
        <v>43.239947999999998</v>
      </c>
      <c r="G1476" s="12">
        <v>891929</v>
      </c>
    </row>
    <row r="1477" spans="1:7" x14ac:dyDescent="0.25">
      <c r="A1477" s="13">
        <v>43152</v>
      </c>
      <c r="B1477" s="12">
        <v>44.349997999999999</v>
      </c>
      <c r="C1477" s="12">
        <v>44.389999000000003</v>
      </c>
      <c r="D1477" s="12">
        <v>43.599997999999999</v>
      </c>
      <c r="E1477" s="12">
        <v>43.970001000000003</v>
      </c>
      <c r="F1477" s="12">
        <v>43.151618999999997</v>
      </c>
      <c r="G1477" s="12">
        <v>2274814</v>
      </c>
    </row>
    <row r="1478" spans="1:7" x14ac:dyDescent="0.25">
      <c r="A1478" s="13">
        <v>43153</v>
      </c>
      <c r="B1478" s="12">
        <v>43.619999</v>
      </c>
      <c r="C1478" s="12">
        <v>44.48</v>
      </c>
      <c r="D1478" s="12">
        <v>43.619999</v>
      </c>
      <c r="E1478" s="12">
        <v>44.400002000000001</v>
      </c>
      <c r="F1478" s="12">
        <v>43.573619999999998</v>
      </c>
      <c r="G1478" s="12">
        <v>1148290</v>
      </c>
    </row>
    <row r="1479" spans="1:7" x14ac:dyDescent="0.25">
      <c r="A1479" s="13">
        <v>43154</v>
      </c>
      <c r="B1479" s="12">
        <v>44.689999</v>
      </c>
      <c r="C1479" s="12">
        <v>44.700001</v>
      </c>
      <c r="D1479" s="12">
        <v>43.700001</v>
      </c>
      <c r="E1479" s="12">
        <v>44.43</v>
      </c>
      <c r="F1479" s="12">
        <v>43.603062000000001</v>
      </c>
      <c r="G1479" s="12">
        <v>1121118</v>
      </c>
    </row>
    <row r="1480" spans="1:7" x14ac:dyDescent="0.25">
      <c r="A1480" s="13">
        <v>43157</v>
      </c>
      <c r="B1480" s="12">
        <v>44.450001</v>
      </c>
      <c r="C1480" s="12">
        <v>44.849997999999999</v>
      </c>
      <c r="D1480" s="12">
        <v>43.919998</v>
      </c>
      <c r="E1480" s="12">
        <v>44.200001</v>
      </c>
      <c r="F1480" s="12">
        <v>43.377341999999999</v>
      </c>
      <c r="G1480" s="12">
        <v>849300</v>
      </c>
    </row>
    <row r="1481" spans="1:7" x14ac:dyDescent="0.25">
      <c r="A1481" s="13">
        <v>43158</v>
      </c>
      <c r="B1481" s="12">
        <v>44.5</v>
      </c>
      <c r="C1481" s="12">
        <v>44.5</v>
      </c>
      <c r="D1481" s="12">
        <v>43.52</v>
      </c>
      <c r="E1481" s="12">
        <v>44.240001999999997</v>
      </c>
      <c r="F1481" s="12">
        <v>43.416595000000001</v>
      </c>
      <c r="G1481" s="12">
        <v>1372652</v>
      </c>
    </row>
    <row r="1482" spans="1:7" x14ac:dyDescent="0.25">
      <c r="A1482" s="13">
        <v>43159</v>
      </c>
      <c r="B1482" s="12">
        <v>44.349997999999999</v>
      </c>
      <c r="C1482" s="12">
        <v>44.790000999999997</v>
      </c>
      <c r="D1482" s="12">
        <v>43.529998999999997</v>
      </c>
      <c r="E1482" s="12">
        <v>44.110000999999997</v>
      </c>
      <c r="F1482" s="12">
        <v>43.289017000000001</v>
      </c>
      <c r="G1482" s="12">
        <v>3943370</v>
      </c>
    </row>
    <row r="1483" spans="1:7" x14ac:dyDescent="0.25">
      <c r="A1483" s="13">
        <v>43160</v>
      </c>
      <c r="B1483" s="12">
        <v>44.220001000000003</v>
      </c>
      <c r="C1483" s="12">
        <v>44.5</v>
      </c>
      <c r="D1483" s="12">
        <v>43.599997999999999</v>
      </c>
      <c r="E1483" s="12">
        <v>44.080002</v>
      </c>
      <c r="F1483" s="12">
        <v>43.259574999999998</v>
      </c>
      <c r="G1483" s="12">
        <v>1169317</v>
      </c>
    </row>
    <row r="1484" spans="1:7" x14ac:dyDescent="0.25">
      <c r="A1484" s="13">
        <v>43161</v>
      </c>
      <c r="B1484" s="12">
        <v>43.75</v>
      </c>
      <c r="C1484" s="12">
        <v>43.830002</v>
      </c>
      <c r="D1484" s="12">
        <v>42.939999</v>
      </c>
      <c r="E1484" s="12">
        <v>43.040000999999997</v>
      </c>
      <c r="F1484" s="12">
        <v>42.238930000000003</v>
      </c>
      <c r="G1484" s="12">
        <v>1579417</v>
      </c>
    </row>
    <row r="1485" spans="1:7" x14ac:dyDescent="0.25">
      <c r="A1485" s="13">
        <v>43164</v>
      </c>
      <c r="B1485" s="12">
        <v>43.740001999999997</v>
      </c>
      <c r="C1485" s="12">
        <v>43.740001999999997</v>
      </c>
      <c r="D1485" s="12">
        <v>42.619999</v>
      </c>
      <c r="E1485" s="12">
        <v>42.73</v>
      </c>
      <c r="F1485" s="12">
        <v>41.934699999999999</v>
      </c>
      <c r="G1485" s="12">
        <v>1449342</v>
      </c>
    </row>
    <row r="1486" spans="1:7" x14ac:dyDescent="0.25">
      <c r="A1486" s="13">
        <v>43165</v>
      </c>
      <c r="B1486" s="12">
        <v>42.610000999999997</v>
      </c>
      <c r="C1486" s="12">
        <v>42.799999</v>
      </c>
      <c r="D1486" s="12">
        <v>42.27</v>
      </c>
      <c r="E1486" s="12">
        <v>42.48</v>
      </c>
      <c r="F1486" s="12">
        <v>41.689349999999997</v>
      </c>
      <c r="G1486" s="12">
        <v>1641253</v>
      </c>
    </row>
    <row r="1487" spans="1:7" x14ac:dyDescent="0.25">
      <c r="A1487" s="13">
        <v>43166</v>
      </c>
      <c r="B1487" s="12">
        <v>42.279998999999997</v>
      </c>
      <c r="C1487" s="12">
        <v>42.48</v>
      </c>
      <c r="D1487" s="12">
        <v>41</v>
      </c>
      <c r="E1487" s="12">
        <v>41.099997999999999</v>
      </c>
      <c r="F1487" s="12">
        <v>40.335037</v>
      </c>
      <c r="G1487" s="12">
        <v>2965954</v>
      </c>
    </row>
    <row r="1488" spans="1:7" x14ac:dyDescent="0.25">
      <c r="A1488" s="13">
        <v>43167</v>
      </c>
      <c r="B1488" s="12">
        <v>41.169998</v>
      </c>
      <c r="C1488" s="12">
        <v>42.389999000000003</v>
      </c>
      <c r="D1488" s="12">
        <v>41.169998</v>
      </c>
      <c r="E1488" s="12">
        <v>42.259998000000003</v>
      </c>
      <c r="F1488" s="12">
        <v>41.473446000000003</v>
      </c>
      <c r="G1488" s="12">
        <v>1542063</v>
      </c>
    </row>
    <row r="1489" spans="1:7" x14ac:dyDescent="0.25">
      <c r="A1489" s="13">
        <v>43168</v>
      </c>
      <c r="B1489" s="12">
        <v>42.450001</v>
      </c>
      <c r="C1489" s="12">
        <v>43.380001</v>
      </c>
      <c r="D1489" s="12">
        <v>42.360000999999997</v>
      </c>
      <c r="E1489" s="12">
        <v>42.549999</v>
      </c>
      <c r="F1489" s="12">
        <v>41.758049</v>
      </c>
      <c r="G1489" s="12">
        <v>1514465</v>
      </c>
    </row>
    <row r="1490" spans="1:7" x14ac:dyDescent="0.25">
      <c r="A1490" s="13">
        <v>43171</v>
      </c>
      <c r="B1490" s="12">
        <v>43.290000999999997</v>
      </c>
      <c r="C1490" s="12">
        <v>43.299999</v>
      </c>
      <c r="D1490" s="12">
        <v>42.91</v>
      </c>
      <c r="E1490" s="12">
        <v>43.16</v>
      </c>
      <c r="F1490" s="12">
        <v>42.356696999999997</v>
      </c>
      <c r="G1490" s="12">
        <v>1400666</v>
      </c>
    </row>
    <row r="1491" spans="1:7" x14ac:dyDescent="0.25">
      <c r="A1491" s="13">
        <v>43172</v>
      </c>
      <c r="B1491" s="12">
        <v>43.139999000000003</v>
      </c>
      <c r="C1491" s="12">
        <v>43.139999000000003</v>
      </c>
      <c r="D1491" s="12">
        <v>41.75</v>
      </c>
      <c r="E1491" s="12">
        <v>41.91</v>
      </c>
      <c r="F1491" s="12">
        <v>41.129962999999996</v>
      </c>
      <c r="G1491" s="12">
        <v>2689901</v>
      </c>
    </row>
    <row r="1492" spans="1:7" x14ac:dyDescent="0.25">
      <c r="A1492" s="13">
        <v>43173</v>
      </c>
      <c r="B1492" s="12">
        <v>41.970001000000003</v>
      </c>
      <c r="C1492" s="12">
        <v>42.470001000000003</v>
      </c>
      <c r="D1492" s="12">
        <v>41.25</v>
      </c>
      <c r="E1492" s="12">
        <v>41.59</v>
      </c>
      <c r="F1492" s="12">
        <v>40.815918000000003</v>
      </c>
      <c r="G1492" s="12">
        <v>1217582</v>
      </c>
    </row>
    <row r="1493" spans="1:7" x14ac:dyDescent="0.25">
      <c r="A1493" s="13">
        <v>43174</v>
      </c>
      <c r="B1493" s="12">
        <v>41.98</v>
      </c>
      <c r="C1493" s="12">
        <v>42.139999000000003</v>
      </c>
      <c r="D1493" s="12">
        <v>41.32</v>
      </c>
      <c r="E1493" s="12">
        <v>41.66</v>
      </c>
      <c r="F1493" s="12">
        <v>40.884616999999999</v>
      </c>
      <c r="G1493" s="12">
        <v>948058</v>
      </c>
    </row>
    <row r="1494" spans="1:7" x14ac:dyDescent="0.25">
      <c r="A1494" s="13">
        <v>43175</v>
      </c>
      <c r="B1494" s="12">
        <v>41.77</v>
      </c>
      <c r="C1494" s="12">
        <v>42.099997999999999</v>
      </c>
      <c r="D1494" s="12">
        <v>41</v>
      </c>
      <c r="E1494" s="12">
        <v>41.259998000000003</v>
      </c>
      <c r="F1494" s="12">
        <v>40.492058</v>
      </c>
      <c r="G1494" s="12">
        <v>8455056</v>
      </c>
    </row>
    <row r="1495" spans="1:7" x14ac:dyDescent="0.25">
      <c r="A1495" s="13">
        <v>43179</v>
      </c>
      <c r="B1495" s="12">
        <v>41.16</v>
      </c>
      <c r="C1495" s="12">
        <v>41.740001999999997</v>
      </c>
      <c r="D1495" s="12">
        <v>41</v>
      </c>
      <c r="E1495" s="12">
        <v>41.650002000000001</v>
      </c>
      <c r="F1495" s="12">
        <v>40.874802000000003</v>
      </c>
      <c r="G1495" s="12">
        <v>1837052</v>
      </c>
    </row>
    <row r="1496" spans="1:7" x14ac:dyDescent="0.25">
      <c r="A1496" s="13">
        <v>43180</v>
      </c>
      <c r="B1496" s="12">
        <v>41.68</v>
      </c>
      <c r="C1496" s="12">
        <v>42.75</v>
      </c>
      <c r="D1496" s="12">
        <v>41.68</v>
      </c>
      <c r="E1496" s="12">
        <v>42.02</v>
      </c>
      <c r="F1496" s="12">
        <v>41.237915000000001</v>
      </c>
      <c r="G1496" s="12">
        <v>2126442</v>
      </c>
    </row>
    <row r="1497" spans="1:7" x14ac:dyDescent="0.25">
      <c r="A1497" s="13">
        <v>43181</v>
      </c>
      <c r="B1497" s="12">
        <v>42.400002000000001</v>
      </c>
      <c r="C1497" s="12">
        <v>42.400002000000001</v>
      </c>
      <c r="D1497" s="12">
        <v>41.349997999999999</v>
      </c>
      <c r="E1497" s="12">
        <v>41.639999000000003</v>
      </c>
      <c r="F1497" s="12">
        <v>40.864989999999999</v>
      </c>
      <c r="G1497" s="12">
        <v>1345302</v>
      </c>
    </row>
    <row r="1498" spans="1:7" x14ac:dyDescent="0.25">
      <c r="A1498" s="13">
        <v>43182</v>
      </c>
      <c r="B1498" s="12">
        <v>41.790000999999997</v>
      </c>
      <c r="C1498" s="12">
        <v>41.799999</v>
      </c>
      <c r="D1498" s="12">
        <v>41.41</v>
      </c>
      <c r="E1498" s="12">
        <v>41.52</v>
      </c>
      <c r="F1498" s="12">
        <v>40.747219000000001</v>
      </c>
      <c r="G1498" s="12">
        <v>2294588</v>
      </c>
    </row>
    <row r="1499" spans="1:7" x14ac:dyDescent="0.25">
      <c r="A1499" s="13">
        <v>43185</v>
      </c>
      <c r="B1499" s="12">
        <v>41.77</v>
      </c>
      <c r="C1499" s="12">
        <v>41.77</v>
      </c>
      <c r="D1499" s="12">
        <v>40.099997999999999</v>
      </c>
      <c r="E1499" s="12">
        <v>40.759998000000003</v>
      </c>
      <c r="F1499" s="12">
        <v>40.001362</v>
      </c>
      <c r="G1499" s="12">
        <v>2712603</v>
      </c>
    </row>
    <row r="1500" spans="1:7" x14ac:dyDescent="0.25">
      <c r="A1500" s="13">
        <v>43186</v>
      </c>
      <c r="B1500" s="12">
        <v>41.099997999999999</v>
      </c>
      <c r="C1500" s="12">
        <v>41.290000999999997</v>
      </c>
      <c r="D1500" s="12">
        <v>40.400002000000001</v>
      </c>
      <c r="E1500" s="12">
        <v>40.759998000000003</v>
      </c>
      <c r="F1500" s="12">
        <v>40.001362</v>
      </c>
      <c r="G1500" s="12">
        <v>3023363</v>
      </c>
    </row>
    <row r="1501" spans="1:7" x14ac:dyDescent="0.25">
      <c r="A1501" s="13">
        <v>43187</v>
      </c>
      <c r="B1501" s="12">
        <v>40.860000999999997</v>
      </c>
      <c r="C1501" s="12">
        <v>40.860000999999997</v>
      </c>
      <c r="D1501" s="12">
        <v>39.590000000000003</v>
      </c>
      <c r="E1501" s="12">
        <v>39.779998999999997</v>
      </c>
      <c r="F1501" s="12">
        <v>39.039603999999997</v>
      </c>
      <c r="G1501" s="12">
        <v>2016984</v>
      </c>
    </row>
    <row r="1502" spans="1:7" x14ac:dyDescent="0.25">
      <c r="A1502" s="13">
        <v>43192</v>
      </c>
      <c r="B1502" s="12">
        <v>39.689999</v>
      </c>
      <c r="C1502" s="12">
        <v>40</v>
      </c>
      <c r="D1502" s="12">
        <v>39.150002000000001</v>
      </c>
      <c r="E1502" s="12">
        <v>39.380001</v>
      </c>
      <c r="F1502" s="12">
        <v>38.647053</v>
      </c>
      <c r="G1502" s="12">
        <v>986245</v>
      </c>
    </row>
    <row r="1503" spans="1:7" x14ac:dyDescent="0.25">
      <c r="A1503" s="13">
        <v>43193</v>
      </c>
      <c r="B1503" s="12">
        <v>39.290000999999997</v>
      </c>
      <c r="C1503" s="12">
        <v>39.909999999999997</v>
      </c>
      <c r="D1503" s="12">
        <v>39.159999999999997</v>
      </c>
      <c r="E1503" s="12">
        <v>39.43</v>
      </c>
      <c r="F1503" s="12">
        <v>38.696120999999998</v>
      </c>
      <c r="G1503" s="12">
        <v>2662296</v>
      </c>
    </row>
    <row r="1504" spans="1:7" x14ac:dyDescent="0.25">
      <c r="A1504" s="13">
        <v>43194</v>
      </c>
      <c r="B1504" s="12">
        <v>39.869999</v>
      </c>
      <c r="C1504" s="12">
        <v>41.5</v>
      </c>
      <c r="D1504" s="12">
        <v>39.5</v>
      </c>
      <c r="E1504" s="12">
        <v>41.25</v>
      </c>
      <c r="F1504" s="12">
        <v>40.482242999999997</v>
      </c>
      <c r="G1504" s="12">
        <v>2345195</v>
      </c>
    </row>
    <row r="1505" spans="1:7" x14ac:dyDescent="0.25">
      <c r="A1505" s="13">
        <v>43195</v>
      </c>
      <c r="B1505" s="12">
        <v>41.59</v>
      </c>
      <c r="C1505" s="12">
        <v>41.889999000000003</v>
      </c>
      <c r="D1505" s="12">
        <v>40.209999000000003</v>
      </c>
      <c r="E1505" s="12">
        <v>40.939999</v>
      </c>
      <c r="F1505" s="12">
        <v>40.178013</v>
      </c>
      <c r="G1505" s="12">
        <v>1705053</v>
      </c>
    </row>
    <row r="1506" spans="1:7" x14ac:dyDescent="0.25">
      <c r="A1506" s="13">
        <v>43196</v>
      </c>
      <c r="B1506" s="12">
        <v>41.200001</v>
      </c>
      <c r="C1506" s="12">
        <v>41.669998</v>
      </c>
      <c r="D1506" s="12">
        <v>40.299999</v>
      </c>
      <c r="E1506" s="12">
        <v>40.799999</v>
      </c>
      <c r="F1506" s="12">
        <v>40.040622999999997</v>
      </c>
      <c r="G1506" s="12">
        <v>1400366</v>
      </c>
    </row>
    <row r="1507" spans="1:7" x14ac:dyDescent="0.25">
      <c r="A1507" s="13">
        <v>43199</v>
      </c>
      <c r="B1507" s="12">
        <v>41.360000999999997</v>
      </c>
      <c r="C1507" s="12">
        <v>41.720001000000003</v>
      </c>
      <c r="D1507" s="12">
        <v>40.700001</v>
      </c>
      <c r="E1507" s="12">
        <v>40.889999000000003</v>
      </c>
      <c r="F1507" s="12">
        <v>40.128943999999997</v>
      </c>
      <c r="G1507" s="12">
        <v>1197014</v>
      </c>
    </row>
    <row r="1508" spans="1:7" x14ac:dyDescent="0.25">
      <c r="A1508" s="13">
        <v>43200</v>
      </c>
      <c r="B1508" s="12">
        <v>40.810001</v>
      </c>
      <c r="C1508" s="12">
        <v>41.990001999999997</v>
      </c>
      <c r="D1508" s="12">
        <v>40.810001</v>
      </c>
      <c r="E1508" s="12">
        <v>41.41</v>
      </c>
      <c r="F1508" s="12">
        <v>40.639266999999997</v>
      </c>
      <c r="G1508" s="12">
        <v>3468845</v>
      </c>
    </row>
    <row r="1509" spans="1:7" x14ac:dyDescent="0.25">
      <c r="A1509" s="13">
        <v>43201</v>
      </c>
      <c r="B1509" s="12">
        <v>41.400002000000001</v>
      </c>
      <c r="C1509" s="12">
        <v>41.540000999999997</v>
      </c>
      <c r="D1509" s="12">
        <v>40.840000000000003</v>
      </c>
      <c r="E1509" s="12">
        <v>41.080002</v>
      </c>
      <c r="F1509" s="12">
        <v>40.315410999999997</v>
      </c>
      <c r="G1509" s="12">
        <v>3217874</v>
      </c>
    </row>
    <row r="1510" spans="1:7" x14ac:dyDescent="0.25">
      <c r="A1510" s="13">
        <v>43202</v>
      </c>
      <c r="B1510" s="12">
        <v>41.099997999999999</v>
      </c>
      <c r="C1510" s="12">
        <v>42.869999</v>
      </c>
      <c r="D1510" s="12">
        <v>41.099997999999999</v>
      </c>
      <c r="E1510" s="12">
        <v>42.689999</v>
      </c>
      <c r="F1510" s="12">
        <v>41.895443</v>
      </c>
      <c r="G1510" s="12">
        <v>2140785</v>
      </c>
    </row>
    <row r="1511" spans="1:7" x14ac:dyDescent="0.25">
      <c r="A1511" s="13">
        <v>43203</v>
      </c>
      <c r="B1511" s="12">
        <v>42.849997999999999</v>
      </c>
      <c r="C1511" s="12">
        <v>42.849997999999999</v>
      </c>
      <c r="D1511" s="12">
        <v>41.630001</v>
      </c>
      <c r="E1511" s="12">
        <v>42.09</v>
      </c>
      <c r="F1511" s="12">
        <v>41.306609999999999</v>
      </c>
      <c r="G1511" s="12">
        <v>1525172</v>
      </c>
    </row>
    <row r="1512" spans="1:7" x14ac:dyDescent="0.25">
      <c r="A1512" s="13">
        <v>43206</v>
      </c>
      <c r="B1512" s="12">
        <v>41.990001999999997</v>
      </c>
      <c r="C1512" s="12">
        <v>41.990001999999997</v>
      </c>
      <c r="D1512" s="12">
        <v>41.150002000000001</v>
      </c>
      <c r="E1512" s="12">
        <v>41.509998000000003</v>
      </c>
      <c r="F1512" s="12">
        <v>40.737408000000002</v>
      </c>
      <c r="G1512" s="12">
        <v>954586</v>
      </c>
    </row>
    <row r="1513" spans="1:7" x14ac:dyDescent="0.25">
      <c r="A1513" s="13">
        <v>43207</v>
      </c>
      <c r="B1513" s="12">
        <v>41.57</v>
      </c>
      <c r="C1513" s="12">
        <v>43.5</v>
      </c>
      <c r="D1513" s="12">
        <v>41.509998000000003</v>
      </c>
      <c r="E1513" s="12">
        <v>42.939999</v>
      </c>
      <c r="F1513" s="12">
        <v>42.140793000000002</v>
      </c>
      <c r="G1513" s="12">
        <v>2491678</v>
      </c>
    </row>
    <row r="1514" spans="1:7" x14ac:dyDescent="0.25">
      <c r="A1514" s="13">
        <v>43208</v>
      </c>
      <c r="B1514" s="12">
        <v>43.43</v>
      </c>
      <c r="C1514" s="12">
        <v>43.799999</v>
      </c>
      <c r="D1514" s="12">
        <v>42.48</v>
      </c>
      <c r="E1514" s="12">
        <v>43.66</v>
      </c>
      <c r="F1514" s="12">
        <v>42.847389</v>
      </c>
      <c r="G1514" s="12">
        <v>1925181</v>
      </c>
    </row>
    <row r="1515" spans="1:7" x14ac:dyDescent="0.25">
      <c r="A1515" s="13">
        <v>43209</v>
      </c>
      <c r="B1515" s="12">
        <v>43.009998000000003</v>
      </c>
      <c r="C1515" s="12">
        <v>43.439999</v>
      </c>
      <c r="D1515" s="12">
        <v>42.599997999999999</v>
      </c>
      <c r="E1515" s="12">
        <v>43.049999</v>
      </c>
      <c r="F1515" s="12">
        <v>42.248745</v>
      </c>
      <c r="G1515" s="12">
        <v>2201460</v>
      </c>
    </row>
    <row r="1516" spans="1:7" x14ac:dyDescent="0.25">
      <c r="A1516" s="13">
        <v>43210</v>
      </c>
      <c r="B1516" s="12">
        <v>43.150002000000001</v>
      </c>
      <c r="C1516" s="12">
        <v>43.439999</v>
      </c>
      <c r="D1516" s="12">
        <v>42.509998000000003</v>
      </c>
      <c r="E1516" s="12">
        <v>43.259998000000003</v>
      </c>
      <c r="F1516" s="12">
        <v>42.454833999999998</v>
      </c>
      <c r="G1516" s="12">
        <v>1166868</v>
      </c>
    </row>
    <row r="1517" spans="1:7" x14ac:dyDescent="0.25">
      <c r="A1517" s="13">
        <v>43213</v>
      </c>
      <c r="B1517" s="12">
        <v>43.16</v>
      </c>
      <c r="C1517" s="12">
        <v>43.990001999999997</v>
      </c>
      <c r="D1517" s="12">
        <v>42.540000999999997</v>
      </c>
      <c r="E1517" s="12">
        <v>42.759998000000003</v>
      </c>
      <c r="F1517" s="12">
        <v>41.964142000000002</v>
      </c>
      <c r="G1517" s="12">
        <v>1014259</v>
      </c>
    </row>
    <row r="1518" spans="1:7" x14ac:dyDescent="0.25">
      <c r="A1518" s="13">
        <v>43214</v>
      </c>
      <c r="B1518" s="12">
        <v>43.200001</v>
      </c>
      <c r="C1518" s="12">
        <v>43.220001000000003</v>
      </c>
      <c r="D1518" s="12">
        <v>42.509998000000003</v>
      </c>
      <c r="E1518" s="12">
        <v>43.040000999999997</v>
      </c>
      <c r="F1518" s="12">
        <v>42.238930000000003</v>
      </c>
      <c r="G1518" s="12">
        <v>718031</v>
      </c>
    </row>
    <row r="1519" spans="1:7" x14ac:dyDescent="0.25">
      <c r="A1519" s="13">
        <v>43215</v>
      </c>
      <c r="B1519" s="12">
        <v>42.82</v>
      </c>
      <c r="C1519" s="12">
        <v>43.470001000000003</v>
      </c>
      <c r="D1519" s="12">
        <v>42.610000999999997</v>
      </c>
      <c r="E1519" s="12">
        <v>43.27</v>
      </c>
      <c r="F1519" s="12">
        <v>42.464649000000001</v>
      </c>
      <c r="G1519" s="12">
        <v>759337</v>
      </c>
    </row>
    <row r="1520" spans="1:7" x14ac:dyDescent="0.25">
      <c r="A1520" s="13">
        <v>43216</v>
      </c>
      <c r="B1520" s="12">
        <v>43.18</v>
      </c>
      <c r="C1520" s="12">
        <v>43.740001999999997</v>
      </c>
      <c r="D1520" s="12">
        <v>42.720001000000003</v>
      </c>
      <c r="E1520" s="12">
        <v>43.099997999999999</v>
      </c>
      <c r="F1520" s="12">
        <v>42.297812999999998</v>
      </c>
      <c r="G1520" s="12">
        <v>994477</v>
      </c>
    </row>
    <row r="1521" spans="1:7" x14ac:dyDescent="0.25">
      <c r="A1521" s="13">
        <v>43217</v>
      </c>
      <c r="B1521" s="12">
        <v>43.439999</v>
      </c>
      <c r="C1521" s="12">
        <v>43.799999</v>
      </c>
      <c r="D1521" s="12">
        <v>43.209999000000003</v>
      </c>
      <c r="E1521" s="12">
        <v>43.290000999999997</v>
      </c>
      <c r="F1521" s="12">
        <v>42.484276000000001</v>
      </c>
      <c r="G1521" s="12">
        <v>922435</v>
      </c>
    </row>
    <row r="1522" spans="1:7" x14ac:dyDescent="0.25">
      <c r="A1522" s="13">
        <v>43220</v>
      </c>
      <c r="B1522" s="12">
        <v>43.700001</v>
      </c>
      <c r="C1522" s="12">
        <v>43.860000999999997</v>
      </c>
      <c r="D1522" s="12">
        <v>43.209999000000003</v>
      </c>
      <c r="E1522" s="12">
        <v>43.529998999999997</v>
      </c>
      <c r="F1522" s="12">
        <v>42.719807000000003</v>
      </c>
      <c r="G1522" s="12">
        <v>1658792</v>
      </c>
    </row>
    <row r="1523" spans="1:7" x14ac:dyDescent="0.25">
      <c r="A1523" s="13">
        <v>43222</v>
      </c>
      <c r="B1523" s="12">
        <v>43.400002000000001</v>
      </c>
      <c r="C1523" s="12">
        <v>43.400002000000001</v>
      </c>
      <c r="D1523" s="12">
        <v>41.959999000000003</v>
      </c>
      <c r="E1523" s="12">
        <v>42.459999000000003</v>
      </c>
      <c r="F1523" s="12">
        <v>41.669724000000002</v>
      </c>
      <c r="G1523" s="12">
        <v>2361668</v>
      </c>
    </row>
    <row r="1524" spans="1:7" x14ac:dyDescent="0.25">
      <c r="A1524" s="13">
        <v>43223</v>
      </c>
      <c r="B1524" s="12">
        <v>42.220001000000003</v>
      </c>
      <c r="C1524" s="12">
        <v>42.27</v>
      </c>
      <c r="D1524" s="12">
        <v>41.07</v>
      </c>
      <c r="E1524" s="12">
        <v>41.139999000000003</v>
      </c>
      <c r="F1524" s="12">
        <v>40.709865999999998</v>
      </c>
      <c r="G1524" s="12">
        <v>2430743</v>
      </c>
    </row>
    <row r="1525" spans="1:7" x14ac:dyDescent="0.25">
      <c r="A1525" s="13">
        <v>43224</v>
      </c>
      <c r="B1525" s="12">
        <v>41.139999000000003</v>
      </c>
      <c r="C1525" s="12">
        <v>41.290000999999997</v>
      </c>
      <c r="D1525" s="12">
        <v>40.619999</v>
      </c>
      <c r="E1525" s="12">
        <v>41.189999</v>
      </c>
      <c r="F1525" s="12">
        <v>40.759341999999997</v>
      </c>
      <c r="G1525" s="12">
        <v>1449684</v>
      </c>
    </row>
    <row r="1526" spans="1:7" x14ac:dyDescent="0.25">
      <c r="A1526" s="13">
        <v>43227</v>
      </c>
      <c r="B1526" s="12">
        <v>41.349997999999999</v>
      </c>
      <c r="C1526" s="12">
        <v>41.400002000000001</v>
      </c>
      <c r="D1526" s="12">
        <v>40.509998000000003</v>
      </c>
      <c r="E1526" s="12">
        <v>40.659999999999997</v>
      </c>
      <c r="F1526" s="12">
        <v>40.234886000000003</v>
      </c>
      <c r="G1526" s="12">
        <v>2258609</v>
      </c>
    </row>
    <row r="1527" spans="1:7" x14ac:dyDescent="0.25">
      <c r="A1527" s="13">
        <v>43228</v>
      </c>
      <c r="B1527" s="12">
        <v>40.759998000000003</v>
      </c>
      <c r="C1527" s="12">
        <v>41.400002000000001</v>
      </c>
      <c r="D1527" s="12">
        <v>40.520000000000003</v>
      </c>
      <c r="E1527" s="12">
        <v>40.840000000000003</v>
      </c>
      <c r="F1527" s="12">
        <v>40.413001999999999</v>
      </c>
      <c r="G1527" s="12">
        <v>1144392</v>
      </c>
    </row>
    <row r="1528" spans="1:7" x14ac:dyDescent="0.25">
      <c r="A1528" s="13">
        <v>43229</v>
      </c>
      <c r="B1528" s="12">
        <v>40.799999</v>
      </c>
      <c r="C1528" s="12">
        <v>40.799999</v>
      </c>
      <c r="D1528" s="12">
        <v>39.340000000000003</v>
      </c>
      <c r="E1528" s="12">
        <v>39.590000000000003</v>
      </c>
      <c r="F1528" s="12">
        <v>39.176071</v>
      </c>
      <c r="G1528" s="12">
        <v>1591640</v>
      </c>
    </row>
    <row r="1529" spans="1:7" x14ac:dyDescent="0.25">
      <c r="A1529" s="13">
        <v>43230</v>
      </c>
      <c r="B1529" s="12">
        <v>39.689999</v>
      </c>
      <c r="C1529" s="12">
        <v>40.779998999999997</v>
      </c>
      <c r="D1529" s="12">
        <v>39.689999</v>
      </c>
      <c r="E1529" s="12">
        <v>40.349997999999999</v>
      </c>
      <c r="F1529" s="12">
        <v>39.928122999999999</v>
      </c>
      <c r="G1529" s="12">
        <v>1920308</v>
      </c>
    </row>
    <row r="1530" spans="1:7" x14ac:dyDescent="0.25">
      <c r="A1530" s="13">
        <v>43231</v>
      </c>
      <c r="B1530" s="12">
        <v>40.349997999999999</v>
      </c>
      <c r="C1530" s="12">
        <v>40.990001999999997</v>
      </c>
      <c r="D1530" s="12">
        <v>39.610000999999997</v>
      </c>
      <c r="E1530" s="12">
        <v>39.979999999999997</v>
      </c>
      <c r="F1530" s="12">
        <v>39.561993000000001</v>
      </c>
      <c r="G1530" s="12">
        <v>1646230</v>
      </c>
    </row>
    <row r="1531" spans="1:7" x14ac:dyDescent="0.25">
      <c r="A1531" s="13">
        <v>43234</v>
      </c>
      <c r="B1531" s="12">
        <v>40</v>
      </c>
      <c r="C1531" s="12">
        <v>40.290000999999997</v>
      </c>
      <c r="D1531" s="12">
        <v>39.659999999999997</v>
      </c>
      <c r="E1531" s="12">
        <v>39.950001</v>
      </c>
      <c r="F1531" s="12">
        <v>39.532310000000003</v>
      </c>
      <c r="G1531" s="12">
        <v>1342007</v>
      </c>
    </row>
    <row r="1532" spans="1:7" x14ac:dyDescent="0.25">
      <c r="A1532" s="13">
        <v>43235</v>
      </c>
      <c r="B1532" s="12">
        <v>39.880001</v>
      </c>
      <c r="C1532" s="12">
        <v>40</v>
      </c>
      <c r="D1532" s="12">
        <v>39.400002000000001</v>
      </c>
      <c r="E1532" s="12">
        <v>39.959999000000003</v>
      </c>
      <c r="F1532" s="12">
        <v>39.542202000000003</v>
      </c>
      <c r="G1532" s="12">
        <v>1789193</v>
      </c>
    </row>
    <row r="1533" spans="1:7" x14ac:dyDescent="0.25">
      <c r="A1533" s="13">
        <v>43236</v>
      </c>
      <c r="B1533" s="12">
        <v>39.830002</v>
      </c>
      <c r="C1533" s="12">
        <v>40.5</v>
      </c>
      <c r="D1533" s="12">
        <v>39.75</v>
      </c>
      <c r="E1533" s="12">
        <v>40.090000000000003</v>
      </c>
      <c r="F1533" s="12">
        <v>39.670845</v>
      </c>
      <c r="G1533" s="12">
        <v>987602</v>
      </c>
    </row>
    <row r="1534" spans="1:7" x14ac:dyDescent="0.25">
      <c r="A1534" s="13">
        <v>43237</v>
      </c>
      <c r="B1534" s="12">
        <v>40.119999</v>
      </c>
      <c r="C1534" s="12">
        <v>40.259998000000003</v>
      </c>
      <c r="D1534" s="12">
        <v>38.419998</v>
      </c>
      <c r="E1534" s="12">
        <v>38.759998000000003</v>
      </c>
      <c r="F1534" s="12">
        <v>38.354748000000001</v>
      </c>
      <c r="G1534" s="12">
        <v>1786840</v>
      </c>
    </row>
    <row r="1535" spans="1:7" x14ac:dyDescent="0.25">
      <c r="A1535" s="13">
        <v>43238</v>
      </c>
      <c r="B1535" s="12">
        <v>38.669998</v>
      </c>
      <c r="C1535" s="12">
        <v>39.080002</v>
      </c>
      <c r="D1535" s="12">
        <v>38.060001</v>
      </c>
      <c r="E1535" s="12">
        <v>38.900002000000001</v>
      </c>
      <c r="F1535" s="12">
        <v>38.493285999999998</v>
      </c>
      <c r="G1535" s="12">
        <v>2032066</v>
      </c>
    </row>
    <row r="1536" spans="1:7" x14ac:dyDescent="0.25">
      <c r="A1536" s="13">
        <v>43241</v>
      </c>
      <c r="B1536" s="12">
        <v>38.520000000000003</v>
      </c>
      <c r="C1536" s="12">
        <v>39.169998</v>
      </c>
      <c r="D1536" s="12">
        <v>38.259998000000003</v>
      </c>
      <c r="E1536" s="12">
        <v>38.409999999999997</v>
      </c>
      <c r="F1536" s="12">
        <v>38.008408000000003</v>
      </c>
      <c r="G1536" s="12">
        <v>1343089</v>
      </c>
    </row>
    <row r="1537" spans="1:7" x14ac:dyDescent="0.25">
      <c r="A1537" s="13">
        <v>43242</v>
      </c>
      <c r="B1537" s="12">
        <v>38.549999</v>
      </c>
      <c r="C1537" s="12">
        <v>39.669998</v>
      </c>
      <c r="D1537" s="12">
        <v>38.07</v>
      </c>
      <c r="E1537" s="12">
        <v>39.349997999999999</v>
      </c>
      <c r="F1537" s="12">
        <v>38.938580000000002</v>
      </c>
      <c r="G1537" s="12">
        <v>1160875</v>
      </c>
    </row>
    <row r="1538" spans="1:7" x14ac:dyDescent="0.25">
      <c r="A1538" s="13">
        <v>43243</v>
      </c>
      <c r="B1538" s="12">
        <v>39.459999000000003</v>
      </c>
      <c r="C1538" s="12">
        <v>40.009998000000003</v>
      </c>
      <c r="D1538" s="12">
        <v>38.659999999999997</v>
      </c>
      <c r="E1538" s="12">
        <v>39.630001</v>
      </c>
      <c r="F1538" s="12">
        <v>39.215656000000003</v>
      </c>
      <c r="G1538" s="12">
        <v>1241903</v>
      </c>
    </row>
    <row r="1539" spans="1:7" x14ac:dyDescent="0.25">
      <c r="A1539" s="13">
        <v>43244</v>
      </c>
      <c r="B1539" s="12">
        <v>39.509998000000003</v>
      </c>
      <c r="C1539" s="12">
        <v>40</v>
      </c>
      <c r="D1539" s="12">
        <v>38.720001000000003</v>
      </c>
      <c r="E1539" s="12">
        <v>39.409999999999997</v>
      </c>
      <c r="F1539" s="12">
        <v>38.997954999999997</v>
      </c>
      <c r="G1539" s="12">
        <v>931782</v>
      </c>
    </row>
    <row r="1540" spans="1:7" x14ac:dyDescent="0.25">
      <c r="A1540" s="13">
        <v>43245</v>
      </c>
      <c r="B1540" s="12">
        <v>39.869999</v>
      </c>
      <c r="C1540" s="12">
        <v>39.959999000000003</v>
      </c>
      <c r="D1540" s="12">
        <v>37.25</v>
      </c>
      <c r="E1540" s="12">
        <v>37.979999999999997</v>
      </c>
      <c r="F1540" s="12">
        <v>37.582904999999997</v>
      </c>
      <c r="G1540" s="12">
        <v>3633871</v>
      </c>
    </row>
    <row r="1541" spans="1:7" x14ac:dyDescent="0.25">
      <c r="A1541" s="13">
        <v>43248</v>
      </c>
      <c r="B1541" s="12">
        <v>37.790000999999997</v>
      </c>
      <c r="C1541" s="12">
        <v>38.490001999999997</v>
      </c>
      <c r="D1541" s="12">
        <v>37.779998999999997</v>
      </c>
      <c r="E1541" s="12">
        <v>37.900002000000001</v>
      </c>
      <c r="F1541" s="12">
        <v>37.503742000000003</v>
      </c>
      <c r="G1541" s="12">
        <v>395495</v>
      </c>
    </row>
    <row r="1542" spans="1:7" x14ac:dyDescent="0.25">
      <c r="A1542" s="13">
        <v>43249</v>
      </c>
      <c r="B1542" s="12">
        <v>37.759998000000003</v>
      </c>
      <c r="C1542" s="12">
        <v>38.490001999999997</v>
      </c>
      <c r="D1542" s="12">
        <v>37.049999</v>
      </c>
      <c r="E1542" s="12">
        <v>37.32</v>
      </c>
      <c r="F1542" s="12">
        <v>36.929805999999999</v>
      </c>
      <c r="G1542" s="12">
        <v>1476787</v>
      </c>
    </row>
    <row r="1543" spans="1:7" x14ac:dyDescent="0.25">
      <c r="A1543" s="13">
        <v>43250</v>
      </c>
      <c r="B1543" s="12">
        <v>37.259998000000003</v>
      </c>
      <c r="C1543" s="12">
        <v>38.25</v>
      </c>
      <c r="D1543" s="12">
        <v>37.200001</v>
      </c>
      <c r="E1543" s="12">
        <v>37.849997999999999</v>
      </c>
      <c r="F1543" s="12">
        <v>37.454262</v>
      </c>
      <c r="G1543" s="12">
        <v>1923435</v>
      </c>
    </row>
    <row r="1544" spans="1:7" x14ac:dyDescent="0.25">
      <c r="A1544" s="13">
        <v>43251</v>
      </c>
      <c r="B1544" s="12">
        <v>37.729999999999997</v>
      </c>
      <c r="C1544" s="12">
        <v>38.380001</v>
      </c>
      <c r="D1544" s="12">
        <v>37.349997999999999</v>
      </c>
      <c r="E1544" s="12">
        <v>38.060001</v>
      </c>
      <c r="F1544" s="12">
        <v>37.662070999999997</v>
      </c>
      <c r="G1544" s="12">
        <v>6335394</v>
      </c>
    </row>
    <row r="1545" spans="1:7" x14ac:dyDescent="0.25">
      <c r="A1545" s="13">
        <v>43252</v>
      </c>
      <c r="B1545" s="12">
        <v>38.099997999999999</v>
      </c>
      <c r="C1545" s="12">
        <v>38.939999</v>
      </c>
      <c r="D1545" s="12">
        <v>37.25</v>
      </c>
      <c r="E1545" s="12">
        <v>37.349997999999999</v>
      </c>
      <c r="F1545" s="12">
        <v>36.959491999999997</v>
      </c>
      <c r="G1545" s="12">
        <v>1609785</v>
      </c>
    </row>
    <row r="1546" spans="1:7" x14ac:dyDescent="0.25">
      <c r="A1546" s="13">
        <v>43255</v>
      </c>
      <c r="B1546" s="12">
        <v>37.400002000000001</v>
      </c>
      <c r="C1546" s="12">
        <v>37.779998999999997</v>
      </c>
      <c r="D1546" s="12">
        <v>36.020000000000003</v>
      </c>
      <c r="E1546" s="12">
        <v>36.279998999999997</v>
      </c>
      <c r="F1546" s="12">
        <v>35.900677000000002</v>
      </c>
      <c r="G1546" s="12">
        <v>2169404</v>
      </c>
    </row>
    <row r="1547" spans="1:7" x14ac:dyDescent="0.25">
      <c r="A1547" s="13">
        <v>43256</v>
      </c>
      <c r="B1547" s="12">
        <v>36.279998999999997</v>
      </c>
      <c r="C1547" s="12">
        <v>37.130001</v>
      </c>
      <c r="D1547" s="12">
        <v>36.169998</v>
      </c>
      <c r="E1547" s="12">
        <v>36.75</v>
      </c>
      <c r="F1547" s="12">
        <v>36.365765000000003</v>
      </c>
      <c r="G1547" s="12">
        <v>2165261</v>
      </c>
    </row>
    <row r="1548" spans="1:7" x14ac:dyDescent="0.25">
      <c r="A1548" s="13">
        <v>43257</v>
      </c>
      <c r="B1548" s="12">
        <v>36.75</v>
      </c>
      <c r="C1548" s="12">
        <v>36.799999</v>
      </c>
      <c r="D1548" s="12">
        <v>36.029998999999997</v>
      </c>
      <c r="E1548" s="12">
        <v>36.220001000000003</v>
      </c>
      <c r="F1548" s="12">
        <v>35.841309000000003</v>
      </c>
      <c r="G1548" s="12">
        <v>1801567</v>
      </c>
    </row>
    <row r="1549" spans="1:7" x14ac:dyDescent="0.25">
      <c r="A1549" s="13">
        <v>43258</v>
      </c>
      <c r="B1549" s="12">
        <v>36.259998000000003</v>
      </c>
      <c r="C1549" s="12">
        <v>36.279998999999997</v>
      </c>
      <c r="D1549" s="12">
        <v>34.919998</v>
      </c>
      <c r="E1549" s="12">
        <v>35.07</v>
      </c>
      <c r="F1549" s="12">
        <v>34.703330999999999</v>
      </c>
      <c r="G1549" s="12">
        <v>3068073</v>
      </c>
    </row>
    <row r="1550" spans="1:7" x14ac:dyDescent="0.25">
      <c r="A1550" s="13">
        <v>43259</v>
      </c>
      <c r="B1550" s="12">
        <v>35.220001000000003</v>
      </c>
      <c r="C1550" s="12">
        <v>35.849997999999999</v>
      </c>
      <c r="D1550" s="12">
        <v>35.159999999999997</v>
      </c>
      <c r="E1550" s="12">
        <v>35.729999999999997</v>
      </c>
      <c r="F1550" s="12">
        <v>35.356430000000003</v>
      </c>
      <c r="G1550" s="12">
        <v>3069186</v>
      </c>
    </row>
    <row r="1551" spans="1:7" x14ac:dyDescent="0.25">
      <c r="A1551" s="13">
        <v>43262</v>
      </c>
      <c r="B1551" s="12">
        <v>35.830002</v>
      </c>
      <c r="C1551" s="12">
        <v>36.75</v>
      </c>
      <c r="D1551" s="12">
        <v>35.529998999999997</v>
      </c>
      <c r="E1551" s="12">
        <v>36.68</v>
      </c>
      <c r="F1551" s="12">
        <v>36.296497000000002</v>
      </c>
      <c r="G1551" s="12">
        <v>3793130</v>
      </c>
    </row>
    <row r="1552" spans="1:7" x14ac:dyDescent="0.25">
      <c r="A1552" s="13">
        <v>43263</v>
      </c>
      <c r="B1552" s="12">
        <v>36.799999</v>
      </c>
      <c r="C1552" s="12">
        <v>36.970001000000003</v>
      </c>
      <c r="D1552" s="12">
        <v>36.520000000000003</v>
      </c>
      <c r="E1552" s="12">
        <v>36.659999999999997</v>
      </c>
      <c r="F1552" s="12">
        <v>36.276707000000002</v>
      </c>
      <c r="G1552" s="12">
        <v>2612515</v>
      </c>
    </row>
    <row r="1553" spans="1:7" x14ac:dyDescent="0.25">
      <c r="A1553" s="13">
        <v>43264</v>
      </c>
      <c r="B1553" s="12">
        <v>36.709999000000003</v>
      </c>
      <c r="C1553" s="12">
        <v>36.950001</v>
      </c>
      <c r="D1553" s="12">
        <v>36.380001</v>
      </c>
      <c r="E1553" s="12">
        <v>36.529998999999997</v>
      </c>
      <c r="F1553" s="12">
        <v>36.148063999999998</v>
      </c>
      <c r="G1553" s="12">
        <v>2095992</v>
      </c>
    </row>
    <row r="1554" spans="1:7" x14ac:dyDescent="0.25">
      <c r="A1554" s="13">
        <v>43265</v>
      </c>
      <c r="B1554" s="12">
        <v>36.119999</v>
      </c>
      <c r="C1554" s="12">
        <v>37.5</v>
      </c>
      <c r="D1554" s="12">
        <v>36.110000999999997</v>
      </c>
      <c r="E1554" s="12">
        <v>36.729999999999997</v>
      </c>
      <c r="F1554" s="12">
        <v>36.345973999999998</v>
      </c>
      <c r="G1554" s="12">
        <v>3459346</v>
      </c>
    </row>
    <row r="1555" spans="1:7" x14ac:dyDescent="0.25">
      <c r="A1555" s="13">
        <v>43266</v>
      </c>
      <c r="B1555" s="12">
        <v>36.900002000000001</v>
      </c>
      <c r="C1555" s="12">
        <v>37.220001000000003</v>
      </c>
      <c r="D1555" s="12">
        <v>36.299999</v>
      </c>
      <c r="E1555" s="12">
        <v>36.869999</v>
      </c>
      <c r="F1555" s="12">
        <v>36.484509000000003</v>
      </c>
      <c r="G1555" s="12">
        <v>10664367</v>
      </c>
    </row>
    <row r="1556" spans="1:7" x14ac:dyDescent="0.25">
      <c r="A1556" s="13">
        <v>43269</v>
      </c>
      <c r="B1556" s="12">
        <v>37</v>
      </c>
      <c r="C1556" s="12">
        <v>37.689999</v>
      </c>
      <c r="D1556" s="12">
        <v>36.099997999999999</v>
      </c>
      <c r="E1556" s="12">
        <v>37.110000999999997</v>
      </c>
      <c r="F1556" s="12">
        <v>36.722000000000001</v>
      </c>
      <c r="G1556" s="12">
        <v>1919103</v>
      </c>
    </row>
    <row r="1557" spans="1:7" x14ac:dyDescent="0.25">
      <c r="A1557" s="13">
        <v>43270</v>
      </c>
      <c r="B1557" s="12">
        <v>37.020000000000003</v>
      </c>
      <c r="C1557" s="12">
        <v>37.099997999999999</v>
      </c>
      <c r="D1557" s="12">
        <v>36.529998999999997</v>
      </c>
      <c r="E1557" s="12">
        <v>37</v>
      </c>
      <c r="F1557" s="12">
        <v>36.613151999999999</v>
      </c>
      <c r="G1557" s="12">
        <v>2439064</v>
      </c>
    </row>
    <row r="1558" spans="1:7" x14ac:dyDescent="0.25">
      <c r="A1558" s="13">
        <v>43271</v>
      </c>
      <c r="B1558" s="12">
        <v>37.090000000000003</v>
      </c>
      <c r="C1558" s="12">
        <v>37.290000999999997</v>
      </c>
      <c r="D1558" s="12">
        <v>36.709999000000003</v>
      </c>
      <c r="E1558" s="12">
        <v>37.029998999999997</v>
      </c>
      <c r="F1558" s="12">
        <v>36.642837999999998</v>
      </c>
      <c r="G1558" s="12">
        <v>3254686</v>
      </c>
    </row>
    <row r="1559" spans="1:7" x14ac:dyDescent="0.25">
      <c r="A1559" s="13">
        <v>43272</v>
      </c>
      <c r="B1559" s="12">
        <v>36.700001</v>
      </c>
      <c r="C1559" s="12">
        <v>37.259998000000003</v>
      </c>
      <c r="D1559" s="12">
        <v>36.509998000000003</v>
      </c>
      <c r="E1559" s="12">
        <v>36.779998999999997</v>
      </c>
      <c r="F1559" s="12">
        <v>36.395451000000001</v>
      </c>
      <c r="G1559" s="12">
        <v>2695053</v>
      </c>
    </row>
    <row r="1560" spans="1:7" x14ac:dyDescent="0.25">
      <c r="A1560" s="13">
        <v>43273</v>
      </c>
      <c r="B1560" s="12">
        <v>36.889999000000003</v>
      </c>
      <c r="C1560" s="12">
        <v>37.299999</v>
      </c>
      <c r="D1560" s="12">
        <v>36.509998000000003</v>
      </c>
      <c r="E1560" s="12">
        <v>37.220001000000003</v>
      </c>
      <c r="F1560" s="12">
        <v>36.830852999999998</v>
      </c>
      <c r="G1560" s="12">
        <v>2372754</v>
      </c>
    </row>
    <row r="1561" spans="1:7" x14ac:dyDescent="0.25">
      <c r="A1561" s="13">
        <v>43276</v>
      </c>
      <c r="B1561" s="12">
        <v>37.310001</v>
      </c>
      <c r="C1561" s="12">
        <v>37.450001</v>
      </c>
      <c r="D1561" s="12">
        <v>37.110000999999997</v>
      </c>
      <c r="E1561" s="12">
        <v>37.310001</v>
      </c>
      <c r="F1561" s="12">
        <v>36.919910000000002</v>
      </c>
      <c r="G1561" s="12">
        <v>2136714</v>
      </c>
    </row>
    <row r="1562" spans="1:7" x14ac:dyDescent="0.25">
      <c r="A1562" s="13">
        <v>43277</v>
      </c>
      <c r="B1562" s="12">
        <v>37.110000999999997</v>
      </c>
      <c r="C1562" s="12">
        <v>37.479999999999997</v>
      </c>
      <c r="D1562" s="12">
        <v>36.93</v>
      </c>
      <c r="E1562" s="12">
        <v>37.220001000000003</v>
      </c>
      <c r="F1562" s="12">
        <v>36.830852999999998</v>
      </c>
      <c r="G1562" s="12">
        <v>1416256</v>
      </c>
    </row>
    <row r="1563" spans="1:7" x14ac:dyDescent="0.25">
      <c r="A1563" s="13">
        <v>43278</v>
      </c>
      <c r="B1563" s="12">
        <v>37.229999999999997</v>
      </c>
      <c r="C1563" s="12">
        <v>37.330002</v>
      </c>
      <c r="D1563" s="12">
        <v>36.509998000000003</v>
      </c>
      <c r="E1563" s="12">
        <v>36.659999999999997</v>
      </c>
      <c r="F1563" s="12">
        <v>36.276707000000002</v>
      </c>
      <c r="G1563" s="12">
        <v>2168803</v>
      </c>
    </row>
    <row r="1564" spans="1:7" x14ac:dyDescent="0.25">
      <c r="A1564" s="13">
        <v>43279</v>
      </c>
      <c r="B1564" s="12">
        <v>36.759998000000003</v>
      </c>
      <c r="C1564" s="12">
        <v>37.240001999999997</v>
      </c>
      <c r="D1564" s="12">
        <v>36.32</v>
      </c>
      <c r="E1564" s="12">
        <v>37.119999</v>
      </c>
      <c r="F1564" s="12">
        <v>36.731895000000002</v>
      </c>
      <c r="G1564" s="12">
        <v>5031513</v>
      </c>
    </row>
    <row r="1565" spans="1:7" x14ac:dyDescent="0.25">
      <c r="A1565" s="13">
        <v>43280</v>
      </c>
      <c r="B1565" s="12">
        <v>37.25</v>
      </c>
      <c r="C1565" s="12">
        <v>39.57</v>
      </c>
      <c r="D1565" s="12">
        <v>37.240001999999997</v>
      </c>
      <c r="E1565" s="12">
        <v>38.689999</v>
      </c>
      <c r="F1565" s="12">
        <v>38.28548</v>
      </c>
      <c r="G1565" s="12">
        <v>4667237</v>
      </c>
    </row>
    <row r="1566" spans="1:7" x14ac:dyDescent="0.25">
      <c r="A1566" s="13">
        <v>43283</v>
      </c>
      <c r="B1566" s="12">
        <v>38.290000999999997</v>
      </c>
      <c r="C1566" s="12">
        <v>38.490001999999997</v>
      </c>
      <c r="D1566" s="12">
        <v>37.259998000000003</v>
      </c>
      <c r="E1566" s="12">
        <v>37.439999</v>
      </c>
      <c r="F1566" s="12">
        <v>37.048549999999999</v>
      </c>
      <c r="G1566" s="12">
        <v>1999063</v>
      </c>
    </row>
    <row r="1567" spans="1:7" x14ac:dyDescent="0.25">
      <c r="A1567" s="13">
        <v>43284</v>
      </c>
      <c r="B1567" s="12">
        <v>37.470001000000003</v>
      </c>
      <c r="C1567" s="12">
        <v>38.540000999999997</v>
      </c>
      <c r="D1567" s="12">
        <v>36.950001</v>
      </c>
      <c r="E1567" s="12">
        <v>37.07</v>
      </c>
      <c r="F1567" s="12">
        <v>36.682419000000003</v>
      </c>
      <c r="G1567" s="12">
        <v>1754873</v>
      </c>
    </row>
    <row r="1568" spans="1:7" x14ac:dyDescent="0.25">
      <c r="A1568" s="13">
        <v>43285</v>
      </c>
      <c r="B1568" s="12">
        <v>37.060001</v>
      </c>
      <c r="C1568" s="12">
        <v>37.990001999999997</v>
      </c>
      <c r="D1568" s="12">
        <v>37.049999</v>
      </c>
      <c r="E1568" s="12">
        <v>37.919998</v>
      </c>
      <c r="F1568" s="12">
        <v>37.523529000000003</v>
      </c>
      <c r="G1568" s="12">
        <v>674299</v>
      </c>
    </row>
    <row r="1569" spans="1:7" x14ac:dyDescent="0.25">
      <c r="A1569" s="13">
        <v>43286</v>
      </c>
      <c r="B1569" s="12">
        <v>37.990001999999997</v>
      </c>
      <c r="C1569" s="12">
        <v>39.990001999999997</v>
      </c>
      <c r="D1569" s="12">
        <v>37.700001</v>
      </c>
      <c r="E1569" s="12">
        <v>39.759998000000003</v>
      </c>
      <c r="F1569" s="12">
        <v>39.344292000000003</v>
      </c>
      <c r="G1569" s="12">
        <v>2816574</v>
      </c>
    </row>
    <row r="1570" spans="1:7" x14ac:dyDescent="0.25">
      <c r="A1570" s="13">
        <v>43287</v>
      </c>
      <c r="B1570" s="12">
        <v>39.669998</v>
      </c>
      <c r="C1570" s="12">
        <v>41</v>
      </c>
      <c r="D1570" s="12">
        <v>39.479999999999997</v>
      </c>
      <c r="E1570" s="12">
        <v>40.310001</v>
      </c>
      <c r="F1570" s="12">
        <v>39.888545999999998</v>
      </c>
      <c r="G1570" s="12">
        <v>2807374</v>
      </c>
    </row>
    <row r="1571" spans="1:7" x14ac:dyDescent="0.25">
      <c r="A1571" s="13">
        <v>43290</v>
      </c>
      <c r="B1571" s="12">
        <v>40.529998999999997</v>
      </c>
      <c r="C1571" s="12">
        <v>41.169998</v>
      </c>
      <c r="D1571" s="12">
        <v>39.520000000000003</v>
      </c>
      <c r="E1571" s="12">
        <v>40.389999000000003</v>
      </c>
      <c r="F1571" s="12">
        <v>39.967708999999999</v>
      </c>
      <c r="G1571" s="12">
        <v>1480817</v>
      </c>
    </row>
    <row r="1572" spans="1:7" x14ac:dyDescent="0.25">
      <c r="A1572" s="13">
        <v>43291</v>
      </c>
      <c r="B1572" s="12">
        <v>40</v>
      </c>
      <c r="C1572" s="12">
        <v>40.360000999999997</v>
      </c>
      <c r="D1572" s="12">
        <v>39.290000999999997</v>
      </c>
      <c r="E1572" s="12">
        <v>40.299999</v>
      </c>
      <c r="F1572" s="12">
        <v>39.878647000000001</v>
      </c>
      <c r="G1572" s="12">
        <v>2767584</v>
      </c>
    </row>
    <row r="1573" spans="1:7" x14ac:dyDescent="0.25">
      <c r="A1573" s="13">
        <v>43292</v>
      </c>
      <c r="B1573" s="12">
        <v>40.32</v>
      </c>
      <c r="C1573" s="12">
        <v>40.32</v>
      </c>
      <c r="D1573" s="12">
        <v>39.75</v>
      </c>
      <c r="E1573" s="12">
        <v>39.939999</v>
      </c>
      <c r="F1573" s="12">
        <v>39.522410999999998</v>
      </c>
      <c r="G1573" s="12">
        <v>2139260</v>
      </c>
    </row>
    <row r="1574" spans="1:7" x14ac:dyDescent="0.25">
      <c r="A1574" s="13">
        <v>43293</v>
      </c>
      <c r="B1574" s="12">
        <v>40.029998999999997</v>
      </c>
      <c r="C1574" s="12">
        <v>40.439999</v>
      </c>
      <c r="D1574" s="12">
        <v>39.700001</v>
      </c>
      <c r="E1574" s="12">
        <v>40.009998000000003</v>
      </c>
      <c r="F1574" s="12">
        <v>39.591678999999999</v>
      </c>
      <c r="G1574" s="12">
        <v>1868380</v>
      </c>
    </row>
    <row r="1575" spans="1:7" x14ac:dyDescent="0.25">
      <c r="A1575" s="13">
        <v>43294</v>
      </c>
      <c r="B1575" s="12">
        <v>40</v>
      </c>
      <c r="C1575" s="12">
        <v>40.110000999999997</v>
      </c>
      <c r="D1575" s="12">
        <v>39.43</v>
      </c>
      <c r="E1575" s="12">
        <v>39.619999</v>
      </c>
      <c r="F1575" s="12">
        <v>39.205756999999998</v>
      </c>
      <c r="G1575" s="12">
        <v>2363848</v>
      </c>
    </row>
    <row r="1576" spans="1:7" x14ac:dyDescent="0.25">
      <c r="A1576" s="13">
        <v>43297</v>
      </c>
      <c r="B1576" s="12">
        <v>39.779998999999997</v>
      </c>
      <c r="C1576" s="12">
        <v>39.779998999999997</v>
      </c>
      <c r="D1576" s="12">
        <v>38.849997999999999</v>
      </c>
      <c r="E1576" s="12">
        <v>38.979999999999997</v>
      </c>
      <c r="F1576" s="12">
        <v>38.572448999999999</v>
      </c>
      <c r="G1576" s="12">
        <v>714331</v>
      </c>
    </row>
    <row r="1577" spans="1:7" x14ac:dyDescent="0.25">
      <c r="A1577" s="13">
        <v>43298</v>
      </c>
      <c r="B1577" s="12">
        <v>38.799999</v>
      </c>
      <c r="C1577" s="12">
        <v>38.900002000000001</v>
      </c>
      <c r="D1577" s="12">
        <v>38.009998000000003</v>
      </c>
      <c r="E1577" s="12">
        <v>38.18</v>
      </c>
      <c r="F1577" s="12">
        <v>37.780814999999997</v>
      </c>
      <c r="G1577" s="12">
        <v>1575840</v>
      </c>
    </row>
    <row r="1578" spans="1:7" x14ac:dyDescent="0.25">
      <c r="A1578" s="13">
        <v>43299</v>
      </c>
      <c r="B1578" s="12">
        <v>38.270000000000003</v>
      </c>
      <c r="C1578" s="12">
        <v>39.549999</v>
      </c>
      <c r="D1578" s="12">
        <v>38.060001</v>
      </c>
      <c r="E1578" s="12">
        <v>38.900002000000001</v>
      </c>
      <c r="F1578" s="12">
        <v>38.493285999999998</v>
      </c>
      <c r="G1578" s="12">
        <v>2049359</v>
      </c>
    </row>
    <row r="1579" spans="1:7" x14ac:dyDescent="0.25">
      <c r="A1579" s="13">
        <v>43300</v>
      </c>
      <c r="B1579" s="12">
        <v>38.619999</v>
      </c>
      <c r="C1579" s="12">
        <v>39.139999000000003</v>
      </c>
      <c r="D1579" s="12">
        <v>38.349997999999999</v>
      </c>
      <c r="E1579" s="12">
        <v>38.840000000000003</v>
      </c>
      <c r="F1579" s="12">
        <v>38.433914000000001</v>
      </c>
      <c r="G1579" s="12">
        <v>882888</v>
      </c>
    </row>
    <row r="1580" spans="1:7" x14ac:dyDescent="0.25">
      <c r="A1580" s="13">
        <v>43301</v>
      </c>
      <c r="B1580" s="12">
        <v>38.799999</v>
      </c>
      <c r="C1580" s="12">
        <v>39.979999999999997</v>
      </c>
      <c r="D1580" s="12">
        <v>38.799999</v>
      </c>
      <c r="E1580" s="12">
        <v>39.849997999999999</v>
      </c>
      <c r="F1580" s="12">
        <v>39.433352999999997</v>
      </c>
      <c r="G1580" s="12">
        <v>1137881</v>
      </c>
    </row>
    <row r="1581" spans="1:7" x14ac:dyDescent="0.25">
      <c r="A1581" s="13">
        <v>43304</v>
      </c>
      <c r="B1581" s="12">
        <v>39.889999000000003</v>
      </c>
      <c r="C1581" s="12">
        <v>39.939999</v>
      </c>
      <c r="D1581" s="12">
        <v>38.25</v>
      </c>
      <c r="E1581" s="12">
        <v>38.439999</v>
      </c>
      <c r="F1581" s="12">
        <v>38.038094000000001</v>
      </c>
      <c r="G1581" s="12">
        <v>1141950</v>
      </c>
    </row>
    <row r="1582" spans="1:7" x14ac:dyDescent="0.25">
      <c r="A1582" s="13">
        <v>43305</v>
      </c>
      <c r="B1582" s="12">
        <v>38.560001</v>
      </c>
      <c r="C1582" s="12">
        <v>38.950001</v>
      </c>
      <c r="D1582" s="12">
        <v>38.389999000000003</v>
      </c>
      <c r="E1582" s="12">
        <v>38.630001</v>
      </c>
      <c r="F1582" s="12">
        <v>38.226109000000001</v>
      </c>
      <c r="G1582" s="12">
        <v>1326794</v>
      </c>
    </row>
    <row r="1583" spans="1:7" x14ac:dyDescent="0.25">
      <c r="A1583" s="13">
        <v>43306</v>
      </c>
      <c r="B1583" s="12">
        <v>38.900002000000001</v>
      </c>
      <c r="C1583" s="12">
        <v>39.840000000000003</v>
      </c>
      <c r="D1583" s="12">
        <v>37.909999999999997</v>
      </c>
      <c r="E1583" s="12">
        <v>38.009998000000003</v>
      </c>
      <c r="F1583" s="12">
        <v>37.612591000000002</v>
      </c>
      <c r="G1583" s="12">
        <v>2367418</v>
      </c>
    </row>
    <row r="1584" spans="1:7" x14ac:dyDescent="0.25">
      <c r="A1584" s="13">
        <v>43307</v>
      </c>
      <c r="B1584" s="12">
        <v>38.299999</v>
      </c>
      <c r="C1584" s="12">
        <v>38.799999</v>
      </c>
      <c r="D1584" s="12">
        <v>37.830002</v>
      </c>
      <c r="E1584" s="12">
        <v>38.18</v>
      </c>
      <c r="F1584" s="12">
        <v>37.780814999999997</v>
      </c>
      <c r="G1584" s="12">
        <v>2422890</v>
      </c>
    </row>
    <row r="1585" spans="1:7" x14ac:dyDescent="0.25">
      <c r="A1585" s="13">
        <v>43308</v>
      </c>
      <c r="B1585" s="12">
        <v>38.5</v>
      </c>
      <c r="C1585" s="12">
        <v>39.529998999999997</v>
      </c>
      <c r="D1585" s="12">
        <v>38.150002000000001</v>
      </c>
      <c r="E1585" s="12">
        <v>39.099997999999999</v>
      </c>
      <c r="F1585" s="12">
        <v>38.691192999999998</v>
      </c>
      <c r="G1585" s="12">
        <v>2487877</v>
      </c>
    </row>
    <row r="1586" spans="1:7" x14ac:dyDescent="0.25">
      <c r="A1586" s="13">
        <v>43311</v>
      </c>
      <c r="B1586" s="12">
        <v>38.529998999999997</v>
      </c>
      <c r="C1586" s="12">
        <v>39.979999999999997</v>
      </c>
      <c r="D1586" s="12">
        <v>38.479999999999997</v>
      </c>
      <c r="E1586" s="12">
        <v>39.740001999999997</v>
      </c>
      <c r="F1586" s="12">
        <v>39.324505000000002</v>
      </c>
      <c r="G1586" s="12">
        <v>2080834</v>
      </c>
    </row>
    <row r="1587" spans="1:7" x14ac:dyDescent="0.25">
      <c r="A1587" s="13">
        <v>43312</v>
      </c>
      <c r="B1587" s="12">
        <v>39.599997999999999</v>
      </c>
      <c r="C1587" s="12">
        <v>40.5</v>
      </c>
      <c r="D1587" s="12">
        <v>39.290000999999997</v>
      </c>
      <c r="E1587" s="12">
        <v>39.659999999999997</v>
      </c>
      <c r="F1587" s="12">
        <v>39.245337999999997</v>
      </c>
      <c r="G1587" s="12">
        <v>2970063</v>
      </c>
    </row>
    <row r="1588" spans="1:7" x14ac:dyDescent="0.25">
      <c r="A1588" s="13">
        <v>43313</v>
      </c>
      <c r="B1588" s="12">
        <v>39.919998</v>
      </c>
      <c r="C1588" s="12">
        <v>39.919998</v>
      </c>
      <c r="D1588" s="12">
        <v>38.360000999999997</v>
      </c>
      <c r="E1588" s="12">
        <v>38.479999999999997</v>
      </c>
      <c r="F1588" s="12">
        <v>38.077679000000003</v>
      </c>
      <c r="G1588" s="12">
        <v>1410045</v>
      </c>
    </row>
    <row r="1589" spans="1:7" x14ac:dyDescent="0.25">
      <c r="A1589" s="13">
        <v>43314</v>
      </c>
      <c r="B1589" s="12">
        <v>38.479999999999997</v>
      </c>
      <c r="C1589" s="12">
        <v>38.759998000000003</v>
      </c>
      <c r="D1589" s="12">
        <v>38</v>
      </c>
      <c r="E1589" s="12">
        <v>38.259998000000003</v>
      </c>
      <c r="F1589" s="12">
        <v>37.859977999999998</v>
      </c>
      <c r="G1589" s="12">
        <v>943282</v>
      </c>
    </row>
    <row r="1590" spans="1:7" x14ac:dyDescent="0.25">
      <c r="A1590" s="13">
        <v>43315</v>
      </c>
      <c r="B1590" s="12">
        <v>38.450001</v>
      </c>
      <c r="C1590" s="12">
        <v>39.740001999999997</v>
      </c>
      <c r="D1590" s="12">
        <v>38.159999999999997</v>
      </c>
      <c r="E1590" s="12">
        <v>39.18</v>
      </c>
      <c r="F1590" s="12">
        <v>38.770358999999999</v>
      </c>
      <c r="G1590" s="12">
        <v>1516035</v>
      </c>
    </row>
    <row r="1591" spans="1:7" x14ac:dyDescent="0.25">
      <c r="A1591" s="13">
        <v>43318</v>
      </c>
      <c r="B1591" s="12">
        <v>39.18</v>
      </c>
      <c r="C1591" s="12">
        <v>39.970001000000003</v>
      </c>
      <c r="D1591" s="12">
        <v>39.18</v>
      </c>
      <c r="E1591" s="12">
        <v>39.259998000000003</v>
      </c>
      <c r="F1591" s="12">
        <v>38.849522</v>
      </c>
      <c r="G1591" s="12">
        <v>1205270</v>
      </c>
    </row>
    <row r="1592" spans="1:7" x14ac:dyDescent="0.25">
      <c r="A1592" s="13">
        <v>43319</v>
      </c>
      <c r="B1592" s="12">
        <v>39.580002</v>
      </c>
      <c r="C1592" s="12">
        <v>40.689999</v>
      </c>
      <c r="D1592" s="12">
        <v>39.470001000000003</v>
      </c>
      <c r="E1592" s="12">
        <v>40.330002</v>
      </c>
      <c r="F1592" s="12">
        <v>39.908337000000003</v>
      </c>
      <c r="G1592" s="12">
        <v>2469347</v>
      </c>
    </row>
    <row r="1593" spans="1:7" x14ac:dyDescent="0.25">
      <c r="A1593" s="13">
        <v>43320</v>
      </c>
      <c r="B1593" s="12">
        <v>39.979999999999997</v>
      </c>
      <c r="C1593" s="12">
        <v>40.509998000000003</v>
      </c>
      <c r="D1593" s="12">
        <v>39.520000000000003</v>
      </c>
      <c r="E1593" s="12">
        <v>39.970001000000003</v>
      </c>
      <c r="F1593" s="12">
        <v>39.552101</v>
      </c>
      <c r="G1593" s="12">
        <v>2068778</v>
      </c>
    </row>
    <row r="1594" spans="1:7" x14ac:dyDescent="0.25">
      <c r="A1594" s="13">
        <v>43321</v>
      </c>
      <c r="B1594" s="12">
        <v>40.080002</v>
      </c>
      <c r="C1594" s="12">
        <v>40.159999999999997</v>
      </c>
      <c r="D1594" s="12">
        <v>39.5</v>
      </c>
      <c r="E1594" s="12">
        <v>39.57</v>
      </c>
      <c r="F1594" s="12">
        <v>39.156281</v>
      </c>
      <c r="G1594" s="12">
        <v>1210215</v>
      </c>
    </row>
    <row r="1595" spans="1:7" x14ac:dyDescent="0.25">
      <c r="A1595" s="13">
        <v>43322</v>
      </c>
      <c r="B1595" s="12">
        <v>39.450001</v>
      </c>
      <c r="C1595" s="12">
        <v>39.450001</v>
      </c>
      <c r="D1595" s="12">
        <v>38.57</v>
      </c>
      <c r="E1595" s="12">
        <v>38.799999</v>
      </c>
      <c r="F1595" s="12">
        <v>38.394328999999999</v>
      </c>
      <c r="G1595" s="12">
        <v>6877023</v>
      </c>
    </row>
    <row r="1596" spans="1:7" x14ac:dyDescent="0.25">
      <c r="A1596" s="13">
        <v>43325</v>
      </c>
      <c r="B1596" s="12">
        <v>38.990001999999997</v>
      </c>
      <c r="C1596" s="12">
        <v>40.159999999999997</v>
      </c>
      <c r="D1596" s="12">
        <v>38.909999999999997</v>
      </c>
      <c r="E1596" s="12">
        <v>39.159999999999997</v>
      </c>
      <c r="F1596" s="12">
        <v>38.750568000000001</v>
      </c>
      <c r="G1596" s="12">
        <v>1034823</v>
      </c>
    </row>
    <row r="1597" spans="1:7" x14ac:dyDescent="0.25">
      <c r="A1597" s="13">
        <v>43326</v>
      </c>
      <c r="B1597" s="12">
        <v>39.279998999999997</v>
      </c>
      <c r="C1597" s="12">
        <v>39.959999000000003</v>
      </c>
      <c r="D1597" s="12">
        <v>38.919998</v>
      </c>
      <c r="E1597" s="12">
        <v>39.479999999999997</v>
      </c>
      <c r="F1597" s="12">
        <v>39.067222999999998</v>
      </c>
      <c r="G1597" s="12">
        <v>1511646</v>
      </c>
    </row>
    <row r="1598" spans="1:7" x14ac:dyDescent="0.25">
      <c r="A1598" s="13">
        <v>43327</v>
      </c>
      <c r="B1598" s="12">
        <v>39.209999000000003</v>
      </c>
      <c r="C1598" s="12">
        <v>39.810001</v>
      </c>
      <c r="D1598" s="12">
        <v>38.509998000000003</v>
      </c>
      <c r="E1598" s="12">
        <v>38.630001</v>
      </c>
      <c r="F1598" s="12">
        <v>38.226109000000001</v>
      </c>
      <c r="G1598" s="12">
        <v>1391178</v>
      </c>
    </row>
    <row r="1599" spans="1:7" x14ac:dyDescent="0.25">
      <c r="A1599" s="13">
        <v>43328</v>
      </c>
      <c r="B1599" s="12">
        <v>38.979999999999997</v>
      </c>
      <c r="C1599" s="12">
        <v>39.200001</v>
      </c>
      <c r="D1599" s="12">
        <v>38.549999</v>
      </c>
      <c r="E1599" s="12">
        <v>38.959999000000003</v>
      </c>
      <c r="F1599" s="12">
        <v>38.552658000000001</v>
      </c>
      <c r="G1599" s="12">
        <v>1417113</v>
      </c>
    </row>
    <row r="1600" spans="1:7" x14ac:dyDescent="0.25">
      <c r="A1600" s="13">
        <v>43329</v>
      </c>
      <c r="B1600" s="12">
        <v>38.959999000000003</v>
      </c>
      <c r="C1600" s="12">
        <v>39.490001999999997</v>
      </c>
      <c r="D1600" s="12">
        <v>38.700001</v>
      </c>
      <c r="E1600" s="12">
        <v>39.099997999999999</v>
      </c>
      <c r="F1600" s="12">
        <v>38.691192999999998</v>
      </c>
      <c r="G1600" s="12">
        <v>1796295</v>
      </c>
    </row>
    <row r="1601" spans="1:7" x14ac:dyDescent="0.25">
      <c r="A1601" s="13">
        <v>43332</v>
      </c>
      <c r="B1601" s="12">
        <v>38.909999999999997</v>
      </c>
      <c r="C1601" s="12">
        <v>40.130001</v>
      </c>
      <c r="D1601" s="12">
        <v>38.909999999999997</v>
      </c>
      <c r="E1601" s="12">
        <v>39.939999</v>
      </c>
      <c r="F1601" s="12">
        <v>39.522410999999998</v>
      </c>
      <c r="G1601" s="12">
        <v>1288394</v>
      </c>
    </row>
    <row r="1602" spans="1:7" x14ac:dyDescent="0.25">
      <c r="A1602" s="13">
        <v>43333</v>
      </c>
      <c r="B1602" s="12">
        <v>40</v>
      </c>
      <c r="C1602" s="12">
        <v>40.799999</v>
      </c>
      <c r="D1602" s="12">
        <v>39.389999000000003</v>
      </c>
      <c r="E1602" s="12">
        <v>40.299999</v>
      </c>
      <c r="F1602" s="12">
        <v>39.878647000000001</v>
      </c>
      <c r="G1602" s="12">
        <v>3490119</v>
      </c>
    </row>
    <row r="1603" spans="1:7" x14ac:dyDescent="0.25">
      <c r="A1603" s="13">
        <v>43334</v>
      </c>
      <c r="B1603" s="12">
        <v>40.090000000000003</v>
      </c>
      <c r="C1603" s="12">
        <v>40.599997999999999</v>
      </c>
      <c r="D1603" s="12">
        <v>40.090000000000003</v>
      </c>
      <c r="E1603" s="12">
        <v>40.5</v>
      </c>
      <c r="F1603" s="12">
        <v>40.076557000000001</v>
      </c>
      <c r="G1603" s="12">
        <v>2102886</v>
      </c>
    </row>
    <row r="1604" spans="1:7" x14ac:dyDescent="0.25">
      <c r="A1604" s="13">
        <v>43335</v>
      </c>
      <c r="B1604" s="12">
        <v>40.57</v>
      </c>
      <c r="C1604" s="12">
        <v>41</v>
      </c>
      <c r="D1604" s="12">
        <v>40.090000000000003</v>
      </c>
      <c r="E1604" s="12">
        <v>40.259998000000003</v>
      </c>
      <c r="F1604" s="12">
        <v>39.839066000000003</v>
      </c>
      <c r="G1604" s="12">
        <v>1384262</v>
      </c>
    </row>
    <row r="1605" spans="1:7" x14ac:dyDescent="0.25">
      <c r="A1605" s="13">
        <v>43336</v>
      </c>
      <c r="B1605" s="12">
        <v>40.139999000000003</v>
      </c>
      <c r="C1605" s="12">
        <v>41</v>
      </c>
      <c r="D1605" s="12">
        <v>39.849997999999999</v>
      </c>
      <c r="E1605" s="12">
        <v>40.240001999999997</v>
      </c>
      <c r="F1605" s="12">
        <v>39.819279000000002</v>
      </c>
      <c r="G1605" s="12">
        <v>1076487</v>
      </c>
    </row>
    <row r="1606" spans="1:7" x14ac:dyDescent="0.25">
      <c r="A1606" s="13">
        <v>43339</v>
      </c>
      <c r="B1606" s="12">
        <v>40.400002000000001</v>
      </c>
      <c r="C1606" s="12">
        <v>41.099997999999999</v>
      </c>
      <c r="D1606" s="12">
        <v>40.099997999999999</v>
      </c>
      <c r="E1606" s="12">
        <v>40.630001</v>
      </c>
      <c r="F1606" s="12">
        <v>40.205199999999998</v>
      </c>
      <c r="G1606" s="12">
        <v>1116757</v>
      </c>
    </row>
    <row r="1607" spans="1:7" x14ac:dyDescent="0.25">
      <c r="A1607" s="13">
        <v>43340</v>
      </c>
      <c r="B1607" s="12">
        <v>40.799999</v>
      </c>
      <c r="C1607" s="12">
        <v>41</v>
      </c>
      <c r="D1607" s="12">
        <v>39.580002</v>
      </c>
      <c r="E1607" s="12">
        <v>39.900002000000001</v>
      </c>
      <c r="F1607" s="12">
        <v>39.482833999999997</v>
      </c>
      <c r="G1607" s="12">
        <v>2139089</v>
      </c>
    </row>
    <row r="1608" spans="1:7" x14ac:dyDescent="0.25">
      <c r="A1608" s="13">
        <v>43341</v>
      </c>
      <c r="B1608" s="12">
        <v>39.900002000000001</v>
      </c>
      <c r="C1608" s="12">
        <v>40.75</v>
      </c>
      <c r="D1608" s="12">
        <v>39.799999</v>
      </c>
      <c r="E1608" s="12">
        <v>40.659999999999997</v>
      </c>
      <c r="F1608" s="12">
        <v>40.234886000000003</v>
      </c>
      <c r="G1608" s="12">
        <v>1888481</v>
      </c>
    </row>
    <row r="1609" spans="1:7" x14ac:dyDescent="0.25">
      <c r="A1609" s="13">
        <v>43342</v>
      </c>
      <c r="B1609" s="12">
        <v>40.509998000000003</v>
      </c>
      <c r="C1609" s="12">
        <v>40.75</v>
      </c>
      <c r="D1609" s="12">
        <v>39.400002000000001</v>
      </c>
      <c r="E1609" s="12">
        <v>39.490001999999997</v>
      </c>
      <c r="F1609" s="12">
        <v>39.077117999999999</v>
      </c>
      <c r="G1609" s="12">
        <v>1343549</v>
      </c>
    </row>
    <row r="1610" spans="1:7" x14ac:dyDescent="0.25">
      <c r="A1610" s="13">
        <v>43343</v>
      </c>
      <c r="B1610" s="12">
        <v>39.400002000000001</v>
      </c>
      <c r="C1610" s="12">
        <v>40.400002000000001</v>
      </c>
      <c r="D1610" s="12">
        <v>39.099997999999999</v>
      </c>
      <c r="E1610" s="12">
        <v>39.75</v>
      </c>
      <c r="F1610" s="12">
        <v>39.334400000000002</v>
      </c>
      <c r="G1610" s="12">
        <v>3423224</v>
      </c>
    </row>
    <row r="1611" spans="1:7" x14ac:dyDescent="0.25">
      <c r="A1611" s="13">
        <v>43346</v>
      </c>
      <c r="B1611" s="12">
        <v>39.590000000000003</v>
      </c>
      <c r="C1611" s="12">
        <v>40.270000000000003</v>
      </c>
      <c r="D1611" s="12">
        <v>39.590000000000003</v>
      </c>
      <c r="E1611" s="12">
        <v>39.779998999999997</v>
      </c>
      <c r="F1611" s="12">
        <v>39.364082000000003</v>
      </c>
      <c r="G1611" s="12">
        <v>379390</v>
      </c>
    </row>
    <row r="1612" spans="1:7" x14ac:dyDescent="0.25">
      <c r="A1612" s="13">
        <v>43347</v>
      </c>
      <c r="B1612" s="12">
        <v>39.209999000000003</v>
      </c>
      <c r="C1612" s="12">
        <v>39.919998</v>
      </c>
      <c r="D1612" s="12">
        <v>39.209999000000003</v>
      </c>
      <c r="E1612" s="12">
        <v>39.380001</v>
      </c>
      <c r="F1612" s="12">
        <v>38.968268999999999</v>
      </c>
      <c r="G1612" s="12">
        <v>1483610</v>
      </c>
    </row>
    <row r="1613" spans="1:7" x14ac:dyDescent="0.25">
      <c r="A1613" s="13">
        <v>43348</v>
      </c>
      <c r="B1613" s="12">
        <v>39.439999</v>
      </c>
      <c r="C1613" s="12">
        <v>39.919998</v>
      </c>
      <c r="D1613" s="12">
        <v>38.630001</v>
      </c>
      <c r="E1613" s="12">
        <v>38.740001999999997</v>
      </c>
      <c r="F1613" s="12">
        <v>38.334961</v>
      </c>
      <c r="G1613" s="12">
        <v>1343272</v>
      </c>
    </row>
    <row r="1614" spans="1:7" x14ac:dyDescent="0.25">
      <c r="A1614" s="13">
        <v>43349</v>
      </c>
      <c r="B1614" s="12">
        <v>38.790000999999997</v>
      </c>
      <c r="C1614" s="12">
        <v>39.659999999999997</v>
      </c>
      <c r="D1614" s="12">
        <v>38.310001</v>
      </c>
      <c r="E1614" s="12">
        <v>38.409999999999997</v>
      </c>
      <c r="F1614" s="12">
        <v>38.008408000000003</v>
      </c>
      <c r="G1614" s="12">
        <v>1815709</v>
      </c>
    </row>
    <row r="1615" spans="1:7" x14ac:dyDescent="0.25">
      <c r="A1615" s="13">
        <v>43350</v>
      </c>
      <c r="B1615" s="12">
        <v>38.330002</v>
      </c>
      <c r="C1615" s="12">
        <v>39</v>
      </c>
      <c r="D1615" s="12">
        <v>38</v>
      </c>
      <c r="E1615" s="12">
        <v>38.810001</v>
      </c>
      <c r="F1615" s="12">
        <v>38.404228000000003</v>
      </c>
      <c r="G1615" s="12">
        <v>1744266</v>
      </c>
    </row>
    <row r="1616" spans="1:7" x14ac:dyDescent="0.25">
      <c r="A1616" s="13">
        <v>43353</v>
      </c>
      <c r="B1616" s="12">
        <v>38.970001000000003</v>
      </c>
      <c r="C1616" s="12">
        <v>39.200001</v>
      </c>
      <c r="D1616" s="12">
        <v>38.400002000000001</v>
      </c>
      <c r="E1616" s="12">
        <v>38.840000000000003</v>
      </c>
      <c r="F1616" s="12">
        <v>38.433914000000001</v>
      </c>
      <c r="G1616" s="12">
        <v>2684611</v>
      </c>
    </row>
    <row r="1617" spans="1:7" x14ac:dyDescent="0.25">
      <c r="A1617" s="13">
        <v>43354</v>
      </c>
      <c r="B1617" s="12">
        <v>38.700001</v>
      </c>
      <c r="C1617" s="12">
        <v>39.130001</v>
      </c>
      <c r="D1617" s="12">
        <v>38.479999999999997</v>
      </c>
      <c r="E1617" s="12">
        <v>38.720001000000003</v>
      </c>
      <c r="F1617" s="12">
        <v>38.315170000000002</v>
      </c>
      <c r="G1617" s="12">
        <v>3684560</v>
      </c>
    </row>
    <row r="1618" spans="1:7" x14ac:dyDescent="0.25">
      <c r="A1618" s="13">
        <v>43355</v>
      </c>
      <c r="B1618" s="12">
        <v>38.630001</v>
      </c>
      <c r="C1618" s="12">
        <v>38.970001000000003</v>
      </c>
      <c r="D1618" s="12">
        <v>38.5</v>
      </c>
      <c r="E1618" s="12">
        <v>38.880001</v>
      </c>
      <c r="F1618" s="12">
        <v>38.473495</v>
      </c>
      <c r="G1618" s="12">
        <v>3007101</v>
      </c>
    </row>
    <row r="1619" spans="1:7" x14ac:dyDescent="0.25">
      <c r="A1619" s="13">
        <v>43356</v>
      </c>
      <c r="B1619" s="12">
        <v>39</v>
      </c>
      <c r="C1619" s="12">
        <v>39.25</v>
      </c>
      <c r="D1619" s="12">
        <v>38.860000999999997</v>
      </c>
      <c r="E1619" s="12">
        <v>38.959999000000003</v>
      </c>
      <c r="F1619" s="12">
        <v>38.552658000000001</v>
      </c>
      <c r="G1619" s="12">
        <v>2778991</v>
      </c>
    </row>
    <row r="1620" spans="1:7" x14ac:dyDescent="0.25">
      <c r="A1620" s="13">
        <v>43357</v>
      </c>
      <c r="B1620" s="12">
        <v>38.639999000000003</v>
      </c>
      <c r="C1620" s="12">
        <v>39.909999999999997</v>
      </c>
      <c r="D1620" s="12">
        <v>38.520000000000003</v>
      </c>
      <c r="E1620" s="12">
        <v>39.779998999999997</v>
      </c>
      <c r="F1620" s="12">
        <v>39.364082000000003</v>
      </c>
      <c r="G1620" s="12">
        <v>2786516</v>
      </c>
    </row>
    <row r="1621" spans="1:7" x14ac:dyDescent="0.25">
      <c r="A1621" s="13">
        <v>43360</v>
      </c>
      <c r="B1621" s="12">
        <v>39.639999000000003</v>
      </c>
      <c r="C1621" s="12">
        <v>40.509998000000003</v>
      </c>
      <c r="D1621" s="12">
        <v>39.340000000000003</v>
      </c>
      <c r="E1621" s="12">
        <v>40</v>
      </c>
      <c r="F1621" s="12">
        <v>39.581786999999998</v>
      </c>
      <c r="G1621" s="12">
        <v>2079194</v>
      </c>
    </row>
    <row r="1622" spans="1:7" x14ac:dyDescent="0.25">
      <c r="A1622" s="13">
        <v>43361</v>
      </c>
      <c r="B1622" s="12">
        <v>40.139999000000003</v>
      </c>
      <c r="C1622" s="12">
        <v>40.669998</v>
      </c>
      <c r="D1622" s="12">
        <v>40</v>
      </c>
      <c r="E1622" s="12">
        <v>40.5</v>
      </c>
      <c r="F1622" s="12">
        <v>40.076557000000001</v>
      </c>
      <c r="G1622" s="12">
        <v>2322244</v>
      </c>
    </row>
    <row r="1623" spans="1:7" x14ac:dyDescent="0.25">
      <c r="A1623" s="13">
        <v>43362</v>
      </c>
      <c r="B1623" s="12">
        <v>40.150002000000001</v>
      </c>
      <c r="C1623" s="12">
        <v>40.799999</v>
      </c>
      <c r="D1623" s="12">
        <v>40.090000000000003</v>
      </c>
      <c r="E1623" s="12">
        <v>40.479999999999997</v>
      </c>
      <c r="F1623" s="12">
        <v>40.056767000000001</v>
      </c>
      <c r="G1623" s="12">
        <v>2695036</v>
      </c>
    </row>
    <row r="1624" spans="1:7" x14ac:dyDescent="0.25">
      <c r="A1624" s="13">
        <v>43363</v>
      </c>
      <c r="B1624" s="12">
        <v>40.549999</v>
      </c>
      <c r="C1624" s="12">
        <v>40.599997999999999</v>
      </c>
      <c r="D1624" s="12">
        <v>39.919998</v>
      </c>
      <c r="E1624" s="12">
        <v>40.119999</v>
      </c>
      <c r="F1624" s="12">
        <v>39.700530999999998</v>
      </c>
      <c r="G1624" s="12">
        <v>1673448</v>
      </c>
    </row>
    <row r="1625" spans="1:7" x14ac:dyDescent="0.25">
      <c r="A1625" s="13">
        <v>43364</v>
      </c>
      <c r="B1625" s="12">
        <v>39.880001</v>
      </c>
      <c r="C1625" s="12">
        <v>40.889999000000003</v>
      </c>
      <c r="D1625" s="12">
        <v>39.880001</v>
      </c>
      <c r="E1625" s="12">
        <v>40.25</v>
      </c>
      <c r="F1625" s="12">
        <v>39.829169999999998</v>
      </c>
      <c r="G1625" s="12">
        <v>24400996</v>
      </c>
    </row>
    <row r="1626" spans="1:7" x14ac:dyDescent="0.25">
      <c r="A1626" s="13">
        <v>43367</v>
      </c>
      <c r="B1626" s="12">
        <v>40.139999000000003</v>
      </c>
      <c r="C1626" s="12">
        <v>40.799999</v>
      </c>
      <c r="D1626" s="12">
        <v>39.889999000000003</v>
      </c>
      <c r="E1626" s="12">
        <v>40.389999000000003</v>
      </c>
      <c r="F1626" s="12">
        <v>39.967708999999999</v>
      </c>
      <c r="G1626" s="12">
        <v>1718224</v>
      </c>
    </row>
    <row r="1627" spans="1:7" x14ac:dyDescent="0.25">
      <c r="A1627" s="13">
        <v>43368</v>
      </c>
      <c r="B1627" s="12">
        <v>40.529998999999997</v>
      </c>
      <c r="C1627" s="12">
        <v>40.889999000000003</v>
      </c>
      <c r="D1627" s="12">
        <v>40</v>
      </c>
      <c r="E1627" s="12">
        <v>40.619999</v>
      </c>
      <c r="F1627" s="12">
        <v>40.195301000000001</v>
      </c>
      <c r="G1627" s="12">
        <v>1988574</v>
      </c>
    </row>
    <row r="1628" spans="1:7" x14ac:dyDescent="0.25">
      <c r="A1628" s="13">
        <v>43369</v>
      </c>
      <c r="B1628" s="12">
        <v>40.720001000000003</v>
      </c>
      <c r="C1628" s="12">
        <v>40.880001</v>
      </c>
      <c r="D1628" s="12">
        <v>40.360000999999997</v>
      </c>
      <c r="E1628" s="12">
        <v>40.689999</v>
      </c>
      <c r="F1628" s="12">
        <v>40.264567999999997</v>
      </c>
      <c r="G1628" s="12">
        <v>1018761</v>
      </c>
    </row>
    <row r="1629" spans="1:7" x14ac:dyDescent="0.25">
      <c r="A1629" s="13">
        <v>43370</v>
      </c>
      <c r="B1629" s="12">
        <v>40.790000999999997</v>
      </c>
      <c r="C1629" s="12">
        <v>41.200001</v>
      </c>
      <c r="D1629" s="12">
        <v>40.349997999999999</v>
      </c>
      <c r="E1629" s="12">
        <v>40.560001</v>
      </c>
      <c r="F1629" s="12">
        <v>40.135933000000001</v>
      </c>
      <c r="G1629" s="12">
        <v>1585671</v>
      </c>
    </row>
    <row r="1630" spans="1:7" x14ac:dyDescent="0.25">
      <c r="A1630" s="13">
        <v>43371</v>
      </c>
      <c r="B1630" s="12">
        <v>40.520000000000003</v>
      </c>
      <c r="C1630" s="12">
        <v>41.07</v>
      </c>
      <c r="D1630" s="12">
        <v>39.779998999999997</v>
      </c>
      <c r="E1630" s="12">
        <v>39.909999999999997</v>
      </c>
      <c r="F1630" s="12">
        <v>39.492725</v>
      </c>
      <c r="G1630" s="12">
        <v>1313125</v>
      </c>
    </row>
    <row r="1631" spans="1:7" x14ac:dyDescent="0.25">
      <c r="A1631" s="13">
        <v>43374</v>
      </c>
      <c r="B1631" s="12">
        <v>39.959999000000003</v>
      </c>
      <c r="C1631" s="12">
        <v>40.840000000000003</v>
      </c>
      <c r="D1631" s="12">
        <v>39.709999000000003</v>
      </c>
      <c r="E1631" s="12">
        <v>39.860000999999997</v>
      </c>
      <c r="F1631" s="12">
        <v>39.443249000000002</v>
      </c>
      <c r="G1631" s="12">
        <v>1131827</v>
      </c>
    </row>
    <row r="1632" spans="1:7" x14ac:dyDescent="0.25">
      <c r="A1632" s="13">
        <v>43375</v>
      </c>
      <c r="B1632" s="12">
        <v>39.950001</v>
      </c>
      <c r="C1632" s="12">
        <v>40.139999000000003</v>
      </c>
      <c r="D1632" s="12">
        <v>38.909999999999997</v>
      </c>
      <c r="E1632" s="12">
        <v>39.040000999999997</v>
      </c>
      <c r="F1632" s="12">
        <v>38.631824000000002</v>
      </c>
      <c r="G1632" s="12">
        <v>2861891</v>
      </c>
    </row>
    <row r="1633" spans="1:7" x14ac:dyDescent="0.25">
      <c r="A1633" s="13">
        <v>43376</v>
      </c>
      <c r="B1633" s="12">
        <v>39.130001</v>
      </c>
      <c r="C1633" s="12">
        <v>39.450001</v>
      </c>
      <c r="D1633" s="12">
        <v>38.759998000000003</v>
      </c>
      <c r="E1633" s="12">
        <v>38.82</v>
      </c>
      <c r="F1633" s="12">
        <v>38.414124000000001</v>
      </c>
      <c r="G1633" s="12">
        <v>2040122</v>
      </c>
    </row>
    <row r="1634" spans="1:7" x14ac:dyDescent="0.25">
      <c r="A1634" s="13">
        <v>43377</v>
      </c>
      <c r="B1634" s="12">
        <v>39.099997999999999</v>
      </c>
      <c r="C1634" s="12">
        <v>39.099997999999999</v>
      </c>
      <c r="D1634" s="12">
        <v>38.400002000000001</v>
      </c>
      <c r="E1634" s="12">
        <v>38.549999</v>
      </c>
      <c r="F1634" s="12">
        <v>38.146946</v>
      </c>
      <c r="G1634" s="12">
        <v>1251673</v>
      </c>
    </row>
    <row r="1635" spans="1:7" x14ac:dyDescent="0.25">
      <c r="A1635" s="13">
        <v>43378</v>
      </c>
      <c r="B1635" s="12">
        <v>38.549999</v>
      </c>
      <c r="C1635" s="12">
        <v>38.950001</v>
      </c>
      <c r="D1635" s="12">
        <v>38.07</v>
      </c>
      <c r="E1635" s="12">
        <v>38.189999</v>
      </c>
      <c r="F1635" s="12">
        <v>37.790706999999998</v>
      </c>
      <c r="G1635" s="12">
        <v>1423747</v>
      </c>
    </row>
    <row r="1636" spans="1:7" x14ac:dyDescent="0.25">
      <c r="A1636" s="13">
        <v>43381</v>
      </c>
      <c r="B1636" s="12">
        <v>38.029998999999997</v>
      </c>
      <c r="C1636" s="12">
        <v>38.869999</v>
      </c>
      <c r="D1636" s="12">
        <v>38.029998999999997</v>
      </c>
      <c r="E1636" s="12">
        <v>38.310001</v>
      </c>
      <c r="F1636" s="12">
        <v>37.909453999999997</v>
      </c>
      <c r="G1636" s="12">
        <v>1765650</v>
      </c>
    </row>
    <row r="1637" spans="1:7" x14ac:dyDescent="0.25">
      <c r="A1637" s="13">
        <v>43382</v>
      </c>
      <c r="B1637" s="12">
        <v>38.209999000000003</v>
      </c>
      <c r="C1637" s="12">
        <v>38.810001</v>
      </c>
      <c r="D1637" s="12">
        <v>38.020000000000003</v>
      </c>
      <c r="E1637" s="12">
        <v>38.540000999999997</v>
      </c>
      <c r="F1637" s="12">
        <v>38.137051</v>
      </c>
      <c r="G1637" s="12">
        <v>1818975</v>
      </c>
    </row>
    <row r="1638" spans="1:7" x14ac:dyDescent="0.25">
      <c r="A1638" s="13">
        <v>43383</v>
      </c>
      <c r="B1638" s="12">
        <v>38.770000000000003</v>
      </c>
      <c r="C1638" s="12">
        <v>38.939999</v>
      </c>
      <c r="D1638" s="12">
        <v>38.099997999999999</v>
      </c>
      <c r="E1638" s="12">
        <v>38.270000000000003</v>
      </c>
      <c r="F1638" s="12">
        <v>37.869872999999998</v>
      </c>
      <c r="G1638" s="12">
        <v>1686629</v>
      </c>
    </row>
    <row r="1639" spans="1:7" x14ac:dyDescent="0.25">
      <c r="A1639" s="13">
        <v>43384</v>
      </c>
      <c r="B1639" s="12">
        <v>38.68</v>
      </c>
      <c r="C1639" s="12">
        <v>39.479999999999997</v>
      </c>
      <c r="D1639" s="12">
        <v>38.299999</v>
      </c>
      <c r="E1639" s="12">
        <v>38.610000999999997</v>
      </c>
      <c r="F1639" s="12">
        <v>38.206318000000003</v>
      </c>
      <c r="G1639" s="12">
        <v>6007972</v>
      </c>
    </row>
    <row r="1640" spans="1:7" x14ac:dyDescent="0.25">
      <c r="A1640" s="13">
        <v>43385</v>
      </c>
      <c r="B1640" s="12">
        <v>38.759998000000003</v>
      </c>
      <c r="C1640" s="12">
        <v>38.770000000000003</v>
      </c>
      <c r="D1640" s="12">
        <v>37.049999</v>
      </c>
      <c r="E1640" s="12">
        <v>37.349997999999999</v>
      </c>
      <c r="F1640" s="12">
        <v>36.959491999999997</v>
      </c>
      <c r="G1640" s="12">
        <v>2508070</v>
      </c>
    </row>
    <row r="1641" spans="1:7" x14ac:dyDescent="0.25">
      <c r="A1641" s="13">
        <v>43388</v>
      </c>
      <c r="B1641" s="12">
        <v>37.240001999999997</v>
      </c>
      <c r="C1641" s="12">
        <v>37.529998999999997</v>
      </c>
      <c r="D1641" s="12">
        <v>36.709999000000003</v>
      </c>
      <c r="E1641" s="12">
        <v>37.340000000000003</v>
      </c>
      <c r="F1641" s="12">
        <v>36.949596</v>
      </c>
      <c r="G1641" s="12">
        <v>1493231</v>
      </c>
    </row>
    <row r="1642" spans="1:7" x14ac:dyDescent="0.25">
      <c r="A1642" s="13">
        <v>43389</v>
      </c>
      <c r="B1642" s="12">
        <v>37.5</v>
      </c>
      <c r="C1642" s="12">
        <v>38.299999</v>
      </c>
      <c r="D1642" s="12">
        <v>37.389999000000003</v>
      </c>
      <c r="E1642" s="12">
        <v>38.220001000000003</v>
      </c>
      <c r="F1642" s="12">
        <v>37.820396000000002</v>
      </c>
      <c r="G1642" s="12">
        <v>1471488</v>
      </c>
    </row>
    <row r="1643" spans="1:7" x14ac:dyDescent="0.25">
      <c r="A1643" s="13">
        <v>43390</v>
      </c>
      <c r="B1643" s="12">
        <v>38.020000000000003</v>
      </c>
      <c r="C1643" s="12">
        <v>38.090000000000003</v>
      </c>
      <c r="D1643" s="12">
        <v>37.5</v>
      </c>
      <c r="E1643" s="12">
        <v>37.669998</v>
      </c>
      <c r="F1643" s="12">
        <v>37.276145999999997</v>
      </c>
      <c r="G1643" s="12">
        <v>1285621</v>
      </c>
    </row>
    <row r="1644" spans="1:7" x14ac:dyDescent="0.25">
      <c r="A1644" s="13">
        <v>43391</v>
      </c>
      <c r="B1644" s="12">
        <v>37.979999999999997</v>
      </c>
      <c r="C1644" s="12">
        <v>37.979999999999997</v>
      </c>
      <c r="D1644" s="12">
        <v>37.18</v>
      </c>
      <c r="E1644" s="12">
        <v>37.459999000000003</v>
      </c>
      <c r="F1644" s="12">
        <v>37.068339999999999</v>
      </c>
      <c r="G1644" s="12">
        <v>1511850</v>
      </c>
    </row>
    <row r="1645" spans="1:7" x14ac:dyDescent="0.25">
      <c r="A1645" s="13">
        <v>43392</v>
      </c>
      <c r="B1645" s="12">
        <v>37.689999</v>
      </c>
      <c r="C1645" s="12">
        <v>37.689999</v>
      </c>
      <c r="D1645" s="12">
        <v>36.610000999999997</v>
      </c>
      <c r="E1645" s="12">
        <v>36.779998999999997</v>
      </c>
      <c r="F1645" s="12">
        <v>36.395451000000001</v>
      </c>
      <c r="G1645" s="12">
        <v>1997346</v>
      </c>
    </row>
    <row r="1646" spans="1:7" x14ac:dyDescent="0.25">
      <c r="A1646" s="13">
        <v>43395</v>
      </c>
      <c r="B1646" s="12">
        <v>36.939999</v>
      </c>
      <c r="C1646" s="12">
        <v>37.009998000000003</v>
      </c>
      <c r="D1646" s="12">
        <v>36.020000000000003</v>
      </c>
      <c r="E1646" s="12">
        <v>36.779998999999997</v>
      </c>
      <c r="F1646" s="12">
        <v>36.395451000000001</v>
      </c>
      <c r="G1646" s="12">
        <v>2054727</v>
      </c>
    </row>
    <row r="1647" spans="1:7" x14ac:dyDescent="0.25">
      <c r="A1647" s="13">
        <v>43396</v>
      </c>
      <c r="B1647" s="12">
        <v>36.529998999999997</v>
      </c>
      <c r="C1647" s="12">
        <v>37.619999</v>
      </c>
      <c r="D1647" s="12">
        <v>36.020000000000003</v>
      </c>
      <c r="E1647" s="12">
        <v>37.220001000000003</v>
      </c>
      <c r="F1647" s="12">
        <v>36.830852999999998</v>
      </c>
      <c r="G1647" s="12">
        <v>1871448</v>
      </c>
    </row>
    <row r="1648" spans="1:7" x14ac:dyDescent="0.25">
      <c r="A1648" s="13">
        <v>43397</v>
      </c>
      <c r="B1648" s="12">
        <v>37.18</v>
      </c>
      <c r="C1648" s="12">
        <v>37.330002</v>
      </c>
      <c r="D1648" s="12">
        <v>36.299999</v>
      </c>
      <c r="E1648" s="12">
        <v>36.380001</v>
      </c>
      <c r="F1648" s="12">
        <v>35.999634</v>
      </c>
      <c r="G1648" s="12">
        <v>1108369</v>
      </c>
    </row>
    <row r="1649" spans="1:7" x14ac:dyDescent="0.25">
      <c r="A1649" s="13">
        <v>43398</v>
      </c>
      <c r="B1649" s="12">
        <v>36.5</v>
      </c>
      <c r="C1649" s="12">
        <v>39.25</v>
      </c>
      <c r="D1649" s="12">
        <v>36.5</v>
      </c>
      <c r="E1649" s="12">
        <v>38.299999</v>
      </c>
      <c r="F1649" s="12">
        <v>37.899559000000004</v>
      </c>
      <c r="G1649" s="12">
        <v>3703725</v>
      </c>
    </row>
    <row r="1650" spans="1:7" x14ac:dyDescent="0.25">
      <c r="A1650" s="13">
        <v>43399</v>
      </c>
      <c r="B1650" s="12">
        <v>38.189999</v>
      </c>
      <c r="C1650" s="12">
        <v>38.990001999999997</v>
      </c>
      <c r="D1650" s="12">
        <v>37.619999</v>
      </c>
      <c r="E1650" s="12">
        <v>38.200001</v>
      </c>
      <c r="F1650" s="12">
        <v>37.800606000000002</v>
      </c>
      <c r="G1650" s="12">
        <v>1304649</v>
      </c>
    </row>
    <row r="1651" spans="1:7" x14ac:dyDescent="0.25">
      <c r="A1651" s="13">
        <v>43402</v>
      </c>
      <c r="B1651" s="12">
        <v>38.369999</v>
      </c>
      <c r="C1651" s="12">
        <v>39.159999999999997</v>
      </c>
      <c r="D1651" s="12">
        <v>35.700001</v>
      </c>
      <c r="E1651" s="12">
        <v>36.400002000000001</v>
      </c>
      <c r="F1651" s="12">
        <v>36.019424000000001</v>
      </c>
      <c r="G1651" s="12">
        <v>3737018</v>
      </c>
    </row>
    <row r="1652" spans="1:7" x14ac:dyDescent="0.25">
      <c r="A1652" s="13">
        <v>43403</v>
      </c>
      <c r="B1652" s="12">
        <v>36.779998999999997</v>
      </c>
      <c r="C1652" s="12">
        <v>38.099997999999999</v>
      </c>
      <c r="D1652" s="12">
        <v>36.759998000000003</v>
      </c>
      <c r="E1652" s="12">
        <v>37.889999000000003</v>
      </c>
      <c r="F1652" s="12">
        <v>37.493847000000002</v>
      </c>
      <c r="G1652" s="12">
        <v>3076522</v>
      </c>
    </row>
    <row r="1653" spans="1:7" x14ac:dyDescent="0.25">
      <c r="A1653" s="13">
        <v>43404</v>
      </c>
      <c r="B1653" s="12">
        <v>38.200001</v>
      </c>
      <c r="C1653" s="12">
        <v>38.799999</v>
      </c>
      <c r="D1653" s="12">
        <v>36.619999</v>
      </c>
      <c r="E1653" s="12">
        <v>38.049999</v>
      </c>
      <c r="F1653" s="12">
        <v>37.652172</v>
      </c>
      <c r="G1653" s="12">
        <v>5581416</v>
      </c>
    </row>
    <row r="1654" spans="1:7" x14ac:dyDescent="0.25">
      <c r="A1654" s="13">
        <v>43405</v>
      </c>
      <c r="B1654" s="12">
        <v>38.220001000000003</v>
      </c>
      <c r="C1654" s="12">
        <v>39.119999</v>
      </c>
      <c r="D1654" s="12">
        <v>37.459999000000003</v>
      </c>
      <c r="E1654" s="12">
        <v>38.700001</v>
      </c>
      <c r="F1654" s="12">
        <v>38.295380000000002</v>
      </c>
      <c r="G1654" s="12">
        <v>3534083</v>
      </c>
    </row>
    <row r="1655" spans="1:7" x14ac:dyDescent="0.25">
      <c r="A1655" s="13">
        <v>43409</v>
      </c>
      <c r="B1655" s="12">
        <v>38.720001000000003</v>
      </c>
      <c r="C1655" s="12">
        <v>40.459999000000003</v>
      </c>
      <c r="D1655" s="12">
        <v>38.459999000000003</v>
      </c>
      <c r="E1655" s="12">
        <v>40.220001000000003</v>
      </c>
      <c r="F1655" s="12">
        <v>39.799487999999997</v>
      </c>
      <c r="G1655" s="12">
        <v>3787052</v>
      </c>
    </row>
    <row r="1656" spans="1:7" x14ac:dyDescent="0.25">
      <c r="A1656" s="13">
        <v>43410</v>
      </c>
      <c r="B1656" s="12">
        <v>40.150002000000001</v>
      </c>
      <c r="C1656" s="12">
        <v>40.5</v>
      </c>
      <c r="D1656" s="12">
        <v>39.009998000000003</v>
      </c>
      <c r="E1656" s="12">
        <v>39.220001000000003</v>
      </c>
      <c r="F1656" s="12">
        <v>38.809939999999997</v>
      </c>
      <c r="G1656" s="12">
        <v>4062603</v>
      </c>
    </row>
    <row r="1657" spans="1:7" x14ac:dyDescent="0.25">
      <c r="A1657" s="13">
        <v>43411</v>
      </c>
      <c r="B1657" s="12">
        <v>39.479999999999997</v>
      </c>
      <c r="C1657" s="12">
        <v>39.990001999999997</v>
      </c>
      <c r="D1657" s="12">
        <v>39.409999999999997</v>
      </c>
      <c r="E1657" s="12">
        <v>39.979999999999997</v>
      </c>
      <c r="F1657" s="12">
        <v>39.561993000000001</v>
      </c>
      <c r="G1657" s="12">
        <v>2983671</v>
      </c>
    </row>
    <row r="1658" spans="1:7" x14ac:dyDescent="0.25">
      <c r="A1658" s="13">
        <v>43412</v>
      </c>
      <c r="B1658" s="12">
        <v>39.520000000000003</v>
      </c>
      <c r="C1658" s="12">
        <v>39.990001999999997</v>
      </c>
      <c r="D1658" s="12">
        <v>38.07</v>
      </c>
      <c r="E1658" s="12">
        <v>38.529998999999997</v>
      </c>
      <c r="F1658" s="12">
        <v>38.127150999999998</v>
      </c>
      <c r="G1658" s="12">
        <v>3057219</v>
      </c>
    </row>
    <row r="1659" spans="1:7" x14ac:dyDescent="0.25">
      <c r="A1659" s="13">
        <v>43413</v>
      </c>
      <c r="B1659" s="12">
        <v>38.400002000000001</v>
      </c>
      <c r="C1659" s="12">
        <v>41.700001</v>
      </c>
      <c r="D1659" s="12">
        <v>36.459999000000003</v>
      </c>
      <c r="E1659" s="12">
        <v>40.659999999999997</v>
      </c>
      <c r="F1659" s="12">
        <v>40.234886000000003</v>
      </c>
      <c r="G1659" s="12">
        <v>7152613</v>
      </c>
    </row>
    <row r="1660" spans="1:7" x14ac:dyDescent="0.25">
      <c r="A1660" s="13">
        <v>43416</v>
      </c>
      <c r="B1660" s="12">
        <v>40.5</v>
      </c>
      <c r="C1660" s="12">
        <v>40.5</v>
      </c>
      <c r="D1660" s="12">
        <v>38.799999</v>
      </c>
      <c r="E1660" s="12">
        <v>39.279998999999997</v>
      </c>
      <c r="F1660" s="12">
        <v>38.869312000000001</v>
      </c>
      <c r="G1660" s="12">
        <v>3772126</v>
      </c>
    </row>
    <row r="1661" spans="1:7" x14ac:dyDescent="0.25">
      <c r="A1661" s="13">
        <v>43417</v>
      </c>
      <c r="B1661" s="12">
        <v>39.189999</v>
      </c>
      <c r="C1661" s="12">
        <v>39.299999</v>
      </c>
      <c r="D1661" s="12">
        <v>37.900002000000001</v>
      </c>
      <c r="E1661" s="12">
        <v>37.959999000000003</v>
      </c>
      <c r="F1661" s="12">
        <v>37.563113999999999</v>
      </c>
      <c r="G1661" s="12">
        <v>2903258</v>
      </c>
    </row>
    <row r="1662" spans="1:7" x14ac:dyDescent="0.25">
      <c r="A1662" s="13">
        <v>43418</v>
      </c>
      <c r="B1662" s="12">
        <v>38.330002</v>
      </c>
      <c r="C1662" s="12">
        <v>38.889999000000003</v>
      </c>
      <c r="D1662" s="12">
        <v>37.720001000000003</v>
      </c>
      <c r="E1662" s="12">
        <v>37.970001000000003</v>
      </c>
      <c r="F1662" s="12">
        <v>37.573008999999999</v>
      </c>
      <c r="G1662" s="12">
        <v>5356261</v>
      </c>
    </row>
    <row r="1663" spans="1:7" x14ac:dyDescent="0.25">
      <c r="A1663" s="13">
        <v>43419</v>
      </c>
      <c r="B1663" s="12">
        <v>38.099997999999999</v>
      </c>
      <c r="C1663" s="12">
        <v>38.380001</v>
      </c>
      <c r="D1663" s="12">
        <v>37</v>
      </c>
      <c r="E1663" s="12">
        <v>37.200001</v>
      </c>
      <c r="F1663" s="12">
        <v>36.811062</v>
      </c>
      <c r="G1663" s="12">
        <v>2473467</v>
      </c>
    </row>
    <row r="1664" spans="1:7" x14ac:dyDescent="0.25">
      <c r="A1664" s="13">
        <v>43420</v>
      </c>
      <c r="B1664" s="12">
        <v>37.099997999999999</v>
      </c>
      <c r="C1664" s="12">
        <v>38.900002000000001</v>
      </c>
      <c r="D1664" s="12">
        <v>37.040000999999997</v>
      </c>
      <c r="E1664" s="12">
        <v>38.810001</v>
      </c>
      <c r="F1664" s="12">
        <v>38.404228000000003</v>
      </c>
      <c r="G1664" s="12">
        <v>2403721</v>
      </c>
    </row>
    <row r="1665" spans="1:7" x14ac:dyDescent="0.25">
      <c r="A1665" s="13">
        <v>43424</v>
      </c>
      <c r="B1665" s="12">
        <v>38.330002</v>
      </c>
      <c r="C1665" s="12">
        <v>39.240001999999997</v>
      </c>
      <c r="D1665" s="12">
        <v>38</v>
      </c>
      <c r="E1665" s="12">
        <v>38.900002000000001</v>
      </c>
      <c r="F1665" s="12">
        <v>38.493285999999998</v>
      </c>
      <c r="G1665" s="12">
        <v>1640764</v>
      </c>
    </row>
    <row r="1666" spans="1:7" x14ac:dyDescent="0.25">
      <c r="A1666" s="13">
        <v>43425</v>
      </c>
      <c r="B1666" s="12">
        <v>39.409999999999997</v>
      </c>
      <c r="C1666" s="12">
        <v>39.599997999999999</v>
      </c>
      <c r="D1666" s="12">
        <v>38.349997999999999</v>
      </c>
      <c r="E1666" s="12">
        <v>38.630001</v>
      </c>
      <c r="F1666" s="12">
        <v>38.226109000000001</v>
      </c>
      <c r="G1666" s="12">
        <v>1679308</v>
      </c>
    </row>
    <row r="1667" spans="1:7" x14ac:dyDescent="0.25">
      <c r="A1667" s="13">
        <v>43426</v>
      </c>
      <c r="B1667" s="12">
        <v>39</v>
      </c>
      <c r="C1667" s="12">
        <v>39</v>
      </c>
      <c r="D1667" s="12">
        <v>37.979999999999997</v>
      </c>
      <c r="E1667" s="12">
        <v>38.119999</v>
      </c>
      <c r="F1667" s="12">
        <v>37.721438999999997</v>
      </c>
      <c r="G1667" s="12">
        <v>882746</v>
      </c>
    </row>
    <row r="1668" spans="1:7" x14ac:dyDescent="0.25">
      <c r="A1668" s="13">
        <v>43427</v>
      </c>
      <c r="B1668" s="12">
        <v>38.450001</v>
      </c>
      <c r="C1668" s="12">
        <v>38.669998</v>
      </c>
      <c r="D1668" s="12">
        <v>37.369999</v>
      </c>
      <c r="E1668" s="12">
        <v>37.509998000000003</v>
      </c>
      <c r="F1668" s="12">
        <v>37.117817000000002</v>
      </c>
      <c r="G1668" s="12">
        <v>1465510</v>
      </c>
    </row>
    <row r="1669" spans="1:7" x14ac:dyDescent="0.25">
      <c r="A1669" s="13">
        <v>43430</v>
      </c>
      <c r="B1669" s="12">
        <v>37.419998</v>
      </c>
      <c r="C1669" s="12">
        <v>37.689999</v>
      </c>
      <c r="D1669" s="12">
        <v>35.849997999999999</v>
      </c>
      <c r="E1669" s="12">
        <v>36.790000999999997</v>
      </c>
      <c r="F1669" s="12">
        <v>36.405349999999999</v>
      </c>
      <c r="G1669" s="12">
        <v>4025659</v>
      </c>
    </row>
    <row r="1670" spans="1:7" x14ac:dyDescent="0.25">
      <c r="A1670" s="13">
        <v>43431</v>
      </c>
      <c r="B1670" s="12">
        <v>37.080002</v>
      </c>
      <c r="C1670" s="12">
        <v>38.970001000000003</v>
      </c>
      <c r="D1670" s="12">
        <v>37.080002</v>
      </c>
      <c r="E1670" s="12">
        <v>38.720001000000003</v>
      </c>
      <c r="F1670" s="12">
        <v>38.315170000000002</v>
      </c>
      <c r="G1670" s="12">
        <v>3587109</v>
      </c>
    </row>
    <row r="1671" spans="1:7" x14ac:dyDescent="0.25">
      <c r="A1671" s="13">
        <v>43432</v>
      </c>
      <c r="B1671" s="12">
        <v>39</v>
      </c>
      <c r="C1671" s="12">
        <v>39.840000000000003</v>
      </c>
      <c r="D1671" s="12">
        <v>38.509998000000003</v>
      </c>
      <c r="E1671" s="12">
        <v>39.709999000000003</v>
      </c>
      <c r="F1671" s="12">
        <v>39.294815</v>
      </c>
      <c r="G1671" s="12">
        <v>3340474</v>
      </c>
    </row>
    <row r="1672" spans="1:7" x14ac:dyDescent="0.25">
      <c r="A1672" s="13">
        <v>43433</v>
      </c>
      <c r="B1672" s="12">
        <v>39.700001</v>
      </c>
      <c r="C1672" s="12">
        <v>40</v>
      </c>
      <c r="D1672" s="12">
        <v>39.490001999999997</v>
      </c>
      <c r="E1672" s="12">
        <v>39.990001999999997</v>
      </c>
      <c r="F1672" s="12">
        <v>39.571891999999998</v>
      </c>
      <c r="G1672" s="12">
        <v>3656218</v>
      </c>
    </row>
    <row r="1673" spans="1:7" x14ac:dyDescent="0.25">
      <c r="A1673" s="13">
        <v>43434</v>
      </c>
      <c r="B1673" s="12">
        <v>39.990001999999997</v>
      </c>
      <c r="C1673" s="12">
        <v>39.990001999999997</v>
      </c>
      <c r="D1673" s="12">
        <v>38.790000999999997</v>
      </c>
      <c r="E1673" s="12">
        <v>39</v>
      </c>
      <c r="F1673" s="12">
        <v>38.592238999999999</v>
      </c>
      <c r="G1673" s="12">
        <v>5491052</v>
      </c>
    </row>
    <row r="1674" spans="1:7" x14ac:dyDescent="0.25">
      <c r="A1674" s="13">
        <v>43437</v>
      </c>
      <c r="B1674" s="12">
        <v>39.299999</v>
      </c>
      <c r="C1674" s="12">
        <v>40</v>
      </c>
      <c r="D1674" s="12">
        <v>38.200001</v>
      </c>
      <c r="E1674" s="12">
        <v>39.060001</v>
      </c>
      <c r="F1674" s="12">
        <v>38.651615</v>
      </c>
      <c r="G1674" s="12">
        <v>3003384</v>
      </c>
    </row>
    <row r="1675" spans="1:7" x14ac:dyDescent="0.25">
      <c r="A1675" s="13">
        <v>43438</v>
      </c>
      <c r="B1675" s="12">
        <v>39.220001000000003</v>
      </c>
      <c r="C1675" s="12">
        <v>39.220001000000003</v>
      </c>
      <c r="D1675" s="12">
        <v>38</v>
      </c>
      <c r="E1675" s="12">
        <v>38.540000999999997</v>
      </c>
      <c r="F1675" s="12">
        <v>38.137051</v>
      </c>
      <c r="G1675" s="12">
        <v>3101046</v>
      </c>
    </row>
    <row r="1676" spans="1:7" x14ac:dyDescent="0.25">
      <c r="A1676" s="13">
        <v>43439</v>
      </c>
      <c r="B1676" s="12">
        <v>38.970001000000003</v>
      </c>
      <c r="C1676" s="12">
        <v>39</v>
      </c>
      <c r="D1676" s="12">
        <v>38.610000999999997</v>
      </c>
      <c r="E1676" s="12">
        <v>38.970001000000003</v>
      </c>
      <c r="F1676" s="12">
        <v>38.562556999999998</v>
      </c>
      <c r="G1676" s="12">
        <v>715949</v>
      </c>
    </row>
    <row r="1677" spans="1:7" x14ac:dyDescent="0.25">
      <c r="A1677" s="13">
        <v>43440</v>
      </c>
      <c r="B1677" s="12">
        <v>38.540000999999997</v>
      </c>
      <c r="C1677" s="12">
        <v>39</v>
      </c>
      <c r="D1677" s="12">
        <v>37.520000000000003</v>
      </c>
      <c r="E1677" s="12">
        <v>38.919998</v>
      </c>
      <c r="F1677" s="12">
        <v>38.513077000000003</v>
      </c>
      <c r="G1677" s="12">
        <v>1815840</v>
      </c>
    </row>
    <row r="1678" spans="1:7" x14ac:dyDescent="0.25">
      <c r="A1678" s="13">
        <v>43441</v>
      </c>
      <c r="B1678" s="12">
        <v>39</v>
      </c>
      <c r="C1678" s="12">
        <v>39.43</v>
      </c>
      <c r="D1678" s="12">
        <v>38.439999</v>
      </c>
      <c r="E1678" s="12">
        <v>39</v>
      </c>
      <c r="F1678" s="12">
        <v>38.592238999999999</v>
      </c>
      <c r="G1678" s="12">
        <v>1122520</v>
      </c>
    </row>
    <row r="1679" spans="1:7" x14ac:dyDescent="0.25">
      <c r="A1679" s="13">
        <v>43444</v>
      </c>
      <c r="B1679" s="12">
        <v>39.259998000000003</v>
      </c>
      <c r="C1679" s="12">
        <v>39.439999</v>
      </c>
      <c r="D1679" s="12">
        <v>38.049999</v>
      </c>
      <c r="E1679" s="12">
        <v>38.950001</v>
      </c>
      <c r="F1679" s="12">
        <v>38.542763000000001</v>
      </c>
      <c r="G1679" s="12">
        <v>1191547</v>
      </c>
    </row>
    <row r="1680" spans="1:7" x14ac:dyDescent="0.25">
      <c r="A1680" s="13">
        <v>43445</v>
      </c>
      <c r="B1680" s="12">
        <v>38.909999999999997</v>
      </c>
      <c r="C1680" s="12">
        <v>39.009998000000003</v>
      </c>
      <c r="D1680" s="12">
        <v>38.25</v>
      </c>
      <c r="E1680" s="12">
        <v>38.57</v>
      </c>
      <c r="F1680" s="12">
        <v>38.166736999999998</v>
      </c>
      <c r="G1680" s="12">
        <v>1317476</v>
      </c>
    </row>
    <row r="1681" spans="1:7" x14ac:dyDescent="0.25">
      <c r="A1681" s="13">
        <v>43447</v>
      </c>
      <c r="B1681" s="12">
        <v>38.599997999999999</v>
      </c>
      <c r="C1681" s="12">
        <v>39</v>
      </c>
      <c r="D1681" s="12">
        <v>37.990001999999997</v>
      </c>
      <c r="E1681" s="12">
        <v>38.450001</v>
      </c>
      <c r="F1681" s="12">
        <v>38.047992999999998</v>
      </c>
      <c r="G1681" s="12">
        <v>3631978</v>
      </c>
    </row>
    <row r="1682" spans="1:7" x14ac:dyDescent="0.25">
      <c r="A1682" s="13">
        <v>43448</v>
      </c>
      <c r="B1682" s="12">
        <v>38.580002</v>
      </c>
      <c r="C1682" s="12">
        <v>39.229999999999997</v>
      </c>
      <c r="D1682" s="12">
        <v>38.419998</v>
      </c>
      <c r="E1682" s="12">
        <v>38.779998999999997</v>
      </c>
      <c r="F1682" s="12">
        <v>38.374538000000001</v>
      </c>
      <c r="G1682" s="12">
        <v>1903414</v>
      </c>
    </row>
    <row r="1683" spans="1:7" x14ac:dyDescent="0.25">
      <c r="A1683" s="13">
        <v>43451</v>
      </c>
      <c r="B1683" s="12">
        <v>39</v>
      </c>
      <c r="C1683" s="12">
        <v>39</v>
      </c>
      <c r="D1683" s="12">
        <v>37.610000999999997</v>
      </c>
      <c r="E1683" s="12">
        <v>37.770000000000003</v>
      </c>
      <c r="F1683" s="12">
        <v>37.375103000000003</v>
      </c>
      <c r="G1683" s="12">
        <v>1163179</v>
      </c>
    </row>
    <row r="1684" spans="1:7" x14ac:dyDescent="0.25">
      <c r="A1684" s="13">
        <v>43452</v>
      </c>
      <c r="B1684" s="12">
        <v>38.020000000000003</v>
      </c>
      <c r="C1684" s="12">
        <v>38.610000999999997</v>
      </c>
      <c r="D1684" s="12">
        <v>37.200001</v>
      </c>
      <c r="E1684" s="12">
        <v>38.479999999999997</v>
      </c>
      <c r="F1684" s="12">
        <v>38.077679000000003</v>
      </c>
      <c r="G1684" s="12">
        <v>1868984</v>
      </c>
    </row>
    <row r="1685" spans="1:7" x14ac:dyDescent="0.25">
      <c r="A1685" s="13">
        <v>43453</v>
      </c>
      <c r="B1685" s="12">
        <v>37.82</v>
      </c>
      <c r="C1685" s="12">
        <v>39.130001</v>
      </c>
      <c r="D1685" s="12">
        <v>37.82</v>
      </c>
      <c r="E1685" s="12">
        <v>38.779998999999997</v>
      </c>
      <c r="F1685" s="12">
        <v>38.374538000000001</v>
      </c>
      <c r="G1685" s="12">
        <v>2505982</v>
      </c>
    </row>
    <row r="1686" spans="1:7" x14ac:dyDescent="0.25">
      <c r="A1686" s="13">
        <v>43454</v>
      </c>
      <c r="B1686" s="12">
        <v>39.090000000000003</v>
      </c>
      <c r="C1686" s="12">
        <v>40</v>
      </c>
      <c r="D1686" s="12">
        <v>38.279998999999997</v>
      </c>
      <c r="E1686" s="12">
        <v>39.93</v>
      </c>
      <c r="F1686" s="12">
        <v>39.512515999999998</v>
      </c>
      <c r="G1686" s="12">
        <v>2304310</v>
      </c>
    </row>
    <row r="1687" spans="1:7" x14ac:dyDescent="0.25">
      <c r="A1687" s="13">
        <v>43455</v>
      </c>
      <c r="B1687" s="12">
        <v>39.659999999999997</v>
      </c>
      <c r="C1687" s="12">
        <v>39.880001</v>
      </c>
      <c r="D1687" s="12">
        <v>38.200001</v>
      </c>
      <c r="E1687" s="12">
        <v>38.639999000000003</v>
      </c>
      <c r="F1687" s="12">
        <v>38.236004000000001</v>
      </c>
      <c r="G1687" s="12">
        <v>8417249</v>
      </c>
    </row>
    <row r="1688" spans="1:7" x14ac:dyDescent="0.25">
      <c r="A1688" s="13">
        <v>43458</v>
      </c>
      <c r="B1688" s="12">
        <v>38.439999</v>
      </c>
      <c r="C1688" s="12">
        <v>39.099997999999999</v>
      </c>
      <c r="D1688" s="12">
        <v>38.439999</v>
      </c>
      <c r="E1688" s="12">
        <v>38.970001000000003</v>
      </c>
      <c r="F1688" s="12">
        <v>38.562556999999998</v>
      </c>
      <c r="G1688" s="12">
        <v>277362</v>
      </c>
    </row>
    <row r="1689" spans="1:7" x14ac:dyDescent="0.25">
      <c r="A1689" s="13">
        <v>43460</v>
      </c>
      <c r="B1689" s="12">
        <v>38.740001999999997</v>
      </c>
      <c r="C1689" s="12">
        <v>39</v>
      </c>
      <c r="D1689" s="12">
        <v>38.630001</v>
      </c>
      <c r="E1689" s="12">
        <v>38.860000999999997</v>
      </c>
      <c r="F1689" s="12">
        <v>38.453704999999999</v>
      </c>
      <c r="G1689" s="12">
        <v>561309</v>
      </c>
    </row>
    <row r="1690" spans="1:7" x14ac:dyDescent="0.25">
      <c r="A1690" s="13">
        <v>43461</v>
      </c>
      <c r="B1690" s="12">
        <v>38.700001</v>
      </c>
      <c r="C1690" s="12">
        <v>39.409999999999997</v>
      </c>
      <c r="D1690" s="12">
        <v>38.520000000000003</v>
      </c>
      <c r="E1690" s="12">
        <v>39.229999999999997</v>
      </c>
      <c r="F1690" s="12">
        <v>38.819836000000002</v>
      </c>
      <c r="G1690" s="12">
        <v>1054535</v>
      </c>
    </row>
    <row r="1691" spans="1:7" x14ac:dyDescent="0.25">
      <c r="A1691" s="13">
        <v>43462</v>
      </c>
      <c r="B1691" s="12">
        <v>39.5</v>
      </c>
      <c r="C1691" s="12">
        <v>39.549999</v>
      </c>
      <c r="D1691" s="12">
        <v>38.549999</v>
      </c>
      <c r="E1691" s="12">
        <v>38.830002</v>
      </c>
      <c r="F1691" s="12">
        <v>38.424019000000001</v>
      </c>
      <c r="G1691" s="12">
        <v>625367</v>
      </c>
    </row>
    <row r="1692" spans="1:7" x14ac:dyDescent="0.25">
      <c r="A1692" s="13">
        <v>43465</v>
      </c>
      <c r="B1692" s="12">
        <v>38.639999000000003</v>
      </c>
      <c r="C1692" s="12">
        <v>39.349997999999999</v>
      </c>
      <c r="D1692" s="12">
        <v>38.5</v>
      </c>
      <c r="E1692" s="12">
        <v>39.150002000000001</v>
      </c>
      <c r="F1692" s="12">
        <v>38.740673000000001</v>
      </c>
      <c r="G1692" s="12">
        <v>1162672</v>
      </c>
    </row>
    <row r="1693" spans="1:7" x14ac:dyDescent="0.25">
      <c r="A1693" s="13">
        <v>43467</v>
      </c>
      <c r="B1693" s="12">
        <v>38.790000999999997</v>
      </c>
      <c r="C1693" s="12">
        <v>39.490001999999997</v>
      </c>
      <c r="D1693" s="12">
        <v>38.580002</v>
      </c>
      <c r="E1693" s="12">
        <v>39.32</v>
      </c>
      <c r="F1693" s="12">
        <v>38.908893999999997</v>
      </c>
      <c r="G1693" s="12">
        <v>925915</v>
      </c>
    </row>
    <row r="1694" spans="1:7" x14ac:dyDescent="0.25">
      <c r="A1694" s="13">
        <v>43468</v>
      </c>
      <c r="B1694" s="12">
        <v>39.040000999999997</v>
      </c>
      <c r="C1694" s="12">
        <v>39.630001</v>
      </c>
      <c r="D1694" s="12">
        <v>38.590000000000003</v>
      </c>
      <c r="E1694" s="12">
        <v>39.32</v>
      </c>
      <c r="F1694" s="12">
        <v>38.908893999999997</v>
      </c>
      <c r="G1694" s="12">
        <v>1574973</v>
      </c>
    </row>
    <row r="1695" spans="1:7" x14ac:dyDescent="0.25">
      <c r="A1695" s="13">
        <v>43469</v>
      </c>
      <c r="B1695" s="12">
        <v>39.349997999999999</v>
      </c>
      <c r="C1695" s="12">
        <v>39.700001</v>
      </c>
      <c r="D1695" s="12">
        <v>38.779998999999997</v>
      </c>
      <c r="E1695" s="12">
        <v>39.389999000000003</v>
      </c>
      <c r="F1695" s="12">
        <v>38.978161</v>
      </c>
      <c r="G1695" s="12">
        <v>1882812</v>
      </c>
    </row>
    <row r="1696" spans="1:7" x14ac:dyDescent="0.25">
      <c r="A1696" s="13">
        <v>43472</v>
      </c>
      <c r="B1696" s="12">
        <v>39.189999</v>
      </c>
      <c r="C1696" s="12">
        <v>39.590000000000003</v>
      </c>
      <c r="D1696" s="12">
        <v>38.799999</v>
      </c>
      <c r="E1696" s="12">
        <v>39.110000999999997</v>
      </c>
      <c r="F1696" s="12">
        <v>38.701092000000003</v>
      </c>
      <c r="G1696" s="12">
        <v>1567381</v>
      </c>
    </row>
    <row r="1697" spans="1:7" x14ac:dyDescent="0.25">
      <c r="A1697" s="13">
        <v>43473</v>
      </c>
      <c r="B1697" s="12">
        <v>39.5</v>
      </c>
      <c r="C1697" s="12">
        <v>39.5</v>
      </c>
      <c r="D1697" s="12">
        <v>38.900002000000001</v>
      </c>
      <c r="E1697" s="12">
        <v>39.259998000000003</v>
      </c>
      <c r="F1697" s="12">
        <v>38.849522</v>
      </c>
      <c r="G1697" s="12">
        <v>1776183</v>
      </c>
    </row>
    <row r="1698" spans="1:7" x14ac:dyDescent="0.25">
      <c r="A1698" s="13">
        <v>43474</v>
      </c>
      <c r="B1698" s="12">
        <v>39.360000999999997</v>
      </c>
      <c r="C1698" s="12">
        <v>39.470001000000003</v>
      </c>
      <c r="D1698" s="12">
        <v>39</v>
      </c>
      <c r="E1698" s="12">
        <v>39.389999000000003</v>
      </c>
      <c r="F1698" s="12">
        <v>38.978161</v>
      </c>
      <c r="G1698" s="12">
        <v>2862225</v>
      </c>
    </row>
    <row r="1699" spans="1:7" x14ac:dyDescent="0.25">
      <c r="A1699" s="13">
        <v>43475</v>
      </c>
      <c r="B1699" s="12">
        <v>39.450001</v>
      </c>
      <c r="C1699" s="12">
        <v>39.740001999999997</v>
      </c>
      <c r="D1699" s="12">
        <v>38.900002000000001</v>
      </c>
      <c r="E1699" s="12">
        <v>39.610000999999997</v>
      </c>
      <c r="F1699" s="12">
        <v>39.195861999999998</v>
      </c>
      <c r="G1699" s="12">
        <v>1853031</v>
      </c>
    </row>
    <row r="1700" spans="1:7" x14ac:dyDescent="0.25">
      <c r="A1700" s="13">
        <v>43476</v>
      </c>
      <c r="B1700" s="12">
        <v>39.700001</v>
      </c>
      <c r="C1700" s="12">
        <v>39.869999</v>
      </c>
      <c r="D1700" s="12">
        <v>38.32</v>
      </c>
      <c r="E1700" s="12">
        <v>38.590000000000003</v>
      </c>
      <c r="F1700" s="12">
        <v>38.186526999999998</v>
      </c>
      <c r="G1700" s="12">
        <v>2441188</v>
      </c>
    </row>
    <row r="1701" spans="1:7" x14ac:dyDescent="0.25">
      <c r="A1701" s="13">
        <v>43479</v>
      </c>
      <c r="B1701" s="12">
        <v>38.630001</v>
      </c>
      <c r="C1701" s="12">
        <v>38.990001999999997</v>
      </c>
      <c r="D1701" s="12">
        <v>37.840000000000003</v>
      </c>
      <c r="E1701" s="12">
        <v>37.959999000000003</v>
      </c>
      <c r="F1701" s="12">
        <v>37.563113999999999</v>
      </c>
      <c r="G1701" s="12">
        <v>2090322</v>
      </c>
    </row>
    <row r="1702" spans="1:7" x14ac:dyDescent="0.25">
      <c r="A1702" s="13">
        <v>43480</v>
      </c>
      <c r="B1702" s="12">
        <v>37.959999000000003</v>
      </c>
      <c r="C1702" s="12">
        <v>38.779998999999997</v>
      </c>
      <c r="D1702" s="12">
        <v>37.849997999999999</v>
      </c>
      <c r="E1702" s="12">
        <v>38.68</v>
      </c>
      <c r="F1702" s="12">
        <v>38.275585</v>
      </c>
      <c r="G1702" s="12">
        <v>2972419</v>
      </c>
    </row>
    <row r="1703" spans="1:7" x14ac:dyDescent="0.25">
      <c r="A1703" s="13">
        <v>43481</v>
      </c>
      <c r="B1703" s="12">
        <v>38.799999</v>
      </c>
      <c r="C1703" s="12">
        <v>39.119999</v>
      </c>
      <c r="D1703" s="12">
        <v>38.509998000000003</v>
      </c>
      <c r="E1703" s="12">
        <v>38.889999000000003</v>
      </c>
      <c r="F1703" s="12">
        <v>38.483390999999997</v>
      </c>
      <c r="G1703" s="12">
        <v>1747348</v>
      </c>
    </row>
    <row r="1704" spans="1:7" x14ac:dyDescent="0.25">
      <c r="A1704" s="13">
        <v>43482</v>
      </c>
      <c r="B1704" s="12">
        <v>38.979999999999997</v>
      </c>
      <c r="C1704" s="12">
        <v>38.990001999999997</v>
      </c>
      <c r="D1704" s="12">
        <v>38.209999000000003</v>
      </c>
      <c r="E1704" s="12">
        <v>38.450001</v>
      </c>
      <c r="F1704" s="12">
        <v>38.047992999999998</v>
      </c>
      <c r="G1704" s="12">
        <v>2928069</v>
      </c>
    </row>
    <row r="1705" spans="1:7" x14ac:dyDescent="0.25">
      <c r="A1705" s="13">
        <v>43483</v>
      </c>
      <c r="B1705" s="12">
        <v>38.770000000000003</v>
      </c>
      <c r="C1705" s="12">
        <v>38.880001</v>
      </c>
      <c r="D1705" s="12">
        <v>38.080002</v>
      </c>
      <c r="E1705" s="12">
        <v>38.299999</v>
      </c>
      <c r="F1705" s="12">
        <v>37.899559000000004</v>
      </c>
      <c r="G1705" s="12">
        <v>2096321</v>
      </c>
    </row>
    <row r="1706" spans="1:7" x14ac:dyDescent="0.25">
      <c r="A1706" s="13">
        <v>43486</v>
      </c>
      <c r="B1706" s="12">
        <v>38.25</v>
      </c>
      <c r="C1706" s="12">
        <v>38.799999</v>
      </c>
      <c r="D1706" s="12">
        <v>38.209999000000003</v>
      </c>
      <c r="E1706" s="12">
        <v>38.720001000000003</v>
      </c>
      <c r="F1706" s="12">
        <v>38.315170000000002</v>
      </c>
      <c r="G1706" s="12">
        <v>561576</v>
      </c>
    </row>
    <row r="1707" spans="1:7" x14ac:dyDescent="0.25">
      <c r="A1707" s="13">
        <v>43487</v>
      </c>
      <c r="B1707" s="12">
        <v>38.810001</v>
      </c>
      <c r="C1707" s="12">
        <v>38.939999</v>
      </c>
      <c r="D1707" s="12">
        <v>38</v>
      </c>
      <c r="E1707" s="12">
        <v>38.610000999999997</v>
      </c>
      <c r="F1707" s="12">
        <v>38.206318000000003</v>
      </c>
      <c r="G1707" s="12">
        <v>1602012</v>
      </c>
    </row>
    <row r="1708" spans="1:7" x14ac:dyDescent="0.25">
      <c r="A1708" s="13">
        <v>43488</v>
      </c>
      <c r="B1708" s="12">
        <v>38.57</v>
      </c>
      <c r="C1708" s="12">
        <v>38.720001000000003</v>
      </c>
      <c r="D1708" s="12">
        <v>37.549999</v>
      </c>
      <c r="E1708" s="12">
        <v>37.900002000000001</v>
      </c>
      <c r="F1708" s="12">
        <v>37.503742000000003</v>
      </c>
      <c r="G1708" s="12">
        <v>1746578</v>
      </c>
    </row>
    <row r="1709" spans="1:7" x14ac:dyDescent="0.25">
      <c r="A1709" s="13">
        <v>43489</v>
      </c>
      <c r="B1709" s="12">
        <v>38.110000999999997</v>
      </c>
      <c r="C1709" s="12">
        <v>38.340000000000003</v>
      </c>
      <c r="D1709" s="12">
        <v>37.509998000000003</v>
      </c>
      <c r="E1709" s="12">
        <v>37.630001</v>
      </c>
      <c r="F1709" s="12">
        <v>37.236564999999999</v>
      </c>
      <c r="G1709" s="12">
        <v>1884446</v>
      </c>
    </row>
    <row r="1710" spans="1:7" x14ac:dyDescent="0.25">
      <c r="A1710" s="13">
        <v>43490</v>
      </c>
      <c r="B1710" s="12">
        <v>37.900002000000001</v>
      </c>
      <c r="C1710" s="12">
        <v>38.5</v>
      </c>
      <c r="D1710" s="12">
        <v>37.700001</v>
      </c>
      <c r="E1710" s="12">
        <v>37.900002000000001</v>
      </c>
      <c r="F1710" s="12">
        <v>37.503742000000003</v>
      </c>
      <c r="G1710" s="12">
        <v>2182667</v>
      </c>
    </row>
    <row r="1711" spans="1:7" x14ac:dyDescent="0.25">
      <c r="A1711" s="13">
        <v>43493</v>
      </c>
      <c r="B1711" s="12">
        <v>37.75</v>
      </c>
      <c r="C1711" s="12">
        <v>38.310001</v>
      </c>
      <c r="D1711" s="12">
        <v>37.130001</v>
      </c>
      <c r="E1711" s="12">
        <v>37.389999000000003</v>
      </c>
      <c r="F1711" s="12">
        <v>36.999073000000003</v>
      </c>
      <c r="G1711" s="12">
        <v>3335168</v>
      </c>
    </row>
    <row r="1712" spans="1:7" x14ac:dyDescent="0.25">
      <c r="A1712" s="13">
        <v>43494</v>
      </c>
      <c r="B1712" s="12">
        <v>37.740001999999997</v>
      </c>
      <c r="C1712" s="12">
        <v>37.799999</v>
      </c>
      <c r="D1712" s="12">
        <v>37.009998000000003</v>
      </c>
      <c r="E1712" s="12">
        <v>37.349997999999999</v>
      </c>
      <c r="F1712" s="12">
        <v>36.959491999999997</v>
      </c>
      <c r="G1712" s="12">
        <v>1753290</v>
      </c>
    </row>
    <row r="1713" spans="1:7" x14ac:dyDescent="0.25">
      <c r="A1713" s="13">
        <v>43495</v>
      </c>
      <c r="B1713" s="12">
        <v>37.259998000000003</v>
      </c>
      <c r="C1713" s="12">
        <v>37.740001999999997</v>
      </c>
      <c r="D1713" s="12">
        <v>36.520000000000003</v>
      </c>
      <c r="E1713" s="12">
        <v>37.360000999999997</v>
      </c>
      <c r="F1713" s="12">
        <v>36.969386999999998</v>
      </c>
      <c r="G1713" s="12">
        <v>2151584</v>
      </c>
    </row>
    <row r="1714" spans="1:7" x14ac:dyDescent="0.25">
      <c r="A1714" s="13">
        <v>43496</v>
      </c>
      <c r="B1714" s="12">
        <v>37.450001</v>
      </c>
      <c r="C1714" s="12">
        <v>38.380001</v>
      </c>
      <c r="D1714" s="12">
        <v>37.450001</v>
      </c>
      <c r="E1714" s="12">
        <v>37.810001</v>
      </c>
      <c r="F1714" s="12">
        <v>37.414684000000001</v>
      </c>
      <c r="G1714" s="12">
        <v>2621344</v>
      </c>
    </row>
    <row r="1715" spans="1:7" x14ac:dyDescent="0.25">
      <c r="A1715" s="13">
        <v>43497</v>
      </c>
      <c r="B1715" s="12">
        <v>37.900002000000001</v>
      </c>
      <c r="C1715" s="12">
        <v>38</v>
      </c>
      <c r="D1715" s="12">
        <v>36.400002000000001</v>
      </c>
      <c r="E1715" s="12">
        <v>36.849997999999999</v>
      </c>
      <c r="F1715" s="12">
        <v>36.464717999999998</v>
      </c>
      <c r="G1715" s="12">
        <v>2906745</v>
      </c>
    </row>
    <row r="1716" spans="1:7" x14ac:dyDescent="0.25">
      <c r="A1716" s="13">
        <v>43501</v>
      </c>
      <c r="B1716" s="12">
        <v>36.799999</v>
      </c>
      <c r="C1716" s="12">
        <v>37.909999999999997</v>
      </c>
      <c r="D1716" s="12">
        <v>36.799999</v>
      </c>
      <c r="E1716" s="12">
        <v>37.400002000000001</v>
      </c>
      <c r="F1716" s="12">
        <v>37.008972</v>
      </c>
      <c r="G1716" s="12">
        <v>1587887</v>
      </c>
    </row>
    <row r="1717" spans="1:7" x14ac:dyDescent="0.25">
      <c r="A1717" s="13">
        <v>43502</v>
      </c>
      <c r="B1717" s="12">
        <v>37.599997999999999</v>
      </c>
      <c r="C1717" s="12">
        <v>37.889999000000003</v>
      </c>
      <c r="D1717" s="12">
        <v>36.729999999999997</v>
      </c>
      <c r="E1717" s="12">
        <v>36.919998</v>
      </c>
      <c r="F1717" s="12">
        <v>36.533985000000001</v>
      </c>
      <c r="G1717" s="12">
        <v>2591568</v>
      </c>
    </row>
    <row r="1718" spans="1:7" x14ac:dyDescent="0.25">
      <c r="A1718" s="13">
        <v>43503</v>
      </c>
      <c r="B1718" s="12">
        <v>36.830002</v>
      </c>
      <c r="C1718" s="12">
        <v>37.590000000000003</v>
      </c>
      <c r="D1718" s="12">
        <v>36.830002</v>
      </c>
      <c r="E1718" s="12">
        <v>37.450001</v>
      </c>
      <c r="F1718" s="12">
        <v>37.058449000000003</v>
      </c>
      <c r="G1718" s="12">
        <v>1171378</v>
      </c>
    </row>
    <row r="1719" spans="1:7" x14ac:dyDescent="0.25">
      <c r="A1719" s="13">
        <v>43504</v>
      </c>
      <c r="B1719" s="12">
        <v>37.509998000000003</v>
      </c>
      <c r="C1719" s="12">
        <v>37.509998000000003</v>
      </c>
      <c r="D1719" s="12">
        <v>36.75</v>
      </c>
      <c r="E1719" s="12">
        <v>36.840000000000003</v>
      </c>
      <c r="F1719" s="12">
        <v>36.454822999999998</v>
      </c>
      <c r="G1719" s="12">
        <v>1062351</v>
      </c>
    </row>
    <row r="1720" spans="1:7" x14ac:dyDescent="0.25">
      <c r="A1720" s="13">
        <v>43507</v>
      </c>
      <c r="B1720" s="12">
        <v>36.700001</v>
      </c>
      <c r="C1720" s="12">
        <v>37.599997999999999</v>
      </c>
      <c r="D1720" s="12">
        <v>36.700001</v>
      </c>
      <c r="E1720" s="12">
        <v>37.450001</v>
      </c>
      <c r="F1720" s="12">
        <v>37.058449000000003</v>
      </c>
      <c r="G1720" s="12">
        <v>2695946</v>
      </c>
    </row>
    <row r="1721" spans="1:7" x14ac:dyDescent="0.25">
      <c r="A1721" s="13">
        <v>43508</v>
      </c>
      <c r="B1721" s="12">
        <v>37.450001</v>
      </c>
      <c r="C1721" s="12">
        <v>37.590000000000003</v>
      </c>
      <c r="D1721" s="12">
        <v>37.099997999999999</v>
      </c>
      <c r="E1721" s="12">
        <v>37.209999000000003</v>
      </c>
      <c r="F1721" s="12">
        <v>36.820953000000003</v>
      </c>
      <c r="G1721" s="12">
        <v>2740668</v>
      </c>
    </row>
    <row r="1722" spans="1:7" x14ac:dyDescent="0.25">
      <c r="A1722" s="13">
        <v>43509</v>
      </c>
      <c r="B1722" s="12">
        <v>37.369999</v>
      </c>
      <c r="C1722" s="12">
        <v>37.43</v>
      </c>
      <c r="D1722" s="12">
        <v>36.340000000000003</v>
      </c>
      <c r="E1722" s="12">
        <v>36.479999999999997</v>
      </c>
      <c r="F1722" s="12">
        <v>36.098587000000002</v>
      </c>
      <c r="G1722" s="12">
        <v>1977790</v>
      </c>
    </row>
    <row r="1723" spans="1:7" x14ac:dyDescent="0.25">
      <c r="A1723" s="13">
        <v>43510</v>
      </c>
      <c r="B1723" s="12">
        <v>36.590000000000003</v>
      </c>
      <c r="C1723" s="12">
        <v>36.610000999999997</v>
      </c>
      <c r="D1723" s="12">
        <v>36</v>
      </c>
      <c r="E1723" s="12">
        <v>36.349997999999999</v>
      </c>
      <c r="F1723" s="12">
        <v>35.969943999999998</v>
      </c>
      <c r="G1723" s="12">
        <v>1481985</v>
      </c>
    </row>
    <row r="1724" spans="1:7" x14ac:dyDescent="0.25">
      <c r="A1724" s="13">
        <v>43511</v>
      </c>
      <c r="B1724" s="12">
        <v>36.540000999999997</v>
      </c>
      <c r="C1724" s="12">
        <v>36.740001999999997</v>
      </c>
      <c r="D1724" s="12">
        <v>36.049999</v>
      </c>
      <c r="E1724" s="12">
        <v>36.639999000000003</v>
      </c>
      <c r="F1724" s="12">
        <v>36.256915999999997</v>
      </c>
      <c r="G1724" s="12">
        <v>1816858</v>
      </c>
    </row>
    <row r="1725" spans="1:7" x14ac:dyDescent="0.25">
      <c r="A1725" s="13">
        <v>43514</v>
      </c>
      <c r="B1725" s="12">
        <v>36.509998000000003</v>
      </c>
      <c r="C1725" s="12">
        <v>36.900002000000001</v>
      </c>
      <c r="D1725" s="12">
        <v>36.240001999999997</v>
      </c>
      <c r="E1725" s="12">
        <v>36.540000999999997</v>
      </c>
      <c r="F1725" s="12">
        <v>36.157963000000002</v>
      </c>
      <c r="G1725" s="12">
        <v>89495</v>
      </c>
    </row>
    <row r="1726" spans="1:7" x14ac:dyDescent="0.25">
      <c r="A1726" s="13">
        <v>43515</v>
      </c>
      <c r="B1726" s="12">
        <v>36.610000999999997</v>
      </c>
      <c r="C1726" s="12">
        <v>37.029998999999997</v>
      </c>
      <c r="D1726" s="12">
        <v>36.099997999999999</v>
      </c>
      <c r="E1726" s="12">
        <v>36.279998999999997</v>
      </c>
      <c r="F1726" s="12">
        <v>35.900677000000002</v>
      </c>
      <c r="G1726" s="12">
        <v>2063748</v>
      </c>
    </row>
    <row r="1727" spans="1:7" x14ac:dyDescent="0.25">
      <c r="A1727" s="13">
        <v>43516</v>
      </c>
      <c r="B1727" s="12">
        <v>36.470001000000003</v>
      </c>
      <c r="C1727" s="12">
        <v>36.909999999999997</v>
      </c>
      <c r="D1727" s="12">
        <v>35.669998</v>
      </c>
      <c r="E1727" s="12">
        <v>35.880001</v>
      </c>
      <c r="F1727" s="12">
        <v>35.504863999999998</v>
      </c>
      <c r="G1727" s="12">
        <v>3101289</v>
      </c>
    </row>
    <row r="1728" spans="1:7" x14ac:dyDescent="0.25">
      <c r="A1728" s="13">
        <v>43517</v>
      </c>
      <c r="B1728" s="12">
        <v>36</v>
      </c>
      <c r="C1728" s="12">
        <v>36.18</v>
      </c>
      <c r="D1728" s="12">
        <v>35.57</v>
      </c>
      <c r="E1728" s="12">
        <v>35.82</v>
      </c>
      <c r="F1728" s="12">
        <v>35.445487999999997</v>
      </c>
      <c r="G1728" s="12">
        <v>1814268</v>
      </c>
    </row>
    <row r="1729" spans="1:7" x14ac:dyDescent="0.25">
      <c r="A1729" s="13">
        <v>43518</v>
      </c>
      <c r="B1729" s="12">
        <v>37.099997999999999</v>
      </c>
      <c r="C1729" s="12">
        <v>38</v>
      </c>
      <c r="D1729" s="12">
        <v>37.099997999999999</v>
      </c>
      <c r="E1729" s="12">
        <v>37.669998</v>
      </c>
      <c r="F1729" s="12">
        <v>37.276145999999997</v>
      </c>
      <c r="G1729" s="12">
        <v>9710278</v>
      </c>
    </row>
    <row r="1730" spans="1:7" x14ac:dyDescent="0.25">
      <c r="A1730" s="13">
        <v>43521</v>
      </c>
      <c r="B1730" s="12">
        <v>37.669998</v>
      </c>
      <c r="C1730" s="12">
        <v>38.200001</v>
      </c>
      <c r="D1730" s="12">
        <v>37.290000999999997</v>
      </c>
      <c r="E1730" s="12">
        <v>37.389999000000003</v>
      </c>
      <c r="F1730" s="12">
        <v>36.999073000000003</v>
      </c>
      <c r="G1730" s="12">
        <v>3349331</v>
      </c>
    </row>
    <row r="1731" spans="1:7" x14ac:dyDescent="0.25">
      <c r="A1731" s="13">
        <v>43522</v>
      </c>
      <c r="B1731" s="12">
        <v>37.479999999999997</v>
      </c>
      <c r="C1731" s="12">
        <v>38.389999000000003</v>
      </c>
      <c r="D1731" s="12">
        <v>37.459999000000003</v>
      </c>
      <c r="E1731" s="12">
        <v>37.970001000000003</v>
      </c>
      <c r="F1731" s="12">
        <v>37.573008999999999</v>
      </c>
      <c r="G1731" s="12">
        <v>8783974</v>
      </c>
    </row>
    <row r="1732" spans="1:7" x14ac:dyDescent="0.25">
      <c r="A1732" s="13">
        <v>43523</v>
      </c>
      <c r="B1732" s="12">
        <v>38.159999999999997</v>
      </c>
      <c r="C1732" s="12">
        <v>38.700001</v>
      </c>
      <c r="D1732" s="12">
        <v>37.610000999999997</v>
      </c>
      <c r="E1732" s="12">
        <v>38.470001000000003</v>
      </c>
      <c r="F1732" s="12">
        <v>38.067782999999999</v>
      </c>
      <c r="G1732" s="12">
        <v>3444175</v>
      </c>
    </row>
    <row r="1733" spans="1:7" x14ac:dyDescent="0.25">
      <c r="A1733" s="13">
        <v>43524</v>
      </c>
      <c r="B1733" s="12">
        <v>38.540000999999997</v>
      </c>
      <c r="C1733" s="12">
        <v>38.979999999999997</v>
      </c>
      <c r="D1733" s="12">
        <v>37.799999</v>
      </c>
      <c r="E1733" s="12">
        <v>38.229999999999997</v>
      </c>
      <c r="F1733" s="12">
        <v>37.830292</v>
      </c>
      <c r="G1733" s="12">
        <v>7375097</v>
      </c>
    </row>
    <row r="1734" spans="1:7" x14ac:dyDescent="0.25">
      <c r="A1734" s="13">
        <v>43525</v>
      </c>
      <c r="B1734" s="12">
        <v>38.040000999999997</v>
      </c>
      <c r="C1734" s="12">
        <v>38.799999</v>
      </c>
      <c r="D1734" s="12">
        <v>38</v>
      </c>
      <c r="E1734" s="12">
        <v>38.349997999999999</v>
      </c>
      <c r="F1734" s="12">
        <v>37.949036</v>
      </c>
      <c r="G1734" s="12">
        <v>3624259</v>
      </c>
    </row>
    <row r="1735" spans="1:7" x14ac:dyDescent="0.25">
      <c r="A1735" s="13">
        <v>43528</v>
      </c>
      <c r="B1735" s="12">
        <v>38.439999</v>
      </c>
      <c r="C1735" s="12">
        <v>38.560001</v>
      </c>
      <c r="D1735" s="12">
        <v>37.880001</v>
      </c>
      <c r="E1735" s="12">
        <v>38.150002000000001</v>
      </c>
      <c r="F1735" s="12">
        <v>37.751128999999999</v>
      </c>
      <c r="G1735" s="12">
        <v>2274613</v>
      </c>
    </row>
    <row r="1736" spans="1:7" x14ac:dyDescent="0.25">
      <c r="A1736" s="13">
        <v>43529</v>
      </c>
      <c r="B1736" s="12">
        <v>38.020000000000003</v>
      </c>
      <c r="C1736" s="12">
        <v>38.450001</v>
      </c>
      <c r="D1736" s="12">
        <v>37.950001</v>
      </c>
      <c r="E1736" s="12">
        <v>38.240001999999997</v>
      </c>
      <c r="F1736" s="12">
        <v>37.840187</v>
      </c>
      <c r="G1736" s="12">
        <v>2085832</v>
      </c>
    </row>
    <row r="1737" spans="1:7" x14ac:dyDescent="0.25">
      <c r="A1737" s="13">
        <v>43530</v>
      </c>
      <c r="B1737" s="12">
        <v>38.240001999999997</v>
      </c>
      <c r="C1737" s="12">
        <v>39.240001999999997</v>
      </c>
      <c r="D1737" s="12">
        <v>38.150002000000001</v>
      </c>
      <c r="E1737" s="12">
        <v>38.270000000000003</v>
      </c>
      <c r="F1737" s="12">
        <v>37.869872999999998</v>
      </c>
      <c r="G1737" s="12">
        <v>2639984</v>
      </c>
    </row>
    <row r="1738" spans="1:7" x14ac:dyDescent="0.25">
      <c r="A1738" s="13">
        <v>43531</v>
      </c>
      <c r="B1738" s="12">
        <v>38.18</v>
      </c>
      <c r="C1738" s="12">
        <v>38.770000000000003</v>
      </c>
      <c r="D1738" s="12">
        <v>37.5</v>
      </c>
      <c r="E1738" s="12">
        <v>37.720001000000003</v>
      </c>
      <c r="F1738" s="12">
        <v>37.325626</v>
      </c>
      <c r="G1738" s="12">
        <v>4163943</v>
      </c>
    </row>
    <row r="1739" spans="1:7" x14ac:dyDescent="0.25">
      <c r="A1739" s="13">
        <v>43532</v>
      </c>
      <c r="B1739" s="12">
        <v>37.689999</v>
      </c>
      <c r="C1739" s="12">
        <v>38.240001999999997</v>
      </c>
      <c r="D1739" s="12">
        <v>37.259998000000003</v>
      </c>
      <c r="E1739" s="12">
        <v>37.959999000000003</v>
      </c>
      <c r="F1739" s="12">
        <v>37.563113999999999</v>
      </c>
      <c r="G1739" s="12">
        <v>4370621</v>
      </c>
    </row>
    <row r="1740" spans="1:7" x14ac:dyDescent="0.25">
      <c r="A1740" s="13">
        <v>43535</v>
      </c>
      <c r="B1740" s="12">
        <v>38.099997999999999</v>
      </c>
      <c r="C1740" s="12">
        <v>38.599997999999999</v>
      </c>
      <c r="D1740" s="12">
        <v>38.029998999999997</v>
      </c>
      <c r="E1740" s="12">
        <v>38.529998999999997</v>
      </c>
      <c r="F1740" s="12">
        <v>38.127150999999998</v>
      </c>
      <c r="G1740" s="12">
        <v>2175790</v>
      </c>
    </row>
    <row r="1741" spans="1:7" x14ac:dyDescent="0.25">
      <c r="A1741" s="13">
        <v>43536</v>
      </c>
      <c r="B1741" s="12">
        <v>38.650002000000001</v>
      </c>
      <c r="C1741" s="12">
        <v>38.759998000000003</v>
      </c>
      <c r="D1741" s="12">
        <v>37.979999999999997</v>
      </c>
      <c r="E1741" s="12">
        <v>38.029998999999997</v>
      </c>
      <c r="F1741" s="12">
        <v>37.632381000000002</v>
      </c>
      <c r="G1741" s="12">
        <v>3199542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G1741"/>
  <sheetViews>
    <sheetView topLeftCell="A1706" workbookViewId="0">
      <selection activeCell="F1741" sqref="F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8.1453000000000007</v>
      </c>
      <c r="C2" s="12">
        <v>8.2110500000000002</v>
      </c>
      <c r="D2" s="12">
        <v>8.0631000000000004</v>
      </c>
      <c r="E2" s="12">
        <v>8.1453000000000007</v>
      </c>
      <c r="F2" s="12">
        <v>8.1453000000000007</v>
      </c>
      <c r="G2" s="12">
        <v>22754899</v>
      </c>
    </row>
    <row r="3" spans="1:7" x14ac:dyDescent="0.25">
      <c r="A3" s="13">
        <v>41002</v>
      </c>
      <c r="B3" s="12">
        <v>8.1124200000000002</v>
      </c>
      <c r="C3" s="12">
        <v>8.16174</v>
      </c>
      <c r="D3" s="12">
        <v>7.9398200000000001</v>
      </c>
      <c r="E3" s="12">
        <v>7.99735</v>
      </c>
      <c r="F3" s="12">
        <v>7.99735</v>
      </c>
      <c r="G3" s="12">
        <v>31482957</v>
      </c>
    </row>
    <row r="4" spans="1:7" x14ac:dyDescent="0.25">
      <c r="A4" s="13">
        <v>41003</v>
      </c>
      <c r="B4" s="12">
        <v>7.9233799999999999</v>
      </c>
      <c r="C4" s="12">
        <v>7.9316000000000004</v>
      </c>
      <c r="D4" s="12">
        <v>7.7261100000000003</v>
      </c>
      <c r="E4" s="12">
        <v>7.8247499999999999</v>
      </c>
      <c r="F4" s="12">
        <v>7.8247499999999999</v>
      </c>
      <c r="G4" s="12">
        <v>40184461</v>
      </c>
    </row>
    <row r="5" spans="1:7" x14ac:dyDescent="0.25">
      <c r="A5" s="13">
        <v>41008</v>
      </c>
      <c r="B5" s="12">
        <v>7.5206299999999997</v>
      </c>
      <c r="C5" s="12">
        <v>7.80009</v>
      </c>
      <c r="D5" s="12">
        <v>7.5206299999999997</v>
      </c>
      <c r="E5" s="12">
        <v>7.6850199999999997</v>
      </c>
      <c r="F5" s="12">
        <v>7.6850199999999997</v>
      </c>
      <c r="G5" s="12">
        <v>31877046</v>
      </c>
    </row>
    <row r="6" spans="1:7" x14ac:dyDescent="0.25">
      <c r="A6" s="13">
        <v>41009</v>
      </c>
      <c r="B6" s="12">
        <v>7.70146</v>
      </c>
      <c r="C6" s="12">
        <v>7.7589899999999998</v>
      </c>
      <c r="D6" s="12">
        <v>7.3726900000000004</v>
      </c>
      <c r="E6" s="12">
        <v>7.3891200000000001</v>
      </c>
      <c r="F6" s="12">
        <v>7.3891200000000001</v>
      </c>
      <c r="G6" s="12">
        <v>53596237</v>
      </c>
    </row>
    <row r="7" spans="1:7" x14ac:dyDescent="0.25">
      <c r="A7" s="13">
        <v>41010</v>
      </c>
      <c r="B7" s="12">
        <v>7.5617299999999998</v>
      </c>
      <c r="C7" s="12">
        <v>7.60283</v>
      </c>
      <c r="D7" s="12">
        <v>7.4384399999999999</v>
      </c>
      <c r="E7" s="12">
        <v>7.4548800000000002</v>
      </c>
      <c r="F7" s="12">
        <v>7.4548800000000002</v>
      </c>
      <c r="G7" s="12">
        <v>43085923</v>
      </c>
    </row>
    <row r="8" spans="1:7" x14ac:dyDescent="0.25">
      <c r="A8" s="13">
        <v>41011</v>
      </c>
      <c r="B8" s="12">
        <v>7.5206299999999997</v>
      </c>
      <c r="C8" s="12">
        <v>7.7507700000000002</v>
      </c>
      <c r="D8" s="12">
        <v>7.4959800000000003</v>
      </c>
      <c r="E8" s="12">
        <v>7.5946100000000003</v>
      </c>
      <c r="F8" s="12">
        <v>7.5946100000000003</v>
      </c>
      <c r="G8" s="12">
        <v>46998922</v>
      </c>
    </row>
    <row r="9" spans="1:7" x14ac:dyDescent="0.25">
      <c r="A9" s="13">
        <v>41012</v>
      </c>
      <c r="B9" s="12">
        <v>7.5946100000000003</v>
      </c>
      <c r="C9" s="12">
        <v>7.5946100000000003</v>
      </c>
      <c r="D9" s="12">
        <v>7.3398099999999999</v>
      </c>
      <c r="E9" s="12">
        <v>7.3809100000000001</v>
      </c>
      <c r="F9" s="12">
        <v>7.3809100000000001</v>
      </c>
      <c r="G9" s="12">
        <v>49508020</v>
      </c>
    </row>
    <row r="10" spans="1:7" x14ac:dyDescent="0.25">
      <c r="A10" s="13">
        <v>41015</v>
      </c>
      <c r="B10" s="12">
        <v>7.4055600000000004</v>
      </c>
      <c r="C10" s="12">
        <v>7.5535100000000002</v>
      </c>
      <c r="D10" s="12">
        <v>7.2083000000000004</v>
      </c>
      <c r="E10" s="12">
        <v>7.2329600000000003</v>
      </c>
      <c r="F10" s="12">
        <v>7.2329600000000003</v>
      </c>
      <c r="G10" s="12">
        <v>34781041</v>
      </c>
    </row>
    <row r="11" spans="1:7" x14ac:dyDescent="0.25">
      <c r="A11" s="13">
        <v>41016</v>
      </c>
      <c r="B11" s="12">
        <v>7.31515</v>
      </c>
      <c r="C11" s="12">
        <v>7.5452899999999996</v>
      </c>
      <c r="D11" s="12">
        <v>7.31515</v>
      </c>
      <c r="E11" s="12">
        <v>7.4713200000000004</v>
      </c>
      <c r="F11" s="12">
        <v>7.4713200000000004</v>
      </c>
      <c r="G11" s="12">
        <v>53863575</v>
      </c>
    </row>
    <row r="12" spans="1:7" x14ac:dyDescent="0.25">
      <c r="A12" s="13">
        <v>41017</v>
      </c>
      <c r="B12" s="12">
        <v>7.4630999999999998</v>
      </c>
      <c r="C12" s="12">
        <v>7.4877599999999997</v>
      </c>
      <c r="D12" s="12">
        <v>7.3562500000000002</v>
      </c>
      <c r="E12" s="12">
        <v>7.3973399999999998</v>
      </c>
      <c r="F12" s="12">
        <v>7.3973399999999998</v>
      </c>
      <c r="G12" s="12">
        <v>50940795</v>
      </c>
    </row>
    <row r="13" spans="1:7" x14ac:dyDescent="0.25">
      <c r="A13" s="13">
        <v>41018</v>
      </c>
      <c r="B13" s="12">
        <v>7.41378</v>
      </c>
      <c r="C13" s="12">
        <v>7.4959800000000003</v>
      </c>
      <c r="D13" s="12">
        <v>7.1507699999999996</v>
      </c>
      <c r="E13" s="12">
        <v>7.2658399999999999</v>
      </c>
      <c r="F13" s="12">
        <v>7.2658399999999999</v>
      </c>
      <c r="G13" s="12">
        <v>77559189</v>
      </c>
    </row>
    <row r="14" spans="1:7" x14ac:dyDescent="0.25">
      <c r="A14" s="13">
        <v>41019</v>
      </c>
      <c r="B14" s="12">
        <v>7.3562500000000002</v>
      </c>
      <c r="C14" s="12">
        <v>7.4055600000000004</v>
      </c>
      <c r="D14" s="12">
        <v>7.2822699999999996</v>
      </c>
      <c r="E14" s="12">
        <v>7.3233699999999997</v>
      </c>
      <c r="F14" s="12">
        <v>7.3233699999999997</v>
      </c>
      <c r="G14" s="12">
        <v>23262798</v>
      </c>
    </row>
    <row r="15" spans="1:7" x14ac:dyDescent="0.25">
      <c r="A15" s="13">
        <v>41022</v>
      </c>
      <c r="B15" s="12">
        <v>7.2247399999999997</v>
      </c>
      <c r="C15" s="12">
        <v>7.2822699999999996</v>
      </c>
      <c r="D15" s="12">
        <v>7.1589900000000002</v>
      </c>
      <c r="E15" s="12">
        <v>7.2493999999999996</v>
      </c>
      <c r="F15" s="12">
        <v>7.2493999999999996</v>
      </c>
      <c r="G15" s="12">
        <v>26133622</v>
      </c>
    </row>
    <row r="16" spans="1:7" x14ac:dyDescent="0.25">
      <c r="A16" s="13">
        <v>41023</v>
      </c>
      <c r="B16" s="12">
        <v>7.2740499999999999</v>
      </c>
      <c r="C16" s="12">
        <v>7.3726900000000004</v>
      </c>
      <c r="D16" s="12">
        <v>7.2329600000000003</v>
      </c>
      <c r="E16" s="12">
        <v>7.3562500000000002</v>
      </c>
      <c r="F16" s="12">
        <v>7.3562500000000002</v>
      </c>
      <c r="G16" s="12">
        <v>21557376</v>
      </c>
    </row>
    <row r="17" spans="1:7" x14ac:dyDescent="0.25">
      <c r="A17" s="13">
        <v>41024</v>
      </c>
      <c r="B17" s="12">
        <v>7.3726900000000004</v>
      </c>
      <c r="C17" s="12">
        <v>7.80009</v>
      </c>
      <c r="D17" s="12">
        <v>7.3726900000000004</v>
      </c>
      <c r="E17" s="12">
        <v>7.7754300000000001</v>
      </c>
      <c r="F17" s="12">
        <v>7.7754300000000001</v>
      </c>
      <c r="G17" s="12">
        <v>63416626</v>
      </c>
    </row>
    <row r="18" spans="1:7" x14ac:dyDescent="0.25">
      <c r="A18" s="13">
        <v>41025</v>
      </c>
      <c r="B18" s="12">
        <v>7.7754300000000001</v>
      </c>
      <c r="C18" s="12">
        <v>7.9809099999999997</v>
      </c>
      <c r="D18" s="12">
        <v>7.60283</v>
      </c>
      <c r="E18" s="12">
        <v>7.7589899999999998</v>
      </c>
      <c r="F18" s="12">
        <v>7.7589899999999998</v>
      </c>
      <c r="G18" s="12">
        <v>63535177</v>
      </c>
    </row>
    <row r="19" spans="1:7" x14ac:dyDescent="0.25">
      <c r="A19" s="13">
        <v>41026</v>
      </c>
      <c r="B19" s="12">
        <v>7.80009</v>
      </c>
      <c r="C19" s="12">
        <v>7.8247499999999999</v>
      </c>
      <c r="D19" s="12">
        <v>7.6439199999999996</v>
      </c>
      <c r="E19" s="12">
        <v>7.70146</v>
      </c>
      <c r="F19" s="12">
        <v>7.70146</v>
      </c>
      <c r="G19" s="12">
        <v>30027524</v>
      </c>
    </row>
    <row r="20" spans="1:7" x14ac:dyDescent="0.25">
      <c r="A20" s="13">
        <v>41029</v>
      </c>
      <c r="B20" s="12">
        <v>7.7672100000000004</v>
      </c>
      <c r="C20" s="12">
        <v>7.80009</v>
      </c>
      <c r="D20" s="12">
        <v>7.5863899999999997</v>
      </c>
      <c r="E20" s="12">
        <v>7.7425499999999996</v>
      </c>
      <c r="F20" s="12">
        <v>7.7425499999999996</v>
      </c>
      <c r="G20" s="12">
        <v>25919904</v>
      </c>
    </row>
    <row r="21" spans="1:7" x14ac:dyDescent="0.25">
      <c r="A21" s="13">
        <v>41031</v>
      </c>
      <c r="B21" s="12">
        <v>7.7261100000000003</v>
      </c>
      <c r="C21" s="12">
        <v>7.7261100000000003</v>
      </c>
      <c r="D21" s="12">
        <v>7.51241</v>
      </c>
      <c r="E21" s="12">
        <v>7.51241</v>
      </c>
      <c r="F21" s="12">
        <v>7.51241</v>
      </c>
      <c r="G21" s="12">
        <v>40322189</v>
      </c>
    </row>
    <row r="22" spans="1:7" x14ac:dyDescent="0.25">
      <c r="A22" s="13">
        <v>41032</v>
      </c>
      <c r="B22" s="12">
        <v>7.5617299999999998</v>
      </c>
      <c r="C22" s="12">
        <v>7.6274800000000003</v>
      </c>
      <c r="D22" s="12">
        <v>7.2658399999999999</v>
      </c>
      <c r="E22" s="12">
        <v>7.3315900000000003</v>
      </c>
      <c r="F22" s="12">
        <v>7.3315900000000003</v>
      </c>
      <c r="G22" s="12">
        <v>59434331</v>
      </c>
    </row>
    <row r="23" spans="1:7" x14ac:dyDescent="0.25">
      <c r="A23" s="13">
        <v>41033</v>
      </c>
      <c r="B23" s="12">
        <v>7.2987099999999998</v>
      </c>
      <c r="C23" s="12">
        <v>7.3315900000000003</v>
      </c>
      <c r="D23" s="12">
        <v>7.2000799999999998</v>
      </c>
      <c r="E23" s="12">
        <v>7.2493999999999996</v>
      </c>
      <c r="F23" s="12">
        <v>7.2493999999999996</v>
      </c>
      <c r="G23" s="12">
        <v>27923401</v>
      </c>
    </row>
    <row r="24" spans="1:7" x14ac:dyDescent="0.25">
      <c r="A24" s="13">
        <v>41036</v>
      </c>
      <c r="B24" s="12">
        <v>7.2411799999999999</v>
      </c>
      <c r="C24" s="12">
        <v>7.4795400000000001</v>
      </c>
      <c r="D24" s="12">
        <v>7.1507699999999996</v>
      </c>
      <c r="E24" s="12">
        <v>7.4795400000000001</v>
      </c>
      <c r="F24" s="12">
        <v>7.4795400000000001</v>
      </c>
      <c r="G24" s="12">
        <v>34807208</v>
      </c>
    </row>
    <row r="25" spans="1:7" x14ac:dyDescent="0.25">
      <c r="A25" s="13">
        <v>41037</v>
      </c>
      <c r="B25" s="12">
        <v>7.4302200000000003</v>
      </c>
      <c r="C25" s="12">
        <v>7.4877599999999997</v>
      </c>
      <c r="D25" s="12">
        <v>7.2576200000000002</v>
      </c>
      <c r="E25" s="12">
        <v>7.4630999999999998</v>
      </c>
      <c r="F25" s="12">
        <v>7.4630999999999998</v>
      </c>
      <c r="G25" s="12">
        <v>53011431</v>
      </c>
    </row>
    <row r="26" spans="1:7" x14ac:dyDescent="0.25">
      <c r="A26" s="13">
        <v>41038</v>
      </c>
      <c r="B26" s="12">
        <v>7.3233699999999997</v>
      </c>
      <c r="C26" s="12">
        <v>7.5206299999999997</v>
      </c>
      <c r="D26" s="12">
        <v>7.31515</v>
      </c>
      <c r="E26" s="12">
        <v>7.3973399999999998</v>
      </c>
      <c r="F26" s="12">
        <v>7.3973399999999998</v>
      </c>
      <c r="G26" s="12">
        <v>36667585</v>
      </c>
    </row>
    <row r="27" spans="1:7" x14ac:dyDescent="0.25">
      <c r="A27" s="13">
        <v>41039</v>
      </c>
      <c r="B27" s="12">
        <v>7.4548800000000002</v>
      </c>
      <c r="C27" s="12">
        <v>7.5617299999999998</v>
      </c>
      <c r="D27" s="12">
        <v>7.3809100000000001</v>
      </c>
      <c r="E27" s="12">
        <v>7.4877599999999997</v>
      </c>
      <c r="F27" s="12">
        <v>7.4877599999999997</v>
      </c>
      <c r="G27" s="12">
        <v>30491648</v>
      </c>
    </row>
    <row r="28" spans="1:7" x14ac:dyDescent="0.25">
      <c r="A28" s="13">
        <v>41040</v>
      </c>
      <c r="B28" s="12">
        <v>7.3562500000000002</v>
      </c>
      <c r="C28" s="12">
        <v>7.4959800000000003</v>
      </c>
      <c r="D28" s="12">
        <v>7.2740499999999999</v>
      </c>
      <c r="E28" s="12">
        <v>7.2740499999999999</v>
      </c>
      <c r="F28" s="12">
        <v>7.2740499999999999</v>
      </c>
      <c r="G28" s="12">
        <v>29933394</v>
      </c>
    </row>
    <row r="29" spans="1:7" x14ac:dyDescent="0.25">
      <c r="A29" s="13">
        <v>41043</v>
      </c>
      <c r="B29" s="12">
        <v>7.2329600000000003</v>
      </c>
      <c r="C29" s="12">
        <v>7.2822699999999996</v>
      </c>
      <c r="D29" s="12">
        <v>6.8219900000000004</v>
      </c>
      <c r="E29" s="12">
        <v>6.8466500000000003</v>
      </c>
      <c r="F29" s="12">
        <v>6.8466500000000003</v>
      </c>
      <c r="G29" s="12">
        <v>48699701</v>
      </c>
    </row>
    <row r="30" spans="1:7" x14ac:dyDescent="0.25">
      <c r="A30" s="13">
        <v>41044</v>
      </c>
      <c r="B30" s="12">
        <v>6.8630899999999997</v>
      </c>
      <c r="C30" s="12">
        <v>6.9699400000000002</v>
      </c>
      <c r="D30" s="12">
        <v>6.4685699999999997</v>
      </c>
      <c r="E30" s="12">
        <v>6.49322</v>
      </c>
      <c r="F30" s="12">
        <v>6.49322</v>
      </c>
      <c r="G30" s="12">
        <v>84613771</v>
      </c>
    </row>
    <row r="31" spans="1:7" x14ac:dyDescent="0.25">
      <c r="A31" s="13">
        <v>41045</v>
      </c>
      <c r="B31" s="12">
        <v>6.6000699999999997</v>
      </c>
      <c r="C31" s="12">
        <v>6.6165099999999999</v>
      </c>
      <c r="D31" s="12">
        <v>6.2384300000000001</v>
      </c>
      <c r="E31" s="12">
        <v>6.2630800000000004</v>
      </c>
      <c r="F31" s="12">
        <v>6.2630800000000004</v>
      </c>
      <c r="G31" s="12">
        <v>57734039</v>
      </c>
    </row>
    <row r="32" spans="1:7" x14ac:dyDescent="0.25">
      <c r="A32" s="13">
        <v>41046</v>
      </c>
      <c r="B32" s="12">
        <v>6.2795199999999998</v>
      </c>
      <c r="C32" s="12">
        <v>6.4439099999999998</v>
      </c>
      <c r="D32" s="12">
        <v>6.1233599999999999</v>
      </c>
      <c r="E32" s="12">
        <v>6.2548700000000004</v>
      </c>
      <c r="F32" s="12">
        <v>6.2548700000000004</v>
      </c>
      <c r="G32" s="12">
        <v>52616345</v>
      </c>
    </row>
    <row r="33" spans="1:7" x14ac:dyDescent="0.25">
      <c r="A33" s="13">
        <v>41047</v>
      </c>
      <c r="B33" s="12">
        <v>6.4028099999999997</v>
      </c>
      <c r="C33" s="12">
        <v>6.4028099999999997</v>
      </c>
      <c r="D33" s="12">
        <v>5.8521200000000002</v>
      </c>
      <c r="E33" s="12">
        <v>5.8767800000000001</v>
      </c>
      <c r="F33" s="12">
        <v>5.8767800000000001</v>
      </c>
      <c r="G33" s="12">
        <v>52505508</v>
      </c>
    </row>
    <row r="34" spans="1:7" x14ac:dyDescent="0.25">
      <c r="A34" s="13">
        <v>41050</v>
      </c>
      <c r="B34" s="12">
        <v>5.9589699999999999</v>
      </c>
      <c r="C34" s="12">
        <v>6.3452799999999998</v>
      </c>
      <c r="D34" s="12">
        <v>5.90144</v>
      </c>
      <c r="E34" s="12">
        <v>6.29596</v>
      </c>
      <c r="F34" s="12">
        <v>6.29596</v>
      </c>
      <c r="G34" s="12">
        <v>52548329</v>
      </c>
    </row>
    <row r="35" spans="1:7" x14ac:dyDescent="0.25">
      <c r="A35" s="13">
        <v>41051</v>
      </c>
      <c r="B35" s="12">
        <v>6.3288399999999996</v>
      </c>
      <c r="C35" s="12">
        <v>6.6247299999999996</v>
      </c>
      <c r="D35" s="12">
        <v>6.2466499999999998</v>
      </c>
      <c r="E35" s="12">
        <v>6.3206199999999999</v>
      </c>
      <c r="F35" s="12">
        <v>6.3206199999999999</v>
      </c>
      <c r="G35" s="12">
        <v>70026541</v>
      </c>
    </row>
    <row r="36" spans="1:7" x14ac:dyDescent="0.25">
      <c r="A36" s="13">
        <v>41052</v>
      </c>
      <c r="B36" s="12">
        <v>6.1398000000000001</v>
      </c>
      <c r="C36" s="12">
        <v>6.3699399999999997</v>
      </c>
      <c r="D36" s="12">
        <v>6.0165100000000002</v>
      </c>
      <c r="E36" s="12">
        <v>6.3370600000000001</v>
      </c>
      <c r="F36" s="12">
        <v>6.3370600000000001</v>
      </c>
      <c r="G36" s="12">
        <v>51961445</v>
      </c>
    </row>
    <row r="37" spans="1:7" x14ac:dyDescent="0.25">
      <c r="A37" s="13">
        <v>41053</v>
      </c>
      <c r="B37" s="12">
        <v>6.4439099999999998</v>
      </c>
      <c r="C37" s="12">
        <v>6.46035</v>
      </c>
      <c r="D37" s="12">
        <v>6.2466499999999998</v>
      </c>
      <c r="E37" s="12">
        <v>6.2713000000000001</v>
      </c>
      <c r="F37" s="12">
        <v>6.2713000000000001</v>
      </c>
      <c r="G37" s="12">
        <v>45027458</v>
      </c>
    </row>
    <row r="38" spans="1:7" x14ac:dyDescent="0.25">
      <c r="A38" s="13">
        <v>41054</v>
      </c>
      <c r="B38" s="12">
        <v>6.3041799999999997</v>
      </c>
      <c r="C38" s="12">
        <v>6.4028099999999997</v>
      </c>
      <c r="D38" s="12">
        <v>6.1891100000000003</v>
      </c>
      <c r="E38" s="12">
        <v>6.3124000000000002</v>
      </c>
      <c r="F38" s="12">
        <v>6.3124000000000002</v>
      </c>
      <c r="G38" s="12">
        <v>18715727</v>
      </c>
    </row>
    <row r="39" spans="1:7" x14ac:dyDescent="0.25">
      <c r="A39" s="13">
        <v>41057</v>
      </c>
      <c r="B39" s="12">
        <v>6.3699399999999997</v>
      </c>
      <c r="C39" s="12">
        <v>6.4439099999999998</v>
      </c>
      <c r="D39" s="12">
        <v>6.36172</v>
      </c>
      <c r="E39" s="12">
        <v>6.39459</v>
      </c>
      <c r="F39" s="12">
        <v>6.39459</v>
      </c>
      <c r="G39" s="12">
        <v>3777835</v>
      </c>
    </row>
    <row r="40" spans="1:7" x14ac:dyDescent="0.25">
      <c r="A40" s="13">
        <v>41058</v>
      </c>
      <c r="B40" s="12">
        <v>6.55898</v>
      </c>
      <c r="C40" s="12">
        <v>6.7315800000000001</v>
      </c>
      <c r="D40" s="12">
        <v>6.39459</v>
      </c>
      <c r="E40" s="12">
        <v>6.6904899999999996</v>
      </c>
      <c r="F40" s="12">
        <v>6.6904899999999996</v>
      </c>
      <c r="G40" s="12">
        <v>53601746</v>
      </c>
    </row>
    <row r="41" spans="1:7" x14ac:dyDescent="0.25">
      <c r="A41" s="13">
        <v>41059</v>
      </c>
      <c r="B41" s="12">
        <v>6.5754200000000003</v>
      </c>
      <c r="C41" s="12">
        <v>6.6165099999999999</v>
      </c>
      <c r="D41" s="12">
        <v>6.3124000000000002</v>
      </c>
      <c r="E41" s="12">
        <v>6.4192499999999999</v>
      </c>
      <c r="F41" s="12">
        <v>6.4192499999999999</v>
      </c>
      <c r="G41" s="12">
        <v>60574875</v>
      </c>
    </row>
    <row r="42" spans="1:7" x14ac:dyDescent="0.25">
      <c r="A42" s="13">
        <v>41060</v>
      </c>
      <c r="B42" s="12">
        <v>6.4521300000000004</v>
      </c>
      <c r="C42" s="12">
        <v>6.6165099999999999</v>
      </c>
      <c r="D42" s="12">
        <v>6.3041799999999997</v>
      </c>
      <c r="E42" s="12">
        <v>6.6165099999999999</v>
      </c>
      <c r="F42" s="12">
        <v>6.6165099999999999</v>
      </c>
      <c r="G42" s="12">
        <v>108031205</v>
      </c>
    </row>
    <row r="43" spans="1:7" x14ac:dyDescent="0.25">
      <c r="A43" s="13">
        <v>41061</v>
      </c>
      <c r="B43" s="12">
        <v>6.3535000000000004</v>
      </c>
      <c r="C43" s="12">
        <v>6.4028099999999997</v>
      </c>
      <c r="D43" s="12">
        <v>6.00007</v>
      </c>
      <c r="E43" s="12">
        <v>6.03294</v>
      </c>
      <c r="F43" s="12">
        <v>6.03294</v>
      </c>
      <c r="G43" s="12">
        <v>88001147</v>
      </c>
    </row>
    <row r="44" spans="1:7" x14ac:dyDescent="0.25">
      <c r="A44" s="13">
        <v>41064</v>
      </c>
      <c r="B44" s="12">
        <v>6.0904800000000003</v>
      </c>
      <c r="C44" s="12">
        <v>6.1151400000000002</v>
      </c>
      <c r="D44" s="12">
        <v>5.8767800000000001</v>
      </c>
      <c r="E44" s="12">
        <v>5.9671900000000004</v>
      </c>
      <c r="F44" s="12">
        <v>5.9671900000000004</v>
      </c>
      <c r="G44" s="12">
        <v>66728414</v>
      </c>
    </row>
    <row r="45" spans="1:7" x14ac:dyDescent="0.25">
      <c r="A45" s="13">
        <v>41065</v>
      </c>
      <c r="B45" s="12">
        <v>6.00007</v>
      </c>
      <c r="C45" s="12">
        <v>6.1562299999999999</v>
      </c>
      <c r="D45" s="12">
        <v>5.9918500000000003</v>
      </c>
      <c r="E45" s="12">
        <v>6.00007</v>
      </c>
      <c r="F45" s="12">
        <v>6.00007</v>
      </c>
      <c r="G45" s="12">
        <v>29596114</v>
      </c>
    </row>
    <row r="46" spans="1:7" x14ac:dyDescent="0.25">
      <c r="A46" s="13">
        <v>41066</v>
      </c>
      <c r="B46" s="12">
        <v>6.0493800000000002</v>
      </c>
      <c r="C46" s="12">
        <v>6.3041799999999997</v>
      </c>
      <c r="D46" s="12">
        <v>6.0493800000000002</v>
      </c>
      <c r="E46" s="12">
        <v>6.2302099999999996</v>
      </c>
      <c r="F46" s="12">
        <v>6.2302099999999996</v>
      </c>
      <c r="G46" s="12">
        <v>58685773</v>
      </c>
    </row>
    <row r="47" spans="1:7" x14ac:dyDescent="0.25">
      <c r="A47" s="13">
        <v>41067</v>
      </c>
      <c r="B47" s="12">
        <v>6.2877400000000003</v>
      </c>
      <c r="C47" s="12">
        <v>6.4850000000000003</v>
      </c>
      <c r="D47" s="12">
        <v>6.1398000000000001</v>
      </c>
      <c r="E47" s="12">
        <v>6.1644500000000004</v>
      </c>
      <c r="F47" s="12">
        <v>6.1644500000000004</v>
      </c>
      <c r="G47" s="12">
        <v>50402178</v>
      </c>
    </row>
    <row r="48" spans="1:7" x14ac:dyDescent="0.25">
      <c r="A48" s="13">
        <v>41068</v>
      </c>
      <c r="B48" s="12">
        <v>6.1644500000000004</v>
      </c>
      <c r="C48" s="12">
        <v>6.2384300000000001</v>
      </c>
      <c r="D48" s="12">
        <v>6.03294</v>
      </c>
      <c r="E48" s="12">
        <v>6.2055499999999997</v>
      </c>
      <c r="F48" s="12">
        <v>6.2055499999999997</v>
      </c>
      <c r="G48" s="12">
        <v>36810980</v>
      </c>
    </row>
    <row r="49" spans="1:7" x14ac:dyDescent="0.25">
      <c r="A49" s="13">
        <v>41071</v>
      </c>
      <c r="B49" s="12">
        <v>6.3370600000000001</v>
      </c>
      <c r="C49" s="12">
        <v>6.4192499999999999</v>
      </c>
      <c r="D49" s="12">
        <v>6.03294</v>
      </c>
      <c r="E49" s="12">
        <v>6.03294</v>
      </c>
      <c r="F49" s="12">
        <v>6.03294</v>
      </c>
      <c r="G49" s="12">
        <v>47300185</v>
      </c>
    </row>
    <row r="50" spans="1:7" x14ac:dyDescent="0.25">
      <c r="A50" s="13">
        <v>41072</v>
      </c>
      <c r="B50" s="12">
        <v>6.1891100000000003</v>
      </c>
      <c r="C50" s="12">
        <v>6.1891100000000003</v>
      </c>
      <c r="D50" s="12">
        <v>6.03294</v>
      </c>
      <c r="E50" s="12">
        <v>6.1069199999999997</v>
      </c>
      <c r="F50" s="12">
        <v>6.1069199999999997</v>
      </c>
      <c r="G50" s="12">
        <v>30230153</v>
      </c>
    </row>
    <row r="51" spans="1:7" x14ac:dyDescent="0.25">
      <c r="A51" s="13">
        <v>41073</v>
      </c>
      <c r="B51" s="12">
        <v>6.0740400000000001</v>
      </c>
      <c r="C51" s="12">
        <v>6.1315799999999996</v>
      </c>
      <c r="D51" s="12">
        <v>5.7617099999999999</v>
      </c>
      <c r="E51" s="12">
        <v>5.8685600000000004</v>
      </c>
      <c r="F51" s="12">
        <v>5.8685600000000004</v>
      </c>
      <c r="G51" s="12">
        <v>37899891</v>
      </c>
    </row>
    <row r="52" spans="1:7" x14ac:dyDescent="0.25">
      <c r="A52" s="13">
        <v>41074</v>
      </c>
      <c r="B52" s="12">
        <v>5.8603399999999999</v>
      </c>
      <c r="C52" s="12">
        <v>6.1069199999999997</v>
      </c>
      <c r="D52" s="12">
        <v>5.7534900000000002</v>
      </c>
      <c r="E52" s="12">
        <v>6.0658200000000004</v>
      </c>
      <c r="F52" s="12">
        <v>6.0658200000000004</v>
      </c>
      <c r="G52" s="12">
        <v>40739914</v>
      </c>
    </row>
    <row r="53" spans="1:7" x14ac:dyDescent="0.25">
      <c r="A53" s="13">
        <v>41075</v>
      </c>
      <c r="B53" s="12">
        <v>6.0493800000000002</v>
      </c>
      <c r="C53" s="12">
        <v>6.29596</v>
      </c>
      <c r="D53" s="12">
        <v>6.0493800000000002</v>
      </c>
      <c r="E53" s="12">
        <v>6.2713000000000001</v>
      </c>
      <c r="F53" s="12">
        <v>6.2713000000000001</v>
      </c>
      <c r="G53" s="12">
        <v>69719672</v>
      </c>
    </row>
    <row r="54" spans="1:7" x14ac:dyDescent="0.25">
      <c r="A54" s="13">
        <v>41078</v>
      </c>
      <c r="B54" s="12">
        <v>6.29596</v>
      </c>
      <c r="C54" s="12">
        <v>6.36172</v>
      </c>
      <c r="D54" s="12">
        <v>6.1808899999999998</v>
      </c>
      <c r="E54" s="12">
        <v>6.3041799999999997</v>
      </c>
      <c r="F54" s="12">
        <v>6.3041799999999997</v>
      </c>
      <c r="G54" s="12">
        <v>189798</v>
      </c>
    </row>
    <row r="55" spans="1:7" x14ac:dyDescent="0.25">
      <c r="A55" s="13">
        <v>41079</v>
      </c>
      <c r="B55" s="12">
        <v>6.3041799999999997</v>
      </c>
      <c r="C55" s="12">
        <v>6.6082900000000002</v>
      </c>
      <c r="D55" s="12">
        <v>6.3041799999999997</v>
      </c>
      <c r="E55" s="12">
        <v>6.5507600000000004</v>
      </c>
      <c r="F55" s="12">
        <v>6.5507600000000004</v>
      </c>
      <c r="G55" s="12">
        <v>67398337</v>
      </c>
    </row>
    <row r="56" spans="1:7" x14ac:dyDescent="0.25">
      <c r="A56" s="13">
        <v>41080</v>
      </c>
      <c r="B56" s="12">
        <v>6.5754200000000003</v>
      </c>
      <c r="C56" s="12">
        <v>6.6493900000000004</v>
      </c>
      <c r="D56" s="12">
        <v>6.5014399999999997</v>
      </c>
      <c r="E56" s="12">
        <v>6.5671999999999997</v>
      </c>
      <c r="F56" s="12">
        <v>6.5671999999999997</v>
      </c>
      <c r="G56" s="12">
        <v>44606909</v>
      </c>
    </row>
    <row r="57" spans="1:7" x14ac:dyDescent="0.25">
      <c r="A57" s="13">
        <v>41081</v>
      </c>
      <c r="B57" s="12">
        <v>6.55898</v>
      </c>
      <c r="C57" s="12">
        <v>6.6493900000000004</v>
      </c>
      <c r="D57" s="12">
        <v>6.3288399999999996</v>
      </c>
      <c r="E57" s="12">
        <v>6.3535000000000004</v>
      </c>
      <c r="F57" s="12">
        <v>6.3535000000000004</v>
      </c>
      <c r="G57" s="12">
        <v>37176353</v>
      </c>
    </row>
    <row r="58" spans="1:7" x14ac:dyDescent="0.25">
      <c r="A58" s="13">
        <v>41082</v>
      </c>
      <c r="B58" s="12">
        <v>6.4028099999999997</v>
      </c>
      <c r="C58" s="12">
        <v>6.5671999999999997</v>
      </c>
      <c r="D58" s="12">
        <v>6.36172</v>
      </c>
      <c r="E58" s="12">
        <v>6.49322</v>
      </c>
      <c r="F58" s="12">
        <v>6.49322</v>
      </c>
      <c r="G58" s="12">
        <v>42572817</v>
      </c>
    </row>
    <row r="59" spans="1:7" x14ac:dyDescent="0.25">
      <c r="A59" s="13">
        <v>41085</v>
      </c>
      <c r="B59" s="12">
        <v>6.4521300000000004</v>
      </c>
      <c r="C59" s="12">
        <v>7.0603499999999997</v>
      </c>
      <c r="D59" s="12">
        <v>6.4439099999999998</v>
      </c>
      <c r="E59" s="12">
        <v>7.0028199999999998</v>
      </c>
      <c r="F59" s="12">
        <v>7.0028199999999998</v>
      </c>
      <c r="G59" s="12">
        <v>114605560</v>
      </c>
    </row>
    <row r="60" spans="1:7" x14ac:dyDescent="0.25">
      <c r="A60" s="13">
        <v>41086</v>
      </c>
      <c r="B60" s="12">
        <v>7.0274799999999997</v>
      </c>
      <c r="C60" s="12">
        <v>7.1589900000000002</v>
      </c>
      <c r="D60" s="12">
        <v>6.8877499999999996</v>
      </c>
      <c r="E60" s="12">
        <v>7.04392</v>
      </c>
      <c r="F60" s="12">
        <v>7.04392</v>
      </c>
      <c r="G60" s="12">
        <v>97397046</v>
      </c>
    </row>
    <row r="61" spans="1:7" x14ac:dyDescent="0.25">
      <c r="A61" s="13">
        <v>41087</v>
      </c>
      <c r="B61" s="12">
        <v>7.0274799999999997</v>
      </c>
      <c r="C61" s="12">
        <v>7.1918600000000001</v>
      </c>
      <c r="D61" s="12">
        <v>6.9041899999999998</v>
      </c>
      <c r="E61" s="12">
        <v>7.0357000000000003</v>
      </c>
      <c r="F61" s="12">
        <v>7.0357000000000003</v>
      </c>
      <c r="G61" s="12">
        <v>66882763</v>
      </c>
    </row>
    <row r="62" spans="1:7" x14ac:dyDescent="0.25">
      <c r="A62" s="13">
        <v>41088</v>
      </c>
      <c r="B62" s="12">
        <v>6.9863799999999996</v>
      </c>
      <c r="C62" s="12">
        <v>7.2329600000000003</v>
      </c>
      <c r="D62" s="12">
        <v>6.9535</v>
      </c>
      <c r="E62" s="12">
        <v>7.2000799999999998</v>
      </c>
      <c r="F62" s="12">
        <v>7.2000799999999998</v>
      </c>
      <c r="G62" s="12">
        <v>37610566</v>
      </c>
    </row>
    <row r="63" spans="1:7" x14ac:dyDescent="0.25">
      <c r="A63" s="13">
        <v>41089</v>
      </c>
      <c r="B63" s="12">
        <v>7.3562500000000002</v>
      </c>
      <c r="C63" s="12">
        <v>7.5535100000000002</v>
      </c>
      <c r="D63" s="12">
        <v>7.2247399999999997</v>
      </c>
      <c r="E63" s="12">
        <v>7.3809100000000001</v>
      </c>
      <c r="F63" s="12">
        <v>7.3809100000000001</v>
      </c>
      <c r="G63" s="12">
        <v>96750915</v>
      </c>
    </row>
    <row r="64" spans="1:7" x14ac:dyDescent="0.25">
      <c r="A64" s="13">
        <v>41093</v>
      </c>
      <c r="B64" s="12">
        <v>7.3726900000000004</v>
      </c>
      <c r="C64" s="12">
        <v>7.4713200000000004</v>
      </c>
      <c r="D64" s="12">
        <v>7.3315900000000003</v>
      </c>
      <c r="E64" s="12">
        <v>7.3562500000000002</v>
      </c>
      <c r="F64" s="12">
        <v>7.3562500000000002</v>
      </c>
      <c r="G64" s="12">
        <v>31517340</v>
      </c>
    </row>
    <row r="65" spans="1:7" x14ac:dyDescent="0.25">
      <c r="A65" s="13">
        <v>41094</v>
      </c>
      <c r="B65" s="12">
        <v>7.3069300000000004</v>
      </c>
      <c r="C65" s="12">
        <v>7.3069300000000004</v>
      </c>
      <c r="D65" s="12">
        <v>7.2083000000000004</v>
      </c>
      <c r="E65" s="12">
        <v>7.2329600000000003</v>
      </c>
      <c r="F65" s="12">
        <v>7.2329600000000003</v>
      </c>
      <c r="G65" s="12">
        <v>17797284</v>
      </c>
    </row>
    <row r="66" spans="1:7" x14ac:dyDescent="0.25">
      <c r="A66" s="13">
        <v>41095</v>
      </c>
      <c r="B66" s="12">
        <v>7.2329600000000003</v>
      </c>
      <c r="C66" s="12">
        <v>7.3233699999999997</v>
      </c>
      <c r="D66" s="12">
        <v>7.1672000000000002</v>
      </c>
      <c r="E66" s="12">
        <v>7.1918600000000001</v>
      </c>
      <c r="F66" s="12">
        <v>7.1918600000000001</v>
      </c>
      <c r="G66" s="12">
        <v>34793173</v>
      </c>
    </row>
    <row r="67" spans="1:7" x14ac:dyDescent="0.25">
      <c r="A67" s="13">
        <v>41096</v>
      </c>
      <c r="B67" s="12">
        <v>7.1918600000000001</v>
      </c>
      <c r="C67" s="12">
        <v>7.2493999999999996</v>
      </c>
      <c r="D67" s="12">
        <v>7.1261099999999997</v>
      </c>
      <c r="E67" s="12">
        <v>7.21652</v>
      </c>
      <c r="F67" s="12">
        <v>7.21652</v>
      </c>
      <c r="G67" s="12">
        <v>28518957</v>
      </c>
    </row>
    <row r="68" spans="1:7" x14ac:dyDescent="0.25">
      <c r="A68" s="13">
        <v>41099</v>
      </c>
      <c r="B68" s="12">
        <v>7.1589900000000002</v>
      </c>
      <c r="C68" s="12">
        <v>7.2000799999999998</v>
      </c>
      <c r="D68" s="12">
        <v>6.9452800000000003</v>
      </c>
      <c r="E68" s="12">
        <v>6.9699400000000002</v>
      </c>
      <c r="F68" s="12">
        <v>6.9699400000000002</v>
      </c>
      <c r="G68" s="12">
        <v>30206547</v>
      </c>
    </row>
    <row r="69" spans="1:7" x14ac:dyDescent="0.25">
      <c r="A69" s="13">
        <v>41100</v>
      </c>
      <c r="B69" s="12">
        <v>7.0685700000000002</v>
      </c>
      <c r="C69" s="12">
        <v>7.1754199999999999</v>
      </c>
      <c r="D69" s="12">
        <v>6.9863799999999996</v>
      </c>
      <c r="E69" s="12">
        <v>7.0685700000000002</v>
      </c>
      <c r="F69" s="12">
        <v>7.0685700000000002</v>
      </c>
      <c r="G69" s="12">
        <v>49360728</v>
      </c>
    </row>
    <row r="70" spans="1:7" x14ac:dyDescent="0.25">
      <c r="A70" s="13">
        <v>41101</v>
      </c>
      <c r="B70" s="12">
        <v>7.0767899999999999</v>
      </c>
      <c r="C70" s="12">
        <v>7.1918600000000001</v>
      </c>
      <c r="D70" s="12">
        <v>7.0192600000000001</v>
      </c>
      <c r="E70" s="12">
        <v>7.14255</v>
      </c>
      <c r="F70" s="12">
        <v>7.14255</v>
      </c>
      <c r="G70" s="12">
        <v>30143520</v>
      </c>
    </row>
    <row r="71" spans="1:7" x14ac:dyDescent="0.25">
      <c r="A71" s="13">
        <v>41102</v>
      </c>
      <c r="B71" s="12">
        <v>7.1507699999999996</v>
      </c>
      <c r="C71" s="12">
        <v>7.2740499999999999</v>
      </c>
      <c r="D71" s="12">
        <v>6.9946000000000002</v>
      </c>
      <c r="E71" s="12">
        <v>7.1836399999999996</v>
      </c>
      <c r="F71" s="12">
        <v>7.1836399999999996</v>
      </c>
      <c r="G71" s="12">
        <v>40951904</v>
      </c>
    </row>
    <row r="72" spans="1:7" x14ac:dyDescent="0.25">
      <c r="A72" s="13">
        <v>41103</v>
      </c>
      <c r="B72" s="12">
        <v>7.2576200000000002</v>
      </c>
      <c r="C72" s="12">
        <v>7.4219999999999997</v>
      </c>
      <c r="D72" s="12">
        <v>7.2411799999999999</v>
      </c>
      <c r="E72" s="12">
        <v>7.3891200000000001</v>
      </c>
      <c r="F72" s="12">
        <v>7.3891200000000001</v>
      </c>
      <c r="G72" s="12">
        <v>34711394</v>
      </c>
    </row>
    <row r="73" spans="1:7" x14ac:dyDescent="0.25">
      <c r="A73" s="13">
        <v>41106</v>
      </c>
      <c r="B73" s="12">
        <v>7.4219999999999997</v>
      </c>
      <c r="C73" s="12">
        <v>7.4302200000000003</v>
      </c>
      <c r="D73" s="12">
        <v>7.2987099999999998</v>
      </c>
      <c r="E73" s="12">
        <v>7.3480299999999996</v>
      </c>
      <c r="F73" s="12">
        <v>7.3480299999999996</v>
      </c>
      <c r="G73" s="12">
        <v>28467118</v>
      </c>
    </row>
    <row r="74" spans="1:7" x14ac:dyDescent="0.25">
      <c r="A74" s="13">
        <v>41107</v>
      </c>
      <c r="B74" s="12">
        <v>7.3973399999999998</v>
      </c>
      <c r="C74" s="12">
        <v>7.4302200000000003</v>
      </c>
      <c r="D74" s="12">
        <v>7.2822699999999996</v>
      </c>
      <c r="E74" s="12">
        <v>7.3480299999999996</v>
      </c>
      <c r="F74" s="12">
        <v>7.3480299999999996</v>
      </c>
      <c r="G74" s="12">
        <v>39989945</v>
      </c>
    </row>
    <row r="75" spans="1:7" x14ac:dyDescent="0.25">
      <c r="A75" s="13">
        <v>41108</v>
      </c>
      <c r="B75" s="12">
        <v>7.4055600000000004</v>
      </c>
      <c r="C75" s="12">
        <v>7.41378</v>
      </c>
      <c r="D75" s="12">
        <v>7.1014499999999998</v>
      </c>
      <c r="E75" s="12">
        <v>7.1096700000000004</v>
      </c>
      <c r="F75" s="12">
        <v>7.1096700000000004</v>
      </c>
      <c r="G75" s="12">
        <v>48667557</v>
      </c>
    </row>
    <row r="76" spans="1:7" x14ac:dyDescent="0.25">
      <c r="A76" s="13">
        <v>41109</v>
      </c>
      <c r="B76" s="12">
        <v>7.1918600000000001</v>
      </c>
      <c r="C76" s="12">
        <v>7.3809100000000001</v>
      </c>
      <c r="D76" s="12">
        <v>7.1507699999999996</v>
      </c>
      <c r="E76" s="12">
        <v>7.3480299999999996</v>
      </c>
      <c r="F76" s="12">
        <v>7.3480299999999996</v>
      </c>
      <c r="G76" s="12">
        <v>47364784</v>
      </c>
    </row>
    <row r="77" spans="1:7" x14ac:dyDescent="0.25">
      <c r="A77" s="13">
        <v>41110</v>
      </c>
      <c r="B77" s="12">
        <v>7.3562500000000002</v>
      </c>
      <c r="C77" s="12">
        <v>7.8740600000000001</v>
      </c>
      <c r="D77" s="12">
        <v>7.3233699999999997</v>
      </c>
      <c r="E77" s="12">
        <v>7.7836499999999997</v>
      </c>
      <c r="F77" s="12">
        <v>7.7836499999999997</v>
      </c>
      <c r="G77" s="12">
        <v>125702631</v>
      </c>
    </row>
    <row r="78" spans="1:7" x14ac:dyDescent="0.25">
      <c r="A78" s="13">
        <v>41113</v>
      </c>
      <c r="B78" s="12">
        <v>7.6685800000000004</v>
      </c>
      <c r="C78" s="12">
        <v>7.7096799999999996</v>
      </c>
      <c r="D78" s="12">
        <v>7.5041900000000004</v>
      </c>
      <c r="E78" s="12">
        <v>7.5781700000000001</v>
      </c>
      <c r="F78" s="12">
        <v>7.5781700000000001</v>
      </c>
      <c r="G78" s="12">
        <v>45195896</v>
      </c>
    </row>
    <row r="79" spans="1:7" x14ac:dyDescent="0.25">
      <c r="A79" s="13">
        <v>41114</v>
      </c>
      <c r="B79" s="12">
        <v>7.5781700000000001</v>
      </c>
      <c r="C79" s="12">
        <v>7.6521400000000002</v>
      </c>
      <c r="D79" s="12">
        <v>7.4795400000000001</v>
      </c>
      <c r="E79" s="12">
        <v>7.5535100000000002</v>
      </c>
      <c r="F79" s="12">
        <v>7.5535100000000002</v>
      </c>
      <c r="G79" s="12">
        <v>40203176</v>
      </c>
    </row>
    <row r="80" spans="1:7" x14ac:dyDescent="0.25">
      <c r="A80" s="13">
        <v>41115</v>
      </c>
      <c r="B80" s="12">
        <v>7.5617299999999998</v>
      </c>
      <c r="C80" s="12">
        <v>7.6439199999999996</v>
      </c>
      <c r="D80" s="12">
        <v>7.4795400000000001</v>
      </c>
      <c r="E80" s="12">
        <v>7.4877599999999997</v>
      </c>
      <c r="F80" s="12">
        <v>7.4877599999999997</v>
      </c>
      <c r="G80" s="12">
        <v>42684379</v>
      </c>
    </row>
    <row r="81" spans="1:7" x14ac:dyDescent="0.25">
      <c r="A81" s="13">
        <v>41116</v>
      </c>
      <c r="B81" s="12">
        <v>7.5617299999999998</v>
      </c>
      <c r="C81" s="12">
        <v>7.8411799999999996</v>
      </c>
      <c r="D81" s="12">
        <v>7.5206299999999997</v>
      </c>
      <c r="E81" s="12">
        <v>7.7918700000000003</v>
      </c>
      <c r="F81" s="12">
        <v>7.7918700000000003</v>
      </c>
      <c r="G81" s="12">
        <v>65395843</v>
      </c>
    </row>
    <row r="82" spans="1:7" x14ac:dyDescent="0.25">
      <c r="A82" s="13">
        <v>41117</v>
      </c>
      <c r="B82" s="12">
        <v>7.8083099999999996</v>
      </c>
      <c r="C82" s="12">
        <v>8.1206399999999999</v>
      </c>
      <c r="D82" s="12">
        <v>7.7425499999999996</v>
      </c>
      <c r="E82" s="12">
        <v>8.0959800000000008</v>
      </c>
      <c r="F82" s="12">
        <v>8.0959800000000008</v>
      </c>
      <c r="G82" s="12">
        <v>70588985</v>
      </c>
    </row>
    <row r="83" spans="1:7" x14ac:dyDescent="0.25">
      <c r="A83" s="13">
        <v>41120</v>
      </c>
      <c r="B83" s="12">
        <v>8.1124200000000002</v>
      </c>
      <c r="C83" s="12">
        <v>8.1124200000000002</v>
      </c>
      <c r="D83" s="12">
        <v>7.8329700000000004</v>
      </c>
      <c r="E83" s="12">
        <v>7.8576199999999998</v>
      </c>
      <c r="F83" s="12">
        <v>7.8576199999999998</v>
      </c>
      <c r="G83" s="12">
        <v>33773720</v>
      </c>
    </row>
    <row r="84" spans="1:7" x14ac:dyDescent="0.25">
      <c r="A84" s="13">
        <v>41121</v>
      </c>
      <c r="B84" s="12">
        <v>7.8576199999999998</v>
      </c>
      <c r="C84" s="12">
        <v>7.9480399999999998</v>
      </c>
      <c r="D84" s="12">
        <v>7.5863899999999997</v>
      </c>
      <c r="E84" s="12">
        <v>7.6274800000000003</v>
      </c>
      <c r="F84" s="12">
        <v>7.6274800000000003</v>
      </c>
      <c r="G84" s="12">
        <v>59516879</v>
      </c>
    </row>
    <row r="85" spans="1:7" x14ac:dyDescent="0.25">
      <c r="A85" s="13">
        <v>41122</v>
      </c>
      <c r="B85" s="12">
        <v>7.7261100000000003</v>
      </c>
      <c r="C85" s="12">
        <v>7.8247499999999999</v>
      </c>
      <c r="D85" s="12">
        <v>7.60283</v>
      </c>
      <c r="E85" s="12">
        <v>7.6521400000000002</v>
      </c>
      <c r="F85" s="12">
        <v>7.6521400000000002</v>
      </c>
      <c r="G85" s="12">
        <v>27671106</v>
      </c>
    </row>
    <row r="86" spans="1:7" x14ac:dyDescent="0.25">
      <c r="A86" s="13">
        <v>41123</v>
      </c>
      <c r="B86" s="12">
        <v>7.60283</v>
      </c>
      <c r="C86" s="12">
        <v>7.80009</v>
      </c>
      <c r="D86" s="12">
        <v>7.5041900000000004</v>
      </c>
      <c r="E86" s="12">
        <v>7.7507700000000002</v>
      </c>
      <c r="F86" s="12">
        <v>7.7507700000000002</v>
      </c>
      <c r="G86" s="12">
        <v>40216055</v>
      </c>
    </row>
    <row r="87" spans="1:7" x14ac:dyDescent="0.25">
      <c r="A87" s="13">
        <v>41124</v>
      </c>
      <c r="B87" s="12">
        <v>7.8083099999999996</v>
      </c>
      <c r="C87" s="12">
        <v>7.99735</v>
      </c>
      <c r="D87" s="12">
        <v>7.7754300000000001</v>
      </c>
      <c r="E87" s="12">
        <v>7.8083099999999996</v>
      </c>
      <c r="F87" s="12">
        <v>7.8083099999999996</v>
      </c>
      <c r="G87" s="12">
        <v>27322150</v>
      </c>
    </row>
    <row r="88" spans="1:7" x14ac:dyDescent="0.25">
      <c r="A88" s="13">
        <v>41127</v>
      </c>
      <c r="B88" s="12">
        <v>7.8494000000000002</v>
      </c>
      <c r="C88" s="12">
        <v>8.0137900000000002</v>
      </c>
      <c r="D88" s="12">
        <v>7.8083099999999996</v>
      </c>
      <c r="E88" s="12">
        <v>7.9809099999999997</v>
      </c>
      <c r="F88" s="12">
        <v>7.9809099999999997</v>
      </c>
      <c r="G88" s="12">
        <v>29895994</v>
      </c>
    </row>
    <row r="89" spans="1:7" x14ac:dyDescent="0.25">
      <c r="A89" s="13">
        <v>41128</v>
      </c>
      <c r="B89" s="12">
        <v>7.9726900000000001</v>
      </c>
      <c r="C89" s="12">
        <v>8.0466700000000007</v>
      </c>
      <c r="D89" s="12">
        <v>7.8083099999999996</v>
      </c>
      <c r="E89" s="12">
        <v>7.8329700000000004</v>
      </c>
      <c r="F89" s="12">
        <v>7.8329700000000004</v>
      </c>
      <c r="G89" s="12">
        <v>26967151</v>
      </c>
    </row>
    <row r="90" spans="1:7" x14ac:dyDescent="0.25">
      <c r="A90" s="13">
        <v>41129</v>
      </c>
      <c r="B90" s="12">
        <v>7.8329700000000004</v>
      </c>
      <c r="C90" s="12">
        <v>7.9644700000000004</v>
      </c>
      <c r="D90" s="12">
        <v>7.7343299999999999</v>
      </c>
      <c r="E90" s="12">
        <v>7.8329700000000004</v>
      </c>
      <c r="F90" s="12">
        <v>7.8329700000000004</v>
      </c>
      <c r="G90" s="12">
        <v>23680353</v>
      </c>
    </row>
    <row r="91" spans="1:7" x14ac:dyDescent="0.25">
      <c r="A91" s="13">
        <v>41130</v>
      </c>
      <c r="B91" s="12">
        <v>7.8165300000000002</v>
      </c>
      <c r="C91" s="12">
        <v>7.9069399999999996</v>
      </c>
      <c r="D91" s="12">
        <v>7.7672100000000004</v>
      </c>
      <c r="E91" s="12">
        <v>7.8165300000000002</v>
      </c>
      <c r="F91" s="12">
        <v>7.8165300000000002</v>
      </c>
      <c r="G91" s="12">
        <v>27518535</v>
      </c>
    </row>
    <row r="92" spans="1:7" x14ac:dyDescent="0.25">
      <c r="A92" s="13">
        <v>41131</v>
      </c>
      <c r="B92" s="12">
        <v>7.7672100000000004</v>
      </c>
      <c r="C92" s="12">
        <v>8.0877599999999994</v>
      </c>
      <c r="D92" s="12">
        <v>7.7672100000000004</v>
      </c>
      <c r="E92" s="12">
        <v>8.0548900000000003</v>
      </c>
      <c r="F92" s="12">
        <v>8.0548900000000003</v>
      </c>
      <c r="G92" s="12">
        <v>48917671</v>
      </c>
    </row>
    <row r="93" spans="1:7" x14ac:dyDescent="0.25">
      <c r="A93" s="13">
        <v>41134</v>
      </c>
      <c r="B93" s="12">
        <v>8.0384499999999992</v>
      </c>
      <c r="C93" s="12">
        <v>8.0959800000000008</v>
      </c>
      <c r="D93" s="12">
        <v>7.9398200000000001</v>
      </c>
      <c r="E93" s="12">
        <v>7.9809099999999997</v>
      </c>
      <c r="F93" s="12">
        <v>7.9809099999999997</v>
      </c>
      <c r="G93" s="12">
        <v>26261073</v>
      </c>
    </row>
    <row r="94" spans="1:7" x14ac:dyDescent="0.25">
      <c r="A94" s="13">
        <v>41135</v>
      </c>
      <c r="B94" s="12">
        <v>7.9891300000000003</v>
      </c>
      <c r="C94" s="12">
        <v>8.0795399999999997</v>
      </c>
      <c r="D94" s="12">
        <v>7.9480399999999998</v>
      </c>
      <c r="E94" s="12">
        <v>8.0466700000000007</v>
      </c>
      <c r="F94" s="12">
        <v>8.0466700000000007</v>
      </c>
      <c r="G94" s="12">
        <v>23514601</v>
      </c>
    </row>
    <row r="95" spans="1:7" x14ac:dyDescent="0.25">
      <c r="A95" s="13">
        <v>41136</v>
      </c>
      <c r="B95" s="12">
        <v>8.0137900000000002</v>
      </c>
      <c r="C95" s="12">
        <v>8.2028300000000005</v>
      </c>
      <c r="D95" s="12">
        <v>7.9726900000000001</v>
      </c>
      <c r="E95" s="12">
        <v>8.1699599999999997</v>
      </c>
      <c r="F95" s="12">
        <v>8.1699599999999997</v>
      </c>
      <c r="G95" s="12">
        <v>32082193</v>
      </c>
    </row>
    <row r="96" spans="1:7" x14ac:dyDescent="0.25">
      <c r="A96" s="13">
        <v>41137</v>
      </c>
      <c r="B96" s="12">
        <v>8.1946100000000008</v>
      </c>
      <c r="C96" s="12">
        <v>8.5891400000000004</v>
      </c>
      <c r="D96" s="12">
        <v>8.1535200000000003</v>
      </c>
      <c r="E96" s="12">
        <v>8.359</v>
      </c>
      <c r="F96" s="12">
        <v>8.359</v>
      </c>
      <c r="G96" s="12">
        <v>89699984</v>
      </c>
    </row>
    <row r="97" spans="1:7" x14ac:dyDescent="0.25">
      <c r="A97" s="13">
        <v>41138</v>
      </c>
      <c r="B97" s="12">
        <v>8.3425600000000006</v>
      </c>
      <c r="C97" s="12">
        <v>8.5480400000000003</v>
      </c>
      <c r="D97" s="12">
        <v>8.3343399999999992</v>
      </c>
      <c r="E97" s="12">
        <v>8.4658499999999997</v>
      </c>
      <c r="F97" s="12">
        <v>8.4658499999999997</v>
      </c>
      <c r="G97" s="12">
        <v>48631174</v>
      </c>
    </row>
    <row r="98" spans="1:7" x14ac:dyDescent="0.25">
      <c r="A98" s="13">
        <v>41141</v>
      </c>
      <c r="B98" s="12">
        <v>8.4658499999999997</v>
      </c>
      <c r="C98" s="12">
        <v>8.4658499999999997</v>
      </c>
      <c r="D98" s="12">
        <v>8.2685899999999997</v>
      </c>
      <c r="E98" s="12">
        <v>8.2932400000000008</v>
      </c>
      <c r="F98" s="12">
        <v>8.2932400000000008</v>
      </c>
      <c r="G98" s="12">
        <v>33225832</v>
      </c>
    </row>
    <row r="99" spans="1:7" x14ac:dyDescent="0.25">
      <c r="A99" s="13">
        <v>41142</v>
      </c>
      <c r="B99" s="12">
        <v>8.4987300000000001</v>
      </c>
      <c r="C99" s="12">
        <v>8.5315999999999992</v>
      </c>
      <c r="D99" s="12">
        <v>8.3836600000000008</v>
      </c>
      <c r="E99" s="12">
        <v>8.4329699999999992</v>
      </c>
      <c r="F99" s="12">
        <v>8.4329699999999992</v>
      </c>
      <c r="G99" s="12">
        <v>48622356</v>
      </c>
    </row>
    <row r="100" spans="1:7" x14ac:dyDescent="0.25">
      <c r="A100" s="13">
        <v>41143</v>
      </c>
      <c r="B100" s="12">
        <v>8.7124299999999995</v>
      </c>
      <c r="C100" s="12">
        <v>9.0329800000000002</v>
      </c>
      <c r="D100" s="12">
        <v>8.6302299999999992</v>
      </c>
      <c r="E100" s="12">
        <v>8.7864000000000004</v>
      </c>
      <c r="F100" s="12">
        <v>8.7864000000000004</v>
      </c>
      <c r="G100" s="12">
        <v>124027456</v>
      </c>
    </row>
    <row r="101" spans="1:7" x14ac:dyDescent="0.25">
      <c r="A101" s="13">
        <v>41144</v>
      </c>
      <c r="B101" s="12">
        <v>8.7124299999999995</v>
      </c>
      <c r="C101" s="12">
        <v>8.8110599999999994</v>
      </c>
      <c r="D101" s="12">
        <v>8.5233799999999995</v>
      </c>
      <c r="E101" s="12">
        <v>8.5809200000000008</v>
      </c>
      <c r="F101" s="12">
        <v>8.5809200000000008</v>
      </c>
      <c r="G101" s="12">
        <v>44070151</v>
      </c>
    </row>
    <row r="102" spans="1:7" x14ac:dyDescent="0.25">
      <c r="A102" s="13">
        <v>41145</v>
      </c>
      <c r="B102" s="12">
        <v>8.6631099999999996</v>
      </c>
      <c r="C102" s="12">
        <v>8.8110599999999994</v>
      </c>
      <c r="D102" s="12">
        <v>8.55626</v>
      </c>
      <c r="E102" s="12">
        <v>8.7453000000000003</v>
      </c>
      <c r="F102" s="12">
        <v>8.7453000000000003</v>
      </c>
      <c r="G102" s="12">
        <v>38429520</v>
      </c>
    </row>
    <row r="103" spans="1:7" x14ac:dyDescent="0.25">
      <c r="A103" s="13">
        <v>41148</v>
      </c>
      <c r="B103" s="12">
        <v>8.7946200000000001</v>
      </c>
      <c r="C103" s="12">
        <v>8.8603699999999996</v>
      </c>
      <c r="D103" s="12">
        <v>8.55626</v>
      </c>
      <c r="E103" s="12">
        <v>8.5726999999999993</v>
      </c>
      <c r="F103" s="12">
        <v>8.5726999999999993</v>
      </c>
      <c r="G103" s="12">
        <v>24223209</v>
      </c>
    </row>
    <row r="104" spans="1:7" x14ac:dyDescent="0.25">
      <c r="A104" s="13">
        <v>41149</v>
      </c>
      <c r="B104" s="12">
        <v>8.5809200000000008</v>
      </c>
      <c r="C104" s="12">
        <v>8.6302299999999992</v>
      </c>
      <c r="D104" s="12">
        <v>8.45763</v>
      </c>
      <c r="E104" s="12">
        <v>8.5233799999999995</v>
      </c>
      <c r="F104" s="12">
        <v>8.5233799999999995</v>
      </c>
      <c r="G104" s="12">
        <v>25915004</v>
      </c>
    </row>
    <row r="105" spans="1:7" x14ac:dyDescent="0.25">
      <c r="A105" s="13">
        <v>41150</v>
      </c>
      <c r="B105" s="12">
        <v>8.5069499999999998</v>
      </c>
      <c r="C105" s="12">
        <v>8.5973600000000001</v>
      </c>
      <c r="D105" s="12">
        <v>8.4083100000000002</v>
      </c>
      <c r="E105" s="12">
        <v>8.4411900000000006</v>
      </c>
      <c r="F105" s="12">
        <v>8.4411900000000006</v>
      </c>
      <c r="G105" s="12">
        <v>33236772</v>
      </c>
    </row>
    <row r="106" spans="1:7" x14ac:dyDescent="0.25">
      <c r="A106" s="13">
        <v>41151</v>
      </c>
      <c r="B106" s="12">
        <v>8.4658499999999997</v>
      </c>
      <c r="C106" s="12">
        <v>8.4658499999999997</v>
      </c>
      <c r="D106" s="12">
        <v>8.3096800000000002</v>
      </c>
      <c r="E106" s="12">
        <v>8.3261199999999995</v>
      </c>
      <c r="F106" s="12">
        <v>8.3261199999999995</v>
      </c>
      <c r="G106" s="12">
        <v>30112880</v>
      </c>
    </row>
    <row r="107" spans="1:7" x14ac:dyDescent="0.25">
      <c r="A107" s="13">
        <v>41152</v>
      </c>
      <c r="B107" s="12">
        <v>8.359</v>
      </c>
      <c r="C107" s="12">
        <v>8.4329699999999992</v>
      </c>
      <c r="D107" s="12">
        <v>7.9726900000000001</v>
      </c>
      <c r="E107" s="12">
        <v>8.0137900000000002</v>
      </c>
      <c r="F107" s="12">
        <v>8.0137900000000002</v>
      </c>
      <c r="G107" s="12">
        <v>291101668</v>
      </c>
    </row>
    <row r="108" spans="1:7" x14ac:dyDescent="0.25">
      <c r="A108" s="13">
        <v>41155</v>
      </c>
      <c r="B108" s="12">
        <v>8.1699599999999997</v>
      </c>
      <c r="C108" s="12">
        <v>8.2192699999999999</v>
      </c>
      <c r="D108" s="12">
        <v>8.0466700000000007</v>
      </c>
      <c r="E108" s="12">
        <v>8.1453000000000007</v>
      </c>
      <c r="F108" s="12">
        <v>8.1453000000000007</v>
      </c>
      <c r="G108" s="12">
        <v>16753613</v>
      </c>
    </row>
    <row r="109" spans="1:7" x14ac:dyDescent="0.25">
      <c r="A109" s="13">
        <v>41156</v>
      </c>
      <c r="B109" s="12">
        <v>8.1946100000000008</v>
      </c>
      <c r="C109" s="12">
        <v>8.1946100000000008</v>
      </c>
      <c r="D109" s="12">
        <v>8.0220099999999999</v>
      </c>
      <c r="E109" s="12">
        <v>8.1124200000000002</v>
      </c>
      <c r="F109" s="12">
        <v>8.1124200000000002</v>
      </c>
      <c r="G109" s="12">
        <v>41476087</v>
      </c>
    </row>
    <row r="110" spans="1:7" x14ac:dyDescent="0.25">
      <c r="A110" s="13">
        <v>41157</v>
      </c>
      <c r="B110" s="12">
        <v>8.1453000000000007</v>
      </c>
      <c r="C110" s="12">
        <v>8.2768099999999993</v>
      </c>
      <c r="D110" s="12">
        <v>8.0631000000000004</v>
      </c>
      <c r="E110" s="12">
        <v>8.2192699999999999</v>
      </c>
      <c r="F110" s="12">
        <v>8.2192699999999999</v>
      </c>
      <c r="G110" s="12">
        <v>12625207</v>
      </c>
    </row>
    <row r="111" spans="1:7" x14ac:dyDescent="0.25">
      <c r="A111" s="13">
        <v>41158</v>
      </c>
      <c r="B111" s="12">
        <v>8.5069499999999998</v>
      </c>
      <c r="C111" s="12">
        <v>8.5315999999999992</v>
      </c>
      <c r="D111" s="12">
        <v>8.2439300000000006</v>
      </c>
      <c r="E111" s="12">
        <v>8.5069499999999998</v>
      </c>
      <c r="F111" s="12">
        <v>8.5069499999999998</v>
      </c>
      <c r="G111" s="12">
        <v>64563039</v>
      </c>
    </row>
    <row r="112" spans="1:7" x14ac:dyDescent="0.25">
      <c r="A112" s="13">
        <v>41159</v>
      </c>
      <c r="B112" s="12">
        <v>8.5069499999999998</v>
      </c>
      <c r="C112" s="12">
        <v>8.6384500000000006</v>
      </c>
      <c r="D112" s="12">
        <v>8.45763</v>
      </c>
      <c r="E112" s="12">
        <v>8.6055799999999998</v>
      </c>
      <c r="F112" s="12">
        <v>8.6055799999999998</v>
      </c>
      <c r="G112" s="12">
        <v>42159388</v>
      </c>
    </row>
    <row r="113" spans="1:7" x14ac:dyDescent="0.25">
      <c r="A113" s="13">
        <v>41162</v>
      </c>
      <c r="B113" s="12">
        <v>8.6713299999999993</v>
      </c>
      <c r="C113" s="12">
        <v>8.6959900000000001</v>
      </c>
      <c r="D113" s="12">
        <v>8.4658499999999997</v>
      </c>
      <c r="E113" s="12">
        <v>8.4905100000000004</v>
      </c>
      <c r="F113" s="12">
        <v>8.4905100000000004</v>
      </c>
      <c r="G113" s="12">
        <v>28277257</v>
      </c>
    </row>
    <row r="114" spans="1:7" x14ac:dyDescent="0.25">
      <c r="A114" s="13">
        <v>41163</v>
      </c>
      <c r="B114" s="12">
        <v>8.5891400000000004</v>
      </c>
      <c r="C114" s="12">
        <v>8.6466700000000003</v>
      </c>
      <c r="D114" s="12">
        <v>8.45763</v>
      </c>
      <c r="E114" s="12">
        <v>8.5973600000000001</v>
      </c>
      <c r="F114" s="12">
        <v>8.5973600000000001</v>
      </c>
      <c r="G114" s="12">
        <v>36381620</v>
      </c>
    </row>
    <row r="115" spans="1:7" x14ac:dyDescent="0.25">
      <c r="A115" s="13">
        <v>41164</v>
      </c>
      <c r="B115" s="12">
        <v>8.6713299999999993</v>
      </c>
      <c r="C115" s="12">
        <v>8.8768100000000008</v>
      </c>
      <c r="D115" s="12">
        <v>8.6713299999999993</v>
      </c>
      <c r="E115" s="12">
        <v>8.8603699999999996</v>
      </c>
      <c r="F115" s="12">
        <v>8.8603699999999996</v>
      </c>
      <c r="G115" s="12">
        <v>60340061</v>
      </c>
    </row>
    <row r="116" spans="1:7" x14ac:dyDescent="0.25">
      <c r="A116" s="13">
        <v>41166</v>
      </c>
      <c r="B116" s="12">
        <v>8.8768100000000008</v>
      </c>
      <c r="C116" s="12">
        <v>9.1398299999999999</v>
      </c>
      <c r="D116" s="12">
        <v>8.6384500000000006</v>
      </c>
      <c r="E116" s="12">
        <v>8.7124299999999995</v>
      </c>
      <c r="F116" s="12">
        <v>8.7124299999999995</v>
      </c>
      <c r="G116" s="12">
        <v>78190900</v>
      </c>
    </row>
    <row r="117" spans="1:7" x14ac:dyDescent="0.25">
      <c r="A117" s="13">
        <v>41169</v>
      </c>
      <c r="B117" s="12">
        <v>8.7206499999999991</v>
      </c>
      <c r="C117" s="12">
        <v>8.8768100000000008</v>
      </c>
      <c r="D117" s="12">
        <v>8.5891400000000004</v>
      </c>
      <c r="E117" s="12">
        <v>8.8192799999999991</v>
      </c>
      <c r="F117" s="12">
        <v>8.8192799999999991</v>
      </c>
      <c r="G117" s="12">
        <v>24973679</v>
      </c>
    </row>
    <row r="118" spans="1:7" x14ac:dyDescent="0.25">
      <c r="A118" s="13">
        <v>41170</v>
      </c>
      <c r="B118" s="12">
        <v>8.8357200000000002</v>
      </c>
      <c r="C118" s="12">
        <v>8.9179099999999991</v>
      </c>
      <c r="D118" s="12">
        <v>8.7617399999999996</v>
      </c>
      <c r="E118" s="12">
        <v>8.8110599999999994</v>
      </c>
      <c r="F118" s="12">
        <v>8.8110599999999994</v>
      </c>
      <c r="G118" s="12">
        <v>25451048</v>
      </c>
    </row>
    <row r="119" spans="1:7" x14ac:dyDescent="0.25">
      <c r="A119" s="13">
        <v>41171</v>
      </c>
      <c r="B119" s="12">
        <v>8.9425699999999999</v>
      </c>
      <c r="C119" s="12">
        <v>9.0658600000000007</v>
      </c>
      <c r="D119" s="12">
        <v>8.7699599999999993</v>
      </c>
      <c r="E119" s="12">
        <v>9.0411999999999999</v>
      </c>
      <c r="F119" s="12">
        <v>9.0411999999999999</v>
      </c>
      <c r="G119" s="12">
        <v>49595892</v>
      </c>
    </row>
    <row r="120" spans="1:7" x14ac:dyDescent="0.25">
      <c r="A120" s="13">
        <v>41172</v>
      </c>
      <c r="B120" s="12">
        <v>9.0165400000000009</v>
      </c>
      <c r="C120" s="12">
        <v>9.0411999999999999</v>
      </c>
      <c r="D120" s="12">
        <v>8.9425699999999999</v>
      </c>
      <c r="E120" s="12">
        <v>9.0083199999999994</v>
      </c>
      <c r="F120" s="12">
        <v>9.0083199999999994</v>
      </c>
      <c r="G120" s="12">
        <v>39342749</v>
      </c>
    </row>
    <row r="121" spans="1:7" x14ac:dyDescent="0.25">
      <c r="A121" s="13">
        <v>41173</v>
      </c>
      <c r="B121" s="12">
        <v>9.0329800000000002</v>
      </c>
      <c r="C121" s="12">
        <v>9.0822900000000004</v>
      </c>
      <c r="D121" s="12">
        <v>8.9179099999999991</v>
      </c>
      <c r="E121" s="12">
        <v>8.9672199999999993</v>
      </c>
      <c r="F121" s="12">
        <v>8.9672199999999993</v>
      </c>
      <c r="G121" s="12">
        <v>56165954</v>
      </c>
    </row>
    <row r="122" spans="1:7" x14ac:dyDescent="0.25">
      <c r="A122" s="13">
        <v>41176</v>
      </c>
      <c r="B122" s="12">
        <v>8.8275000000000006</v>
      </c>
      <c r="C122" s="12">
        <v>8.9425699999999999</v>
      </c>
      <c r="D122" s="12">
        <v>8.7946200000000001</v>
      </c>
      <c r="E122" s="12">
        <v>8.8685899999999993</v>
      </c>
      <c r="F122" s="12">
        <v>8.8685899999999993</v>
      </c>
      <c r="G122" s="12">
        <v>24072787</v>
      </c>
    </row>
    <row r="123" spans="1:7" x14ac:dyDescent="0.25">
      <c r="A123" s="13">
        <v>41177</v>
      </c>
      <c r="B123" s="12">
        <v>8.8932500000000001</v>
      </c>
      <c r="C123" s="12">
        <v>8.9425699999999999</v>
      </c>
      <c r="D123" s="12">
        <v>8.6795500000000008</v>
      </c>
      <c r="E123" s="12">
        <v>8.7042099999999998</v>
      </c>
      <c r="F123" s="12">
        <v>8.7042099999999998</v>
      </c>
      <c r="G123" s="12">
        <v>34759150</v>
      </c>
    </row>
    <row r="124" spans="1:7" x14ac:dyDescent="0.25">
      <c r="A124" s="13">
        <v>41178</v>
      </c>
      <c r="B124" s="12">
        <v>8.5151599999999998</v>
      </c>
      <c r="C124" s="12">
        <v>8.7864000000000004</v>
      </c>
      <c r="D124" s="12">
        <v>8.3178999999999998</v>
      </c>
      <c r="E124" s="12">
        <v>8.4165299999999998</v>
      </c>
      <c r="F124" s="12">
        <v>8.4165299999999998</v>
      </c>
      <c r="G124" s="12">
        <v>75835255</v>
      </c>
    </row>
    <row r="125" spans="1:7" x14ac:dyDescent="0.25">
      <c r="A125" s="13">
        <v>41179</v>
      </c>
      <c r="B125" s="12">
        <v>8.5151599999999998</v>
      </c>
      <c r="C125" s="12">
        <v>8.7453000000000003</v>
      </c>
      <c r="D125" s="12">
        <v>8.45763</v>
      </c>
      <c r="E125" s="12">
        <v>8.7206499999999991</v>
      </c>
      <c r="F125" s="12">
        <v>8.7206499999999991</v>
      </c>
      <c r="G125" s="12">
        <v>44852445</v>
      </c>
    </row>
    <row r="126" spans="1:7" x14ac:dyDescent="0.25">
      <c r="A126" s="13">
        <v>41180</v>
      </c>
      <c r="B126" s="12">
        <v>8.7206499999999991</v>
      </c>
      <c r="C126" s="12">
        <v>8.8275000000000006</v>
      </c>
      <c r="D126" s="12">
        <v>8.6055799999999998</v>
      </c>
      <c r="E126" s="12">
        <v>8.8028399999999998</v>
      </c>
      <c r="F126" s="12">
        <v>8.8028399999999998</v>
      </c>
      <c r="G126" s="12">
        <v>33588034</v>
      </c>
    </row>
    <row r="127" spans="1:7" x14ac:dyDescent="0.25">
      <c r="A127" s="13">
        <v>41183</v>
      </c>
      <c r="B127" s="12">
        <v>8.8192799999999991</v>
      </c>
      <c r="C127" s="12">
        <v>9.0000999999999998</v>
      </c>
      <c r="D127" s="12">
        <v>8.8028399999999998</v>
      </c>
      <c r="E127" s="12">
        <v>8.9343500000000002</v>
      </c>
      <c r="F127" s="12">
        <v>8.9343500000000002</v>
      </c>
      <c r="G127" s="12">
        <v>37521819</v>
      </c>
    </row>
    <row r="128" spans="1:7" x14ac:dyDescent="0.25">
      <c r="A128" s="13">
        <v>41184</v>
      </c>
      <c r="B128" s="12">
        <v>8.9425699999999999</v>
      </c>
      <c r="C128" s="12">
        <v>9.0329800000000002</v>
      </c>
      <c r="D128" s="12">
        <v>8.9096899999999994</v>
      </c>
      <c r="E128" s="12">
        <v>9.0247600000000006</v>
      </c>
      <c r="F128" s="12">
        <v>9.0247600000000006</v>
      </c>
      <c r="G128" s="12">
        <v>47233692</v>
      </c>
    </row>
    <row r="129" spans="1:7" x14ac:dyDescent="0.25">
      <c r="A129" s="13">
        <v>41185</v>
      </c>
      <c r="B129" s="12">
        <v>9.0165400000000009</v>
      </c>
      <c r="C129" s="12">
        <v>9.0329800000000002</v>
      </c>
      <c r="D129" s="12">
        <v>8.9261300000000006</v>
      </c>
      <c r="E129" s="12">
        <v>8.9918800000000001</v>
      </c>
      <c r="F129" s="12">
        <v>8.9918800000000001</v>
      </c>
      <c r="G129" s="12">
        <v>18679014</v>
      </c>
    </row>
    <row r="130" spans="1:7" x14ac:dyDescent="0.25">
      <c r="A130" s="13">
        <v>41186</v>
      </c>
      <c r="B130" s="12">
        <v>8.9672199999999993</v>
      </c>
      <c r="C130" s="12">
        <v>9.4357199999999999</v>
      </c>
      <c r="D130" s="12">
        <v>8.9672199999999993</v>
      </c>
      <c r="E130" s="12">
        <v>9.3946299999999994</v>
      </c>
      <c r="F130" s="12">
        <v>9.3946299999999994</v>
      </c>
      <c r="G130" s="12">
        <v>95720410</v>
      </c>
    </row>
    <row r="131" spans="1:7" x14ac:dyDescent="0.25">
      <c r="A131" s="13">
        <v>41187</v>
      </c>
      <c r="B131" s="12">
        <v>9.4357199999999999</v>
      </c>
      <c r="C131" s="12">
        <v>9.8466900000000006</v>
      </c>
      <c r="D131" s="12">
        <v>9.37819</v>
      </c>
      <c r="E131" s="12">
        <v>9.5672300000000003</v>
      </c>
      <c r="F131" s="12">
        <v>9.5672300000000003</v>
      </c>
      <c r="G131" s="12">
        <v>84055415</v>
      </c>
    </row>
    <row r="132" spans="1:7" x14ac:dyDescent="0.25">
      <c r="A132" s="13">
        <v>41190</v>
      </c>
      <c r="B132" s="12">
        <v>9.5343499999999999</v>
      </c>
      <c r="C132" s="12">
        <v>9.5590100000000007</v>
      </c>
      <c r="D132" s="12">
        <v>9.3946299999999994</v>
      </c>
      <c r="E132" s="12">
        <v>9.4357199999999999</v>
      </c>
      <c r="F132" s="12">
        <v>9.4357199999999999</v>
      </c>
      <c r="G132" s="12">
        <v>36180255</v>
      </c>
    </row>
    <row r="133" spans="1:7" x14ac:dyDescent="0.25">
      <c r="A133" s="13">
        <v>41191</v>
      </c>
      <c r="B133" s="12">
        <v>9.4603800000000007</v>
      </c>
      <c r="C133" s="12">
        <v>9.5179200000000002</v>
      </c>
      <c r="D133" s="12">
        <v>9.2138000000000009</v>
      </c>
      <c r="E133" s="12">
        <v>9.2713400000000004</v>
      </c>
      <c r="F133" s="12">
        <v>9.2713400000000004</v>
      </c>
      <c r="G133" s="12">
        <v>45493095</v>
      </c>
    </row>
    <row r="134" spans="1:7" x14ac:dyDescent="0.25">
      <c r="A134" s="13">
        <v>41192</v>
      </c>
      <c r="B134" s="12">
        <v>9.3288700000000002</v>
      </c>
      <c r="C134" s="12">
        <v>9.3535299999999992</v>
      </c>
      <c r="D134" s="12">
        <v>9.1562699999999992</v>
      </c>
      <c r="E134" s="12">
        <v>9.18093</v>
      </c>
      <c r="F134" s="12">
        <v>9.18093</v>
      </c>
      <c r="G134" s="12">
        <v>36204631</v>
      </c>
    </row>
    <row r="135" spans="1:7" x14ac:dyDescent="0.25">
      <c r="A135" s="13">
        <v>41193</v>
      </c>
      <c r="B135" s="12">
        <v>9.27956</v>
      </c>
      <c r="C135" s="12">
        <v>9.4439399999999996</v>
      </c>
      <c r="D135" s="12">
        <v>9.2713400000000004</v>
      </c>
      <c r="E135" s="12">
        <v>9.4028500000000008</v>
      </c>
      <c r="F135" s="12">
        <v>9.4028500000000008</v>
      </c>
      <c r="G135" s="12">
        <v>29970984</v>
      </c>
    </row>
    <row r="136" spans="1:7" x14ac:dyDescent="0.25">
      <c r="A136" s="13">
        <v>41194</v>
      </c>
      <c r="B136" s="12">
        <v>9.4357199999999999</v>
      </c>
      <c r="C136" s="12">
        <v>9.4603800000000007</v>
      </c>
      <c r="D136" s="12">
        <v>9.2302400000000002</v>
      </c>
      <c r="E136" s="12">
        <v>9.3370899999999999</v>
      </c>
      <c r="F136" s="12">
        <v>9.3370899999999999</v>
      </c>
      <c r="G136" s="12">
        <v>48182044</v>
      </c>
    </row>
    <row r="137" spans="1:7" x14ac:dyDescent="0.25">
      <c r="A137" s="13">
        <v>41197</v>
      </c>
      <c r="B137" s="12">
        <v>9.4357199999999999</v>
      </c>
      <c r="C137" s="12">
        <v>9.5097000000000005</v>
      </c>
      <c r="D137" s="12">
        <v>9.2713400000000004</v>
      </c>
      <c r="E137" s="12">
        <v>9.3042099999999994</v>
      </c>
      <c r="F137" s="12">
        <v>9.3042099999999994</v>
      </c>
      <c r="G137" s="12">
        <v>46505268</v>
      </c>
    </row>
    <row r="138" spans="1:7" x14ac:dyDescent="0.25">
      <c r="A138" s="13">
        <v>41198</v>
      </c>
      <c r="B138" s="12">
        <v>9.3535299999999992</v>
      </c>
      <c r="C138" s="12">
        <v>9.7398399999999992</v>
      </c>
      <c r="D138" s="12">
        <v>9.3535299999999992</v>
      </c>
      <c r="E138" s="12">
        <v>9.7151800000000001</v>
      </c>
      <c r="F138" s="12">
        <v>9.7151800000000001</v>
      </c>
      <c r="G138" s="12">
        <v>81614410</v>
      </c>
    </row>
    <row r="139" spans="1:7" x14ac:dyDescent="0.25">
      <c r="A139" s="13">
        <v>41199</v>
      </c>
      <c r="B139" s="12">
        <v>9.8795599999999997</v>
      </c>
      <c r="C139" s="12">
        <v>9.9206599999999998</v>
      </c>
      <c r="D139" s="12">
        <v>9.5261399999999998</v>
      </c>
      <c r="E139" s="12">
        <v>9.6494199999999992</v>
      </c>
      <c r="F139" s="12">
        <v>9.6494199999999992</v>
      </c>
      <c r="G139" s="12">
        <v>87415236</v>
      </c>
    </row>
    <row r="140" spans="1:7" x14ac:dyDescent="0.25">
      <c r="A140" s="13">
        <v>41200</v>
      </c>
      <c r="B140" s="12">
        <v>9.6576400000000007</v>
      </c>
      <c r="C140" s="12">
        <v>9.8220299999999998</v>
      </c>
      <c r="D140" s="12">
        <v>9.5425699999999996</v>
      </c>
      <c r="E140" s="12">
        <v>9.7151800000000001</v>
      </c>
      <c r="F140" s="12">
        <v>9.7151800000000001</v>
      </c>
      <c r="G140" s="12">
        <v>47907295</v>
      </c>
    </row>
    <row r="141" spans="1:7" x14ac:dyDescent="0.25">
      <c r="A141" s="13">
        <v>41201</v>
      </c>
      <c r="B141" s="12">
        <v>9.77271</v>
      </c>
      <c r="C141" s="12">
        <v>9.77271</v>
      </c>
      <c r="D141" s="12">
        <v>9.4357199999999999</v>
      </c>
      <c r="E141" s="12">
        <v>9.5179200000000002</v>
      </c>
      <c r="F141" s="12">
        <v>9.5179200000000002</v>
      </c>
      <c r="G141" s="12">
        <v>62820525</v>
      </c>
    </row>
    <row r="142" spans="1:7" x14ac:dyDescent="0.25">
      <c r="A142" s="13">
        <v>41204</v>
      </c>
      <c r="B142" s="12">
        <v>9.5261399999999998</v>
      </c>
      <c r="C142" s="12">
        <v>9.6165500000000002</v>
      </c>
      <c r="D142" s="12">
        <v>9.4357199999999999</v>
      </c>
      <c r="E142" s="12">
        <v>9.5918899999999994</v>
      </c>
      <c r="F142" s="12">
        <v>9.5918899999999994</v>
      </c>
      <c r="G142" s="12">
        <v>33953201</v>
      </c>
    </row>
    <row r="143" spans="1:7" x14ac:dyDescent="0.25">
      <c r="A143" s="13">
        <v>41205</v>
      </c>
      <c r="B143" s="12">
        <v>9.5179200000000002</v>
      </c>
      <c r="C143" s="12">
        <v>9.6905199999999994</v>
      </c>
      <c r="D143" s="12">
        <v>9.4357199999999999</v>
      </c>
      <c r="E143" s="12">
        <v>9.6411999999999995</v>
      </c>
      <c r="F143" s="12">
        <v>9.6411999999999995</v>
      </c>
      <c r="G143" s="12">
        <v>48881512</v>
      </c>
    </row>
    <row r="144" spans="1:7" x14ac:dyDescent="0.25">
      <c r="A144" s="13">
        <v>41206</v>
      </c>
      <c r="B144" s="12">
        <v>9.6576400000000007</v>
      </c>
      <c r="C144" s="12">
        <v>9.8549100000000003</v>
      </c>
      <c r="D144" s="12">
        <v>9.57545</v>
      </c>
      <c r="E144" s="12">
        <v>9.8302499999999995</v>
      </c>
      <c r="F144" s="12">
        <v>9.8302499999999995</v>
      </c>
      <c r="G144" s="12">
        <v>75140094</v>
      </c>
    </row>
    <row r="145" spans="1:7" x14ac:dyDescent="0.25">
      <c r="A145" s="13">
        <v>41207</v>
      </c>
      <c r="B145" s="12">
        <v>9.8795599999999997</v>
      </c>
      <c r="C145" s="12">
        <v>9.9781999999999993</v>
      </c>
      <c r="D145" s="12">
        <v>9.6165500000000002</v>
      </c>
      <c r="E145" s="12">
        <v>9.8384699999999992</v>
      </c>
      <c r="F145" s="12">
        <v>9.8384699999999992</v>
      </c>
      <c r="G145" s="12">
        <v>60412335</v>
      </c>
    </row>
    <row r="146" spans="1:7" x14ac:dyDescent="0.25">
      <c r="A146" s="13">
        <v>41208</v>
      </c>
      <c r="B146" s="12">
        <v>9.7480600000000006</v>
      </c>
      <c r="C146" s="12">
        <v>9.8384699999999992</v>
      </c>
      <c r="D146" s="12">
        <v>9.6083300000000005</v>
      </c>
      <c r="E146" s="12">
        <v>9.6905199999999994</v>
      </c>
      <c r="F146" s="12">
        <v>9.6905199999999994</v>
      </c>
      <c r="G146" s="12">
        <v>42923076</v>
      </c>
    </row>
    <row r="147" spans="1:7" x14ac:dyDescent="0.25">
      <c r="A147" s="13">
        <v>41211</v>
      </c>
      <c r="B147" s="12">
        <v>9.7069600000000005</v>
      </c>
      <c r="C147" s="12">
        <v>9.77271</v>
      </c>
      <c r="D147" s="12">
        <v>9.6329899999999995</v>
      </c>
      <c r="E147" s="12">
        <v>9.7233999999999998</v>
      </c>
      <c r="F147" s="12">
        <v>9.7233999999999998</v>
      </c>
      <c r="G147" s="12">
        <v>9538048</v>
      </c>
    </row>
    <row r="148" spans="1:7" x14ac:dyDescent="0.25">
      <c r="A148" s="13">
        <v>41212</v>
      </c>
      <c r="B148" s="12">
        <v>9.7233999999999998</v>
      </c>
      <c r="C148" s="12">
        <v>9.7644900000000003</v>
      </c>
      <c r="D148" s="12">
        <v>9.6658600000000003</v>
      </c>
      <c r="E148" s="12">
        <v>9.6905199999999994</v>
      </c>
      <c r="F148" s="12">
        <v>9.6905199999999994</v>
      </c>
      <c r="G148" s="12">
        <v>8836745</v>
      </c>
    </row>
    <row r="149" spans="1:7" x14ac:dyDescent="0.25">
      <c r="A149" s="13">
        <v>41213</v>
      </c>
      <c r="B149" s="12">
        <v>9.6905199999999994</v>
      </c>
      <c r="C149" s="12">
        <v>9.8220299999999998</v>
      </c>
      <c r="D149" s="12">
        <v>9.6822999999999997</v>
      </c>
      <c r="E149" s="12">
        <v>9.7562700000000007</v>
      </c>
      <c r="F149" s="12">
        <v>9.7562700000000007</v>
      </c>
      <c r="G149" s="12">
        <v>30310810</v>
      </c>
    </row>
    <row r="150" spans="1:7" x14ac:dyDescent="0.25">
      <c r="A150" s="13">
        <v>41218</v>
      </c>
      <c r="B150" s="12">
        <v>9.9535400000000003</v>
      </c>
      <c r="C150" s="12">
        <v>9.9535400000000003</v>
      </c>
      <c r="D150" s="12">
        <v>9.67408</v>
      </c>
      <c r="E150" s="12">
        <v>9.7398399999999992</v>
      </c>
      <c r="F150" s="12">
        <v>9.7398399999999992</v>
      </c>
      <c r="G150" s="12">
        <v>63293744</v>
      </c>
    </row>
    <row r="151" spans="1:7" x14ac:dyDescent="0.25">
      <c r="A151" s="13">
        <v>41219</v>
      </c>
      <c r="B151" s="12">
        <v>9.7809299999999997</v>
      </c>
      <c r="C151" s="12">
        <v>9.7809299999999997</v>
      </c>
      <c r="D151" s="12">
        <v>9.6822999999999997</v>
      </c>
      <c r="E151" s="12">
        <v>9.6987400000000008</v>
      </c>
      <c r="F151" s="12">
        <v>9.6987400000000008</v>
      </c>
      <c r="G151" s="12">
        <v>51388319</v>
      </c>
    </row>
    <row r="152" spans="1:7" x14ac:dyDescent="0.25">
      <c r="A152" s="13">
        <v>41220</v>
      </c>
      <c r="B152" s="12">
        <v>9.6905199999999994</v>
      </c>
      <c r="C152" s="12">
        <v>9.7398399999999992</v>
      </c>
      <c r="D152" s="12">
        <v>9.5014800000000008</v>
      </c>
      <c r="E152" s="12">
        <v>9.6329899999999995</v>
      </c>
      <c r="F152" s="12">
        <v>9.6329899999999995</v>
      </c>
      <c r="G152" s="12">
        <v>46051042</v>
      </c>
    </row>
    <row r="153" spans="1:7" x14ac:dyDescent="0.25">
      <c r="A153" s="13">
        <v>41221</v>
      </c>
      <c r="B153" s="12">
        <v>9.5590100000000007</v>
      </c>
      <c r="C153" s="12">
        <v>9.7316199999999995</v>
      </c>
      <c r="D153" s="12">
        <v>9.4357199999999999</v>
      </c>
      <c r="E153" s="12">
        <v>9.5590100000000007</v>
      </c>
      <c r="F153" s="12">
        <v>9.5590100000000007</v>
      </c>
      <c r="G153" s="12">
        <v>36641595</v>
      </c>
    </row>
    <row r="154" spans="1:7" x14ac:dyDescent="0.25">
      <c r="A154" s="13">
        <v>41222</v>
      </c>
      <c r="B154" s="12">
        <v>9.5343499999999999</v>
      </c>
      <c r="C154" s="12">
        <v>9.6083300000000005</v>
      </c>
      <c r="D154" s="12">
        <v>9.37819</v>
      </c>
      <c r="E154" s="12">
        <v>9.4110700000000005</v>
      </c>
      <c r="F154" s="12">
        <v>9.4110700000000005</v>
      </c>
      <c r="G154" s="12">
        <v>35616463</v>
      </c>
    </row>
    <row r="155" spans="1:7" x14ac:dyDescent="0.25">
      <c r="A155" s="13">
        <v>41225</v>
      </c>
      <c r="B155" s="12">
        <v>9.3453099999999996</v>
      </c>
      <c r="C155" s="12">
        <v>9.4521599999999992</v>
      </c>
      <c r="D155" s="12">
        <v>9.3124300000000009</v>
      </c>
      <c r="E155" s="12">
        <v>9.3946299999999994</v>
      </c>
      <c r="F155" s="12">
        <v>9.3946299999999994</v>
      </c>
      <c r="G155" s="12">
        <v>20123993</v>
      </c>
    </row>
    <row r="156" spans="1:7" x14ac:dyDescent="0.25">
      <c r="A156" s="13">
        <v>41226</v>
      </c>
      <c r="B156" s="12">
        <v>9.3699700000000004</v>
      </c>
      <c r="C156" s="12">
        <v>9.5836699999999997</v>
      </c>
      <c r="D156" s="12">
        <v>9.3288700000000002</v>
      </c>
      <c r="E156" s="12">
        <v>9.5014800000000008</v>
      </c>
      <c r="F156" s="12">
        <v>9.5014800000000008</v>
      </c>
      <c r="G156" s="12">
        <v>45385095</v>
      </c>
    </row>
    <row r="157" spans="1:7" x14ac:dyDescent="0.25">
      <c r="A157" s="13">
        <v>41227</v>
      </c>
      <c r="B157" s="12">
        <v>9.4850399999999997</v>
      </c>
      <c r="C157" s="12">
        <v>9.5918899999999994</v>
      </c>
      <c r="D157" s="12">
        <v>9.2466799999999996</v>
      </c>
      <c r="E157" s="12">
        <v>9.2713400000000004</v>
      </c>
      <c r="F157" s="12">
        <v>9.2713400000000004</v>
      </c>
      <c r="G157" s="12">
        <v>39713444</v>
      </c>
    </row>
    <row r="158" spans="1:7" x14ac:dyDescent="0.25">
      <c r="A158" s="13">
        <v>41228</v>
      </c>
      <c r="B158" s="12">
        <v>9.1151700000000009</v>
      </c>
      <c r="C158" s="12">
        <v>9.4275000000000002</v>
      </c>
      <c r="D158" s="12">
        <v>9.0576399999999992</v>
      </c>
      <c r="E158" s="12">
        <v>9.3124300000000009</v>
      </c>
      <c r="F158" s="12">
        <v>9.3124300000000009</v>
      </c>
      <c r="G158" s="12">
        <v>49367580</v>
      </c>
    </row>
    <row r="159" spans="1:7" x14ac:dyDescent="0.25">
      <c r="A159" s="13">
        <v>41229</v>
      </c>
      <c r="B159" s="12">
        <v>9.3124300000000009</v>
      </c>
      <c r="C159" s="12">
        <v>9.4192800000000005</v>
      </c>
      <c r="D159" s="12">
        <v>9.2055799999999994</v>
      </c>
      <c r="E159" s="12">
        <v>9.2877799999999997</v>
      </c>
      <c r="F159" s="12">
        <v>9.2877799999999997</v>
      </c>
      <c r="G159" s="12">
        <v>37878303</v>
      </c>
    </row>
    <row r="160" spans="1:7" x14ac:dyDescent="0.25">
      <c r="A160" s="13">
        <v>41233</v>
      </c>
      <c r="B160" s="12">
        <v>9.5179200000000002</v>
      </c>
      <c r="C160" s="12">
        <v>9.77271</v>
      </c>
      <c r="D160" s="12">
        <v>9.5179200000000002</v>
      </c>
      <c r="E160" s="12">
        <v>9.6905199999999994</v>
      </c>
      <c r="F160" s="12">
        <v>9.6905199999999994</v>
      </c>
      <c r="G160" s="12">
        <v>51476151</v>
      </c>
    </row>
    <row r="161" spans="1:7" x14ac:dyDescent="0.25">
      <c r="A161" s="13">
        <v>41234</v>
      </c>
      <c r="B161" s="12">
        <v>9.6905199999999994</v>
      </c>
      <c r="C161" s="12">
        <v>9.7480600000000006</v>
      </c>
      <c r="D161" s="12">
        <v>9.6494199999999992</v>
      </c>
      <c r="E161" s="12">
        <v>9.7151800000000001</v>
      </c>
      <c r="F161" s="12">
        <v>9.7151800000000001</v>
      </c>
      <c r="G161" s="12">
        <v>51918005</v>
      </c>
    </row>
    <row r="162" spans="1:7" x14ac:dyDescent="0.25">
      <c r="A162" s="13">
        <v>41235</v>
      </c>
      <c r="B162" s="12">
        <v>9.7316199999999995</v>
      </c>
      <c r="C162" s="12">
        <v>9.7891499999999994</v>
      </c>
      <c r="D162" s="12">
        <v>9.7233999999999998</v>
      </c>
      <c r="E162" s="12">
        <v>9.7562700000000007</v>
      </c>
      <c r="F162" s="12">
        <v>9.7562700000000007</v>
      </c>
      <c r="G162" s="12">
        <v>8011293</v>
      </c>
    </row>
    <row r="163" spans="1:7" x14ac:dyDescent="0.25">
      <c r="A163" s="13">
        <v>41236</v>
      </c>
      <c r="B163" s="12">
        <v>9.7151800000000001</v>
      </c>
      <c r="C163" s="12">
        <v>9.7398399999999992</v>
      </c>
      <c r="D163" s="12">
        <v>9.6658600000000003</v>
      </c>
      <c r="E163" s="12">
        <v>9.7069600000000005</v>
      </c>
      <c r="F163" s="12">
        <v>9.7069600000000005</v>
      </c>
      <c r="G163" s="12">
        <v>18974326</v>
      </c>
    </row>
    <row r="164" spans="1:7" x14ac:dyDescent="0.25">
      <c r="A164" s="13">
        <v>41239</v>
      </c>
      <c r="B164" s="12">
        <v>9.6822999999999997</v>
      </c>
      <c r="C164" s="12">
        <v>9.7398399999999992</v>
      </c>
      <c r="D164" s="12">
        <v>9.5836699999999997</v>
      </c>
      <c r="E164" s="12">
        <v>9.6987400000000008</v>
      </c>
      <c r="F164" s="12">
        <v>9.6987400000000008</v>
      </c>
      <c r="G164" s="12">
        <v>23423566</v>
      </c>
    </row>
    <row r="165" spans="1:7" x14ac:dyDescent="0.25">
      <c r="A165" s="13">
        <v>41240</v>
      </c>
      <c r="B165" s="12">
        <v>9.7151800000000001</v>
      </c>
      <c r="C165" s="12">
        <v>9.7398399999999992</v>
      </c>
      <c r="D165" s="12">
        <v>9.57545</v>
      </c>
      <c r="E165" s="12">
        <v>9.6247699999999998</v>
      </c>
      <c r="F165" s="12">
        <v>9.6247699999999998</v>
      </c>
      <c r="G165" s="12">
        <v>44967759</v>
      </c>
    </row>
    <row r="166" spans="1:7" x14ac:dyDescent="0.25">
      <c r="A166" s="13">
        <v>41241</v>
      </c>
      <c r="B166" s="12">
        <v>9.6247699999999998</v>
      </c>
      <c r="C166" s="12">
        <v>9.7398399999999992</v>
      </c>
      <c r="D166" s="12">
        <v>9.5672300000000003</v>
      </c>
      <c r="E166" s="12">
        <v>9.6987400000000008</v>
      </c>
      <c r="F166" s="12">
        <v>9.6987400000000008</v>
      </c>
      <c r="G166" s="12">
        <v>54810179</v>
      </c>
    </row>
    <row r="167" spans="1:7" x14ac:dyDescent="0.25">
      <c r="A167" s="13">
        <v>41242</v>
      </c>
      <c r="B167" s="12">
        <v>9.7398399999999992</v>
      </c>
      <c r="C167" s="12">
        <v>9.7398399999999992</v>
      </c>
      <c r="D167" s="12">
        <v>9.6165500000000002</v>
      </c>
      <c r="E167" s="12">
        <v>9.6411999999999995</v>
      </c>
      <c r="F167" s="12">
        <v>9.6411999999999995</v>
      </c>
      <c r="G167" s="12">
        <v>56306526</v>
      </c>
    </row>
    <row r="168" spans="1:7" x14ac:dyDescent="0.25">
      <c r="A168" s="13">
        <v>41243</v>
      </c>
      <c r="B168" s="12">
        <v>9.6329899999999995</v>
      </c>
      <c r="C168" s="12">
        <v>9.6987400000000008</v>
      </c>
      <c r="D168" s="12">
        <v>9.4275000000000002</v>
      </c>
      <c r="E168" s="12">
        <v>9.4686000000000003</v>
      </c>
      <c r="F168" s="12">
        <v>9.4686000000000003</v>
      </c>
      <c r="G168" s="12">
        <v>120927609</v>
      </c>
    </row>
    <row r="169" spans="1:7" x14ac:dyDescent="0.25">
      <c r="A169" s="13">
        <v>41246</v>
      </c>
      <c r="B169" s="12">
        <v>9.57545</v>
      </c>
      <c r="C169" s="12">
        <v>9.7398399999999992</v>
      </c>
      <c r="D169" s="12">
        <v>9.5507899999999992</v>
      </c>
      <c r="E169" s="12">
        <v>9.5918899999999994</v>
      </c>
      <c r="F169" s="12">
        <v>9.5918899999999994</v>
      </c>
      <c r="G169" s="12">
        <v>32284503</v>
      </c>
    </row>
    <row r="170" spans="1:7" x14ac:dyDescent="0.25">
      <c r="A170" s="13">
        <v>41247</v>
      </c>
      <c r="B170" s="12">
        <v>9.5836699999999997</v>
      </c>
      <c r="C170" s="12">
        <v>9.6083300000000005</v>
      </c>
      <c r="D170" s="12">
        <v>9.5179200000000002</v>
      </c>
      <c r="E170" s="12">
        <v>9.5425699999999996</v>
      </c>
      <c r="F170" s="12">
        <v>9.5425699999999996</v>
      </c>
      <c r="G170" s="12">
        <v>29413579</v>
      </c>
    </row>
    <row r="171" spans="1:7" x14ac:dyDescent="0.25">
      <c r="A171" s="13">
        <v>41248</v>
      </c>
      <c r="B171" s="12">
        <v>9.5425699999999996</v>
      </c>
      <c r="C171" s="12">
        <v>9.6001100000000008</v>
      </c>
      <c r="D171" s="12">
        <v>9.4850399999999997</v>
      </c>
      <c r="E171" s="12">
        <v>9.5261399999999998</v>
      </c>
      <c r="F171" s="12">
        <v>9.5261399999999998</v>
      </c>
      <c r="G171" s="12">
        <v>29012385</v>
      </c>
    </row>
    <row r="172" spans="1:7" x14ac:dyDescent="0.25">
      <c r="A172" s="13">
        <v>41249</v>
      </c>
      <c r="B172" s="12">
        <v>9.5261399999999998</v>
      </c>
      <c r="C172" s="12">
        <v>9.6247699999999998</v>
      </c>
      <c r="D172" s="12">
        <v>9.4686000000000003</v>
      </c>
      <c r="E172" s="12">
        <v>9.5836699999999997</v>
      </c>
      <c r="F172" s="12">
        <v>9.5836699999999997</v>
      </c>
      <c r="G172" s="12">
        <v>32343394</v>
      </c>
    </row>
    <row r="173" spans="1:7" x14ac:dyDescent="0.25">
      <c r="A173" s="13">
        <v>41250</v>
      </c>
      <c r="B173" s="12">
        <v>9.6411999999999995</v>
      </c>
      <c r="C173" s="12">
        <v>9.6411999999999995</v>
      </c>
      <c r="D173" s="12">
        <v>9.5097000000000005</v>
      </c>
      <c r="E173" s="12">
        <v>9.57545</v>
      </c>
      <c r="F173" s="12">
        <v>9.57545</v>
      </c>
      <c r="G173" s="12">
        <v>29073817</v>
      </c>
    </row>
    <row r="174" spans="1:7" x14ac:dyDescent="0.25">
      <c r="A174" s="13">
        <v>41253</v>
      </c>
      <c r="B174" s="12">
        <v>9.5425699999999996</v>
      </c>
      <c r="C174" s="12">
        <v>9.5672300000000003</v>
      </c>
      <c r="D174" s="12">
        <v>9.47682</v>
      </c>
      <c r="E174" s="12">
        <v>9.5179200000000002</v>
      </c>
      <c r="F174" s="12">
        <v>9.5179200000000002</v>
      </c>
      <c r="G174" s="12">
        <v>30821665</v>
      </c>
    </row>
    <row r="175" spans="1:7" x14ac:dyDescent="0.25">
      <c r="A175" s="13">
        <v>41254</v>
      </c>
      <c r="B175" s="12">
        <v>9.5590100000000007</v>
      </c>
      <c r="C175" s="12">
        <v>9.6247699999999998</v>
      </c>
      <c r="D175" s="12">
        <v>9.4850399999999997</v>
      </c>
      <c r="E175" s="12">
        <v>9.5179200000000002</v>
      </c>
      <c r="F175" s="12">
        <v>9.5179200000000002</v>
      </c>
      <c r="G175" s="12">
        <v>47389925</v>
      </c>
    </row>
    <row r="176" spans="1:7" x14ac:dyDescent="0.25">
      <c r="A176" s="13">
        <v>41256</v>
      </c>
      <c r="B176" s="12">
        <v>9.4850399999999997</v>
      </c>
      <c r="C176" s="12">
        <v>9.5918899999999994</v>
      </c>
      <c r="D176" s="12">
        <v>9.4850399999999997</v>
      </c>
      <c r="E176" s="12">
        <v>9.5590100000000007</v>
      </c>
      <c r="F176" s="12">
        <v>9.5590100000000007</v>
      </c>
      <c r="G176" s="12">
        <v>36024669</v>
      </c>
    </row>
    <row r="177" spans="1:7" x14ac:dyDescent="0.25">
      <c r="A177" s="13">
        <v>41257</v>
      </c>
      <c r="B177" s="12">
        <v>9.5918899999999994</v>
      </c>
      <c r="C177" s="12">
        <v>9.67408</v>
      </c>
      <c r="D177" s="12">
        <v>9.5014800000000008</v>
      </c>
      <c r="E177" s="12">
        <v>9.6411999999999995</v>
      </c>
      <c r="F177" s="12">
        <v>9.6411999999999995</v>
      </c>
      <c r="G177" s="12">
        <v>22212534</v>
      </c>
    </row>
    <row r="178" spans="1:7" x14ac:dyDescent="0.25">
      <c r="A178" s="13">
        <v>41260</v>
      </c>
      <c r="B178" s="12">
        <v>9.6576400000000007</v>
      </c>
      <c r="C178" s="12">
        <v>10.126099999999999</v>
      </c>
      <c r="D178" s="12">
        <v>9.6576400000000007</v>
      </c>
      <c r="E178" s="12">
        <v>10.093299999999999</v>
      </c>
      <c r="F178" s="12">
        <v>10.093299999999999</v>
      </c>
      <c r="G178" s="12">
        <v>97801383</v>
      </c>
    </row>
    <row r="179" spans="1:7" x14ac:dyDescent="0.25">
      <c r="A179" s="13">
        <v>41261</v>
      </c>
      <c r="B179" s="12">
        <v>10.1508</v>
      </c>
      <c r="C179" s="12">
        <v>10.315200000000001</v>
      </c>
      <c r="D179" s="12">
        <v>10.085000000000001</v>
      </c>
      <c r="E179" s="12">
        <v>10.208299999999999</v>
      </c>
      <c r="F179" s="12">
        <v>10.208299999999999</v>
      </c>
      <c r="G179" s="12">
        <v>49849749</v>
      </c>
    </row>
    <row r="180" spans="1:7" x14ac:dyDescent="0.25">
      <c r="A180" s="13">
        <v>41262</v>
      </c>
      <c r="B180" s="12">
        <v>10.241199999999999</v>
      </c>
      <c r="C180" s="12">
        <v>10.5207</v>
      </c>
      <c r="D180" s="12">
        <v>10.1837</v>
      </c>
      <c r="E180" s="12">
        <v>10.504200000000001</v>
      </c>
      <c r="F180" s="12">
        <v>10.504200000000001</v>
      </c>
      <c r="G180" s="12">
        <v>55054687</v>
      </c>
    </row>
    <row r="181" spans="1:7" x14ac:dyDescent="0.25">
      <c r="A181" s="13">
        <v>41263</v>
      </c>
      <c r="B181" s="12">
        <v>10.512499999999999</v>
      </c>
      <c r="C181" s="12">
        <v>10.6275</v>
      </c>
      <c r="D181" s="12">
        <v>10.438499999999999</v>
      </c>
      <c r="E181" s="12">
        <v>10.471299999999999</v>
      </c>
      <c r="F181" s="12">
        <v>10.471299999999999</v>
      </c>
      <c r="G181" s="12">
        <v>52415904</v>
      </c>
    </row>
    <row r="182" spans="1:7" x14ac:dyDescent="0.25">
      <c r="A182" s="13">
        <v>41264</v>
      </c>
      <c r="B182" s="12">
        <v>10.2905</v>
      </c>
      <c r="C182" s="12">
        <v>10.4467</v>
      </c>
      <c r="D182" s="12">
        <v>10.2248</v>
      </c>
      <c r="E182" s="12">
        <v>10.430300000000001</v>
      </c>
      <c r="F182" s="12">
        <v>10.430300000000001</v>
      </c>
      <c r="G182" s="12">
        <v>57235241</v>
      </c>
    </row>
    <row r="183" spans="1:7" x14ac:dyDescent="0.25">
      <c r="A183" s="13">
        <v>41267</v>
      </c>
      <c r="B183" s="12">
        <v>10.463100000000001</v>
      </c>
      <c r="C183" s="12">
        <v>10.463100000000001</v>
      </c>
      <c r="D183" s="12">
        <v>10.3645</v>
      </c>
      <c r="E183" s="12">
        <v>10.4138</v>
      </c>
      <c r="F183" s="12">
        <v>10.4138</v>
      </c>
      <c r="G183" s="12">
        <v>5812835</v>
      </c>
    </row>
    <row r="184" spans="1:7" x14ac:dyDescent="0.25">
      <c r="A184" s="13">
        <v>41269</v>
      </c>
      <c r="B184" s="12">
        <v>10.356299999999999</v>
      </c>
      <c r="C184" s="12">
        <v>10.471299999999999</v>
      </c>
      <c r="D184" s="12">
        <v>10.356299999999999</v>
      </c>
      <c r="E184" s="12">
        <v>10.389200000000001</v>
      </c>
      <c r="F184" s="12">
        <v>10.389200000000001</v>
      </c>
      <c r="G184" s="12">
        <v>15356044</v>
      </c>
    </row>
    <row r="185" spans="1:7" x14ac:dyDescent="0.25">
      <c r="A185" s="13">
        <v>41270</v>
      </c>
      <c r="B185" s="12">
        <v>10.430300000000001</v>
      </c>
      <c r="C185" s="12">
        <v>10.4549</v>
      </c>
      <c r="D185" s="12">
        <v>10.274100000000001</v>
      </c>
      <c r="E185" s="12">
        <v>10.397399999999999</v>
      </c>
      <c r="F185" s="12">
        <v>10.397399999999999</v>
      </c>
      <c r="G185" s="12">
        <v>26256934</v>
      </c>
    </row>
    <row r="186" spans="1:7" x14ac:dyDescent="0.25">
      <c r="A186" s="13">
        <v>41271</v>
      </c>
      <c r="B186" s="12">
        <v>10.438499999999999</v>
      </c>
      <c r="C186" s="12">
        <v>10.4549</v>
      </c>
      <c r="D186" s="12">
        <v>10.2659</v>
      </c>
      <c r="E186" s="12">
        <v>10.4056</v>
      </c>
      <c r="F186" s="12">
        <v>10.4056</v>
      </c>
      <c r="G186" s="12">
        <v>21424506</v>
      </c>
    </row>
    <row r="187" spans="1:7" x14ac:dyDescent="0.25">
      <c r="A187" s="13">
        <v>41274</v>
      </c>
      <c r="B187" s="12">
        <v>10.4056</v>
      </c>
      <c r="C187" s="12">
        <v>10.463100000000001</v>
      </c>
      <c r="D187" s="12">
        <v>10.2659</v>
      </c>
      <c r="E187" s="12">
        <v>10.438499999999999</v>
      </c>
      <c r="F187" s="12">
        <v>10.438499999999999</v>
      </c>
      <c r="G187" s="12">
        <v>19932957</v>
      </c>
    </row>
    <row r="188" spans="1:7" x14ac:dyDescent="0.25">
      <c r="A188" s="13">
        <v>41276</v>
      </c>
      <c r="B188" s="12">
        <v>10.644</v>
      </c>
      <c r="C188" s="12">
        <v>11.005599999999999</v>
      </c>
      <c r="D188" s="12">
        <v>10.644</v>
      </c>
      <c r="E188" s="12">
        <v>10.907</v>
      </c>
      <c r="F188" s="12">
        <v>10.907</v>
      </c>
      <c r="G188" s="12">
        <v>41589498</v>
      </c>
    </row>
    <row r="189" spans="1:7" x14ac:dyDescent="0.25">
      <c r="A189" s="13">
        <v>41277</v>
      </c>
      <c r="B189" s="12">
        <v>10.907</v>
      </c>
      <c r="C189" s="12">
        <v>11.0549</v>
      </c>
      <c r="D189" s="12">
        <v>10.767300000000001</v>
      </c>
      <c r="E189" s="12">
        <v>10.816599999999999</v>
      </c>
      <c r="F189" s="12">
        <v>10.816599999999999</v>
      </c>
      <c r="G189" s="12">
        <v>81681813</v>
      </c>
    </row>
    <row r="190" spans="1:7" x14ac:dyDescent="0.25">
      <c r="A190" s="13">
        <v>41278</v>
      </c>
      <c r="B190" s="12">
        <v>10.8248</v>
      </c>
      <c r="C190" s="12">
        <v>10.9727</v>
      </c>
      <c r="D190" s="12">
        <v>10.767300000000001</v>
      </c>
      <c r="E190" s="12">
        <v>10.8659</v>
      </c>
      <c r="F190" s="12">
        <v>10.8659</v>
      </c>
      <c r="G190" s="12">
        <v>35220744</v>
      </c>
    </row>
    <row r="191" spans="1:7" x14ac:dyDescent="0.25">
      <c r="A191" s="13">
        <v>41281</v>
      </c>
      <c r="B191" s="12">
        <v>10.7919</v>
      </c>
      <c r="C191" s="12">
        <v>10.981</v>
      </c>
      <c r="D191" s="12">
        <v>10.775499999999999</v>
      </c>
      <c r="E191" s="12">
        <v>10.9481</v>
      </c>
      <c r="F191" s="12">
        <v>10.9481</v>
      </c>
      <c r="G191" s="12">
        <v>23930030</v>
      </c>
    </row>
    <row r="192" spans="1:7" x14ac:dyDescent="0.25">
      <c r="A192" s="13">
        <v>41282</v>
      </c>
      <c r="B192" s="12">
        <v>10.890499999999999</v>
      </c>
      <c r="C192" s="12">
        <v>11.0138</v>
      </c>
      <c r="D192" s="12">
        <v>10.8248</v>
      </c>
      <c r="E192" s="12">
        <v>10.9398</v>
      </c>
      <c r="F192" s="12">
        <v>10.9398</v>
      </c>
      <c r="G192" s="12">
        <v>48514146</v>
      </c>
    </row>
    <row r="193" spans="1:7" x14ac:dyDescent="0.25">
      <c r="A193" s="13">
        <v>41283</v>
      </c>
      <c r="B193" s="12">
        <v>10.964499999999999</v>
      </c>
      <c r="C193" s="12">
        <v>11.0631</v>
      </c>
      <c r="D193" s="12">
        <v>10.890499999999999</v>
      </c>
      <c r="E193" s="12">
        <v>11.0467</v>
      </c>
      <c r="F193" s="12">
        <v>11.0467</v>
      </c>
      <c r="G193" s="12">
        <v>46833720</v>
      </c>
    </row>
    <row r="194" spans="1:7" x14ac:dyDescent="0.25">
      <c r="A194" s="13">
        <v>41284</v>
      </c>
      <c r="B194" s="12">
        <v>11.079599999999999</v>
      </c>
      <c r="C194" s="12">
        <v>11.1782</v>
      </c>
      <c r="D194" s="12">
        <v>10.9398</v>
      </c>
      <c r="E194" s="12">
        <v>10.981</v>
      </c>
      <c r="F194" s="12">
        <v>10.981</v>
      </c>
      <c r="G194" s="12">
        <v>60834295</v>
      </c>
    </row>
    <row r="195" spans="1:7" x14ac:dyDescent="0.25">
      <c r="A195" s="13">
        <v>41285</v>
      </c>
      <c r="B195" s="12">
        <v>10.9727</v>
      </c>
      <c r="C195" s="12">
        <v>11.005599999999999</v>
      </c>
      <c r="D195" s="12">
        <v>10.8988</v>
      </c>
      <c r="E195" s="12">
        <v>10.9398</v>
      </c>
      <c r="F195" s="12">
        <v>10.9398</v>
      </c>
      <c r="G195" s="12">
        <v>34256130</v>
      </c>
    </row>
    <row r="196" spans="1:7" x14ac:dyDescent="0.25">
      <c r="A196" s="13">
        <v>41288</v>
      </c>
      <c r="B196" s="12">
        <v>10.8248</v>
      </c>
      <c r="C196" s="12">
        <v>10.981</v>
      </c>
      <c r="D196" s="12">
        <v>10.759</v>
      </c>
      <c r="E196" s="12">
        <v>10.7837</v>
      </c>
      <c r="F196" s="12">
        <v>10.7837</v>
      </c>
      <c r="G196" s="12">
        <v>41755990</v>
      </c>
    </row>
    <row r="197" spans="1:7" x14ac:dyDescent="0.25">
      <c r="A197" s="13">
        <v>41289</v>
      </c>
      <c r="B197" s="12">
        <v>10.759</v>
      </c>
      <c r="C197" s="12">
        <v>10.816599999999999</v>
      </c>
      <c r="D197" s="12">
        <v>10.644</v>
      </c>
      <c r="E197" s="12">
        <v>10.6768</v>
      </c>
      <c r="F197" s="12">
        <v>10.6768</v>
      </c>
      <c r="G197" s="12">
        <v>35731188</v>
      </c>
    </row>
    <row r="198" spans="1:7" x14ac:dyDescent="0.25">
      <c r="A198" s="13">
        <v>41290</v>
      </c>
      <c r="B198" s="12">
        <v>10.6851</v>
      </c>
      <c r="C198" s="12">
        <v>10.8248</v>
      </c>
      <c r="D198" s="12">
        <v>10.6768</v>
      </c>
      <c r="E198" s="12">
        <v>10.7919</v>
      </c>
      <c r="F198" s="12">
        <v>10.7919</v>
      </c>
      <c r="G198" s="12">
        <v>42886406</v>
      </c>
    </row>
    <row r="199" spans="1:7" x14ac:dyDescent="0.25">
      <c r="A199" s="13">
        <v>41291</v>
      </c>
      <c r="B199" s="12">
        <v>10.6768</v>
      </c>
      <c r="C199" s="12">
        <v>10.9152</v>
      </c>
      <c r="D199" s="12">
        <v>10.6275</v>
      </c>
      <c r="E199" s="12">
        <v>10.6851</v>
      </c>
      <c r="F199" s="12">
        <v>10.6851</v>
      </c>
      <c r="G199" s="12">
        <v>60419694</v>
      </c>
    </row>
    <row r="200" spans="1:7" x14ac:dyDescent="0.25">
      <c r="A200" s="13">
        <v>41292</v>
      </c>
      <c r="B200" s="12">
        <v>10.6851</v>
      </c>
      <c r="C200" s="12">
        <v>10.8659</v>
      </c>
      <c r="D200" s="12">
        <v>10.660399999999999</v>
      </c>
      <c r="E200" s="12">
        <v>10.808299999999999</v>
      </c>
      <c r="F200" s="12">
        <v>10.808299999999999</v>
      </c>
      <c r="G200" s="12">
        <v>37846300</v>
      </c>
    </row>
    <row r="201" spans="1:7" x14ac:dyDescent="0.25">
      <c r="A201" s="13">
        <v>41295</v>
      </c>
      <c r="B201" s="12">
        <v>10.882300000000001</v>
      </c>
      <c r="C201" s="12">
        <v>10.9316</v>
      </c>
      <c r="D201" s="12">
        <v>10.8001</v>
      </c>
      <c r="E201" s="12">
        <v>10.907</v>
      </c>
      <c r="F201" s="12">
        <v>10.907</v>
      </c>
      <c r="G201" s="12">
        <v>11391099</v>
      </c>
    </row>
    <row r="202" spans="1:7" x14ac:dyDescent="0.25">
      <c r="A202" s="13">
        <v>41296</v>
      </c>
      <c r="B202" s="12">
        <v>10.907</v>
      </c>
      <c r="C202" s="12">
        <v>10.923400000000001</v>
      </c>
      <c r="D202" s="12">
        <v>10.8001</v>
      </c>
      <c r="E202" s="12">
        <v>10.816599999999999</v>
      </c>
      <c r="F202" s="12">
        <v>10.816599999999999</v>
      </c>
      <c r="G202" s="12">
        <v>54508659</v>
      </c>
    </row>
    <row r="203" spans="1:7" x14ac:dyDescent="0.25">
      <c r="A203" s="13">
        <v>41297</v>
      </c>
      <c r="B203" s="12">
        <v>10.808299999999999</v>
      </c>
      <c r="C203" s="12">
        <v>11.0549</v>
      </c>
      <c r="D203" s="12">
        <v>10.7837</v>
      </c>
      <c r="E203" s="12">
        <v>11.038500000000001</v>
      </c>
      <c r="F203" s="12">
        <v>11.038500000000001</v>
      </c>
      <c r="G203" s="12">
        <v>37782956</v>
      </c>
    </row>
    <row r="204" spans="1:7" x14ac:dyDescent="0.25">
      <c r="A204" s="13">
        <v>41298</v>
      </c>
      <c r="B204" s="12">
        <v>10.9727</v>
      </c>
      <c r="C204" s="12">
        <v>11.301500000000001</v>
      </c>
      <c r="D204" s="12">
        <v>10.9727</v>
      </c>
      <c r="E204" s="12">
        <v>11.227499999999999</v>
      </c>
      <c r="F204" s="12">
        <v>11.227499999999999</v>
      </c>
      <c r="G204" s="12">
        <v>53132697</v>
      </c>
    </row>
    <row r="205" spans="1:7" x14ac:dyDescent="0.25">
      <c r="A205" s="13">
        <v>41299</v>
      </c>
      <c r="B205" s="12">
        <v>11.186400000000001</v>
      </c>
      <c r="C205" s="12">
        <v>11.309699999999999</v>
      </c>
      <c r="D205" s="12">
        <v>11.145300000000001</v>
      </c>
      <c r="E205" s="12">
        <v>11.194599999999999</v>
      </c>
      <c r="F205" s="12">
        <v>11.194599999999999</v>
      </c>
      <c r="G205" s="12">
        <v>29092775</v>
      </c>
    </row>
    <row r="206" spans="1:7" x14ac:dyDescent="0.25">
      <c r="A206" s="13">
        <v>41302</v>
      </c>
      <c r="B206" s="12">
        <v>11.2193</v>
      </c>
      <c r="C206" s="12">
        <v>11.301500000000001</v>
      </c>
      <c r="D206" s="12">
        <v>11.1289</v>
      </c>
      <c r="E206" s="12">
        <v>11.2768</v>
      </c>
      <c r="F206" s="12">
        <v>11.2768</v>
      </c>
      <c r="G206" s="12">
        <v>39958487</v>
      </c>
    </row>
    <row r="207" spans="1:7" x14ac:dyDescent="0.25">
      <c r="A207" s="13">
        <v>41303</v>
      </c>
      <c r="B207" s="12">
        <v>11.260400000000001</v>
      </c>
      <c r="C207" s="12">
        <v>11.720700000000001</v>
      </c>
      <c r="D207" s="12">
        <v>11.194599999999999</v>
      </c>
      <c r="E207" s="12">
        <v>11.6714</v>
      </c>
      <c r="F207" s="12">
        <v>11.6714</v>
      </c>
      <c r="G207" s="12">
        <v>81891505</v>
      </c>
    </row>
    <row r="208" spans="1:7" x14ac:dyDescent="0.25">
      <c r="A208" s="13">
        <v>41304</v>
      </c>
      <c r="B208" s="12">
        <v>11.6631</v>
      </c>
      <c r="C208" s="12">
        <v>11.761799999999999</v>
      </c>
      <c r="D208" s="12">
        <v>11.3919</v>
      </c>
      <c r="E208" s="12">
        <v>11.416600000000001</v>
      </c>
      <c r="F208" s="12">
        <v>11.416600000000001</v>
      </c>
      <c r="G208" s="12">
        <v>45534189</v>
      </c>
    </row>
    <row r="209" spans="1:7" x14ac:dyDescent="0.25">
      <c r="A209" s="13">
        <v>41305</v>
      </c>
      <c r="B209" s="12">
        <v>11.342599999999999</v>
      </c>
      <c r="C209" s="12">
        <v>11.4412</v>
      </c>
      <c r="D209" s="12">
        <v>11.2851</v>
      </c>
      <c r="E209" s="12">
        <v>11.4001</v>
      </c>
      <c r="F209" s="12">
        <v>11.4001</v>
      </c>
      <c r="G209" s="12">
        <v>36572611</v>
      </c>
    </row>
    <row r="210" spans="1:7" x14ac:dyDescent="0.25">
      <c r="A210" s="13">
        <v>41306</v>
      </c>
      <c r="B210" s="12">
        <v>11.433</v>
      </c>
      <c r="C210" s="12">
        <v>11.539899999999999</v>
      </c>
      <c r="D210" s="12">
        <v>11.3508</v>
      </c>
      <c r="E210" s="12">
        <v>11.3919</v>
      </c>
      <c r="F210" s="12">
        <v>11.3919</v>
      </c>
      <c r="G210" s="12">
        <v>47011439</v>
      </c>
    </row>
    <row r="211" spans="1:7" x14ac:dyDescent="0.25">
      <c r="A211" s="13">
        <v>41310</v>
      </c>
      <c r="B211" s="12">
        <v>11.383699999999999</v>
      </c>
      <c r="C211" s="12">
        <v>11.383699999999999</v>
      </c>
      <c r="D211" s="12">
        <v>11.112399999999999</v>
      </c>
      <c r="E211" s="12">
        <v>11.2111</v>
      </c>
      <c r="F211" s="12">
        <v>11.2111</v>
      </c>
      <c r="G211" s="12">
        <v>48905067</v>
      </c>
    </row>
    <row r="212" spans="1:7" x14ac:dyDescent="0.25">
      <c r="A212" s="13">
        <v>41311</v>
      </c>
      <c r="B212" s="12">
        <v>11.2193</v>
      </c>
      <c r="C212" s="12">
        <v>11.3919</v>
      </c>
      <c r="D212" s="12">
        <v>11.2193</v>
      </c>
      <c r="E212" s="12">
        <v>11.3508</v>
      </c>
      <c r="F212" s="12">
        <v>11.3508</v>
      </c>
      <c r="G212" s="12">
        <v>46809903</v>
      </c>
    </row>
    <row r="213" spans="1:7" x14ac:dyDescent="0.25">
      <c r="A213" s="13">
        <v>41312</v>
      </c>
      <c r="B213" s="12">
        <v>10.9892</v>
      </c>
      <c r="C213" s="12">
        <v>11.244</v>
      </c>
      <c r="D213" s="12">
        <v>10.816599999999999</v>
      </c>
      <c r="E213" s="12">
        <v>10.882300000000001</v>
      </c>
      <c r="F213" s="12">
        <v>10.882300000000001</v>
      </c>
      <c r="G213" s="12">
        <v>105443277</v>
      </c>
    </row>
    <row r="214" spans="1:7" x14ac:dyDescent="0.25">
      <c r="A214" s="13">
        <v>41313</v>
      </c>
      <c r="B214" s="12">
        <v>10.907</v>
      </c>
      <c r="C214" s="12">
        <v>10.981</v>
      </c>
      <c r="D214" s="12">
        <v>10.808299999999999</v>
      </c>
      <c r="E214" s="12">
        <v>10.9152</v>
      </c>
      <c r="F214" s="12">
        <v>10.9152</v>
      </c>
      <c r="G214" s="12">
        <v>41447534</v>
      </c>
    </row>
    <row r="215" spans="1:7" x14ac:dyDescent="0.25">
      <c r="A215" s="13">
        <v>41316</v>
      </c>
      <c r="B215" s="12">
        <v>10.9152</v>
      </c>
      <c r="C215" s="12">
        <v>10.997400000000001</v>
      </c>
      <c r="D215" s="12">
        <v>10.775499999999999</v>
      </c>
      <c r="E215" s="12">
        <v>10.7837</v>
      </c>
      <c r="F215" s="12">
        <v>10.7837</v>
      </c>
      <c r="G215" s="12">
        <v>32283291</v>
      </c>
    </row>
    <row r="216" spans="1:7" x14ac:dyDescent="0.25">
      <c r="A216" s="13">
        <v>41317</v>
      </c>
      <c r="B216" s="12">
        <v>10.923400000000001</v>
      </c>
      <c r="C216" s="12">
        <v>11.0549</v>
      </c>
      <c r="D216" s="12">
        <v>10.8001</v>
      </c>
      <c r="E216" s="12">
        <v>10.9892</v>
      </c>
      <c r="F216" s="12">
        <v>10.9892</v>
      </c>
      <c r="G216" s="12">
        <v>29332859</v>
      </c>
    </row>
    <row r="217" spans="1:7" x14ac:dyDescent="0.25">
      <c r="A217" s="13">
        <v>41318</v>
      </c>
      <c r="B217" s="12">
        <v>10.956300000000001</v>
      </c>
      <c r="C217" s="12">
        <v>11.244</v>
      </c>
      <c r="D217" s="12">
        <v>10.956300000000001</v>
      </c>
      <c r="E217" s="12">
        <v>11.194599999999999</v>
      </c>
      <c r="F217" s="12">
        <v>11.194599999999999</v>
      </c>
      <c r="G217" s="12">
        <v>38552460</v>
      </c>
    </row>
    <row r="218" spans="1:7" x14ac:dyDescent="0.25">
      <c r="A218" s="13">
        <v>41319</v>
      </c>
      <c r="B218" s="12">
        <v>11.1782</v>
      </c>
      <c r="C218" s="12">
        <v>11.539899999999999</v>
      </c>
      <c r="D218" s="12">
        <v>11.1782</v>
      </c>
      <c r="E218" s="12">
        <v>11.4823</v>
      </c>
      <c r="F218" s="12">
        <v>11.4823</v>
      </c>
      <c r="G218" s="12">
        <v>57500262</v>
      </c>
    </row>
    <row r="219" spans="1:7" x14ac:dyDescent="0.25">
      <c r="A219" s="13">
        <v>41320</v>
      </c>
      <c r="B219" s="12">
        <v>11.507</v>
      </c>
      <c r="C219" s="12">
        <v>11.5481</v>
      </c>
      <c r="D219" s="12">
        <v>11.342599999999999</v>
      </c>
      <c r="E219" s="12">
        <v>11.424799999999999</v>
      </c>
      <c r="F219" s="12">
        <v>11.424799999999999</v>
      </c>
      <c r="G219" s="12">
        <v>36627869</v>
      </c>
    </row>
    <row r="220" spans="1:7" x14ac:dyDescent="0.25">
      <c r="A220" s="13">
        <v>41323</v>
      </c>
      <c r="B220" s="12">
        <v>11.383699999999999</v>
      </c>
      <c r="C220" s="12">
        <v>11.416600000000001</v>
      </c>
      <c r="D220" s="12">
        <v>11.309699999999999</v>
      </c>
      <c r="E220" s="12">
        <v>11.342599999999999</v>
      </c>
      <c r="F220" s="12">
        <v>11.342599999999999</v>
      </c>
      <c r="G220" s="12">
        <v>4581208</v>
      </c>
    </row>
    <row r="221" spans="1:7" x14ac:dyDescent="0.25">
      <c r="A221" s="13">
        <v>41324</v>
      </c>
      <c r="B221" s="12">
        <v>11.383699999999999</v>
      </c>
      <c r="C221" s="12">
        <v>11.4412</v>
      </c>
      <c r="D221" s="12">
        <v>11.3262</v>
      </c>
      <c r="E221" s="12">
        <v>11.3919</v>
      </c>
      <c r="F221" s="12">
        <v>11.3919</v>
      </c>
      <c r="G221" s="12">
        <v>34333030</v>
      </c>
    </row>
    <row r="222" spans="1:7" x14ac:dyDescent="0.25">
      <c r="A222" s="13">
        <v>41325</v>
      </c>
      <c r="B222" s="12">
        <v>11.383699999999999</v>
      </c>
      <c r="C222" s="12">
        <v>11.531599999999999</v>
      </c>
      <c r="D222" s="12">
        <v>10.9727</v>
      </c>
      <c r="E222" s="12">
        <v>11.022</v>
      </c>
      <c r="F222" s="12">
        <v>11.022</v>
      </c>
      <c r="G222" s="12">
        <v>61835036</v>
      </c>
    </row>
    <row r="223" spans="1:7" x14ac:dyDescent="0.25">
      <c r="A223" s="13">
        <v>41326</v>
      </c>
      <c r="B223" s="12">
        <v>10.997400000000001</v>
      </c>
      <c r="C223" s="12">
        <v>11.022</v>
      </c>
      <c r="D223" s="12">
        <v>10.348100000000001</v>
      </c>
      <c r="E223" s="12">
        <v>10.8001</v>
      </c>
      <c r="F223" s="12">
        <v>10.8001</v>
      </c>
      <c r="G223" s="12">
        <v>142041151</v>
      </c>
    </row>
    <row r="224" spans="1:7" x14ac:dyDescent="0.25">
      <c r="A224" s="13">
        <v>41327</v>
      </c>
      <c r="B224" s="12">
        <v>10.882300000000001</v>
      </c>
      <c r="C224" s="12">
        <v>11.038500000000001</v>
      </c>
      <c r="D224" s="12">
        <v>10.7508</v>
      </c>
      <c r="E224" s="12">
        <v>10.849399999999999</v>
      </c>
      <c r="F224" s="12">
        <v>10.849399999999999</v>
      </c>
      <c r="G224" s="12">
        <v>48058456</v>
      </c>
    </row>
    <row r="225" spans="1:7" x14ac:dyDescent="0.25">
      <c r="A225" s="13">
        <v>41330</v>
      </c>
      <c r="B225" s="12">
        <v>10.849399999999999</v>
      </c>
      <c r="C225" s="12">
        <v>11.005599999999999</v>
      </c>
      <c r="D225" s="12">
        <v>10.6357</v>
      </c>
      <c r="E225" s="12">
        <v>10.693300000000001</v>
      </c>
      <c r="F225" s="12">
        <v>10.693300000000001</v>
      </c>
      <c r="G225" s="12">
        <v>44632542</v>
      </c>
    </row>
    <row r="226" spans="1:7" x14ac:dyDescent="0.25">
      <c r="A226" s="13">
        <v>41331</v>
      </c>
      <c r="B226" s="12">
        <v>10.759</v>
      </c>
      <c r="C226" s="12">
        <v>10.8248</v>
      </c>
      <c r="D226" s="12">
        <v>10.6029</v>
      </c>
      <c r="E226" s="12">
        <v>10.8001</v>
      </c>
      <c r="F226" s="12">
        <v>10.8001</v>
      </c>
      <c r="G226" s="12">
        <v>60149076</v>
      </c>
    </row>
    <row r="227" spans="1:7" x14ac:dyDescent="0.25">
      <c r="A227" s="13">
        <v>41332</v>
      </c>
      <c r="B227" s="12">
        <v>10.841200000000001</v>
      </c>
      <c r="C227" s="12">
        <v>11.2193</v>
      </c>
      <c r="D227" s="12">
        <v>10.8001</v>
      </c>
      <c r="E227" s="12">
        <v>11.194599999999999</v>
      </c>
      <c r="F227" s="12">
        <v>11.194599999999999</v>
      </c>
      <c r="G227" s="12">
        <v>50093503</v>
      </c>
    </row>
    <row r="228" spans="1:7" x14ac:dyDescent="0.25">
      <c r="A228" s="13">
        <v>41333</v>
      </c>
      <c r="B228" s="12">
        <v>11.194599999999999</v>
      </c>
      <c r="C228" s="12">
        <v>11.383699999999999</v>
      </c>
      <c r="D228" s="12">
        <v>11.120699999999999</v>
      </c>
      <c r="E228" s="12">
        <v>11.2768</v>
      </c>
      <c r="F228" s="12">
        <v>11.2768</v>
      </c>
      <c r="G228" s="12">
        <v>58231466</v>
      </c>
    </row>
    <row r="229" spans="1:7" x14ac:dyDescent="0.25">
      <c r="A229" s="13">
        <v>41334</v>
      </c>
      <c r="B229" s="12">
        <v>11.260400000000001</v>
      </c>
      <c r="C229" s="12">
        <v>11.564500000000001</v>
      </c>
      <c r="D229" s="12">
        <v>11.161799999999999</v>
      </c>
      <c r="E229" s="12">
        <v>11.523400000000001</v>
      </c>
      <c r="F229" s="12">
        <v>11.523400000000001</v>
      </c>
      <c r="G229" s="12">
        <v>56589466</v>
      </c>
    </row>
    <row r="230" spans="1:7" x14ac:dyDescent="0.25">
      <c r="A230" s="13">
        <v>41337</v>
      </c>
      <c r="B230" s="12">
        <v>11.507</v>
      </c>
      <c r="C230" s="12">
        <v>11.613799999999999</v>
      </c>
      <c r="D230" s="12">
        <v>11.433</v>
      </c>
      <c r="E230" s="12">
        <v>11.5809</v>
      </c>
      <c r="F230" s="12">
        <v>11.5809</v>
      </c>
      <c r="G230" s="12">
        <v>50643484</v>
      </c>
    </row>
    <row r="231" spans="1:7" x14ac:dyDescent="0.25">
      <c r="A231" s="13">
        <v>41338</v>
      </c>
      <c r="B231" s="12">
        <v>11.613799999999999</v>
      </c>
      <c r="C231" s="12">
        <v>12.065899999999999</v>
      </c>
      <c r="D231" s="12">
        <v>11.613799999999999</v>
      </c>
      <c r="E231" s="12">
        <v>11.8111</v>
      </c>
      <c r="F231" s="12">
        <v>11.8111</v>
      </c>
      <c r="G231" s="12">
        <v>91897833</v>
      </c>
    </row>
    <row r="232" spans="1:7" x14ac:dyDescent="0.25">
      <c r="A232" s="13">
        <v>41339</v>
      </c>
      <c r="B232" s="12">
        <v>11.8851</v>
      </c>
      <c r="C232" s="12">
        <v>12.0412</v>
      </c>
      <c r="D232" s="12">
        <v>11.8193</v>
      </c>
      <c r="E232" s="12">
        <v>12.0001</v>
      </c>
      <c r="F232" s="12">
        <v>12.0001</v>
      </c>
      <c r="G232" s="12">
        <v>44761750</v>
      </c>
    </row>
    <row r="233" spans="1:7" x14ac:dyDescent="0.25">
      <c r="A233" s="13">
        <v>41340</v>
      </c>
      <c r="B233" s="12">
        <v>12.0001</v>
      </c>
      <c r="C233" s="12">
        <v>12.2303</v>
      </c>
      <c r="D233" s="12">
        <v>11.9344</v>
      </c>
      <c r="E233" s="12">
        <v>12.172700000000001</v>
      </c>
      <c r="F233" s="12">
        <v>12.172700000000001</v>
      </c>
      <c r="G233" s="12">
        <v>41279758</v>
      </c>
    </row>
    <row r="234" spans="1:7" x14ac:dyDescent="0.25">
      <c r="A234" s="13">
        <v>41341</v>
      </c>
      <c r="B234" s="12">
        <v>12.213800000000001</v>
      </c>
      <c r="C234" s="12">
        <v>12.4604</v>
      </c>
      <c r="D234" s="12">
        <v>12.065899999999999</v>
      </c>
      <c r="E234" s="12">
        <v>12.4193</v>
      </c>
      <c r="F234" s="12">
        <v>12.4193</v>
      </c>
      <c r="G234" s="12">
        <v>59896285</v>
      </c>
    </row>
    <row r="235" spans="1:7" x14ac:dyDescent="0.25">
      <c r="A235" s="13">
        <v>41344</v>
      </c>
      <c r="B235" s="12">
        <v>12.411099999999999</v>
      </c>
      <c r="C235" s="12">
        <v>12.411099999999999</v>
      </c>
      <c r="D235" s="12">
        <v>12.2385</v>
      </c>
      <c r="E235" s="12">
        <v>12.2796</v>
      </c>
      <c r="F235" s="12">
        <v>12.2796</v>
      </c>
      <c r="G235" s="12">
        <v>32000088</v>
      </c>
    </row>
    <row r="236" spans="1:7" x14ac:dyDescent="0.25">
      <c r="A236" s="13">
        <v>41345</v>
      </c>
      <c r="B236" s="12">
        <v>12.1974</v>
      </c>
      <c r="C236" s="12">
        <v>12.4275</v>
      </c>
      <c r="D236" s="12">
        <v>12.180999999999999</v>
      </c>
      <c r="E236" s="12">
        <v>12.361800000000001</v>
      </c>
      <c r="F236" s="12">
        <v>12.361800000000001</v>
      </c>
      <c r="G236" s="12">
        <v>37952475</v>
      </c>
    </row>
    <row r="237" spans="1:7" x14ac:dyDescent="0.25">
      <c r="A237" s="13">
        <v>41346</v>
      </c>
      <c r="B237" s="12">
        <v>12.4275</v>
      </c>
      <c r="C237" s="12">
        <v>12.4275</v>
      </c>
      <c r="D237" s="12">
        <v>12.1234</v>
      </c>
      <c r="E237" s="12">
        <v>12.246700000000001</v>
      </c>
      <c r="F237" s="12">
        <v>12.246700000000001</v>
      </c>
      <c r="G237" s="12">
        <v>37957317</v>
      </c>
    </row>
    <row r="238" spans="1:7" x14ac:dyDescent="0.25">
      <c r="A238" s="13">
        <v>41347</v>
      </c>
      <c r="B238" s="12">
        <v>12.2714</v>
      </c>
      <c r="C238" s="12">
        <v>12.4933</v>
      </c>
      <c r="D238" s="12">
        <v>12.180999999999999</v>
      </c>
      <c r="E238" s="12">
        <v>12.3371</v>
      </c>
      <c r="F238" s="12">
        <v>12.3371</v>
      </c>
      <c r="G238" s="12">
        <v>39301169</v>
      </c>
    </row>
    <row r="239" spans="1:7" x14ac:dyDescent="0.25">
      <c r="A239" s="13">
        <v>41348</v>
      </c>
      <c r="B239" s="12">
        <v>12.37</v>
      </c>
      <c r="C239" s="12">
        <v>12.781000000000001</v>
      </c>
      <c r="D239" s="12">
        <v>12.3536</v>
      </c>
      <c r="E239" s="12">
        <v>12.6988</v>
      </c>
      <c r="F239" s="12">
        <v>12.6988</v>
      </c>
      <c r="G239" s="12">
        <v>115948248</v>
      </c>
    </row>
    <row r="240" spans="1:7" x14ac:dyDescent="0.25">
      <c r="A240" s="13">
        <v>41352</v>
      </c>
      <c r="B240" s="12">
        <v>12.665900000000001</v>
      </c>
      <c r="C240" s="12">
        <v>12.674099999999999</v>
      </c>
      <c r="D240" s="12">
        <v>12.213800000000001</v>
      </c>
      <c r="E240" s="12">
        <v>12.3042</v>
      </c>
      <c r="F240" s="12">
        <v>12.3042</v>
      </c>
      <c r="G240" s="12">
        <v>45350435</v>
      </c>
    </row>
    <row r="241" spans="1:7" x14ac:dyDescent="0.25">
      <c r="A241" s="13">
        <v>41353</v>
      </c>
      <c r="B241" s="12">
        <v>12.328900000000001</v>
      </c>
      <c r="C241" s="12">
        <v>12.558999999999999</v>
      </c>
      <c r="D241" s="12">
        <v>12.328900000000001</v>
      </c>
      <c r="E241" s="12">
        <v>12.518000000000001</v>
      </c>
      <c r="F241" s="12">
        <v>12.518000000000001</v>
      </c>
      <c r="G241" s="12">
        <v>41029784</v>
      </c>
    </row>
    <row r="242" spans="1:7" x14ac:dyDescent="0.25">
      <c r="A242" s="13">
        <v>41354</v>
      </c>
      <c r="B242" s="12">
        <v>12.5015</v>
      </c>
      <c r="C242" s="12">
        <v>12.526199999999999</v>
      </c>
      <c r="D242" s="12">
        <v>12.402900000000001</v>
      </c>
      <c r="E242" s="12">
        <v>12.444000000000001</v>
      </c>
      <c r="F242" s="12">
        <v>12.444000000000001</v>
      </c>
      <c r="G242" s="12">
        <v>19041414</v>
      </c>
    </row>
    <row r="243" spans="1:7" x14ac:dyDescent="0.25">
      <c r="A243" s="13">
        <v>41355</v>
      </c>
      <c r="B243" s="12">
        <v>12.4933</v>
      </c>
      <c r="C243" s="12">
        <v>12.5015</v>
      </c>
      <c r="D243" s="12">
        <v>12.328900000000001</v>
      </c>
      <c r="E243" s="12">
        <v>12.4193</v>
      </c>
      <c r="F243" s="12">
        <v>12.4193</v>
      </c>
      <c r="G243" s="12">
        <v>36499315</v>
      </c>
    </row>
    <row r="244" spans="1:7" x14ac:dyDescent="0.25">
      <c r="A244" s="13">
        <v>41358</v>
      </c>
      <c r="B244" s="12">
        <v>12.4275</v>
      </c>
      <c r="C244" s="12">
        <v>12.550800000000001</v>
      </c>
      <c r="D244" s="12">
        <v>12.3042</v>
      </c>
      <c r="E244" s="12">
        <v>12.3454</v>
      </c>
      <c r="F244" s="12">
        <v>12.3454</v>
      </c>
      <c r="G244" s="12">
        <v>28479508</v>
      </c>
    </row>
    <row r="245" spans="1:7" x14ac:dyDescent="0.25">
      <c r="A245" s="13">
        <v>41359</v>
      </c>
      <c r="B245" s="12">
        <v>12.3782</v>
      </c>
      <c r="C245" s="12">
        <v>12.452199999999999</v>
      </c>
      <c r="D245" s="12">
        <v>12.3042</v>
      </c>
      <c r="E245" s="12">
        <v>12.4358</v>
      </c>
      <c r="F245" s="12">
        <v>12.4358</v>
      </c>
      <c r="G245" s="12">
        <v>34046236</v>
      </c>
    </row>
    <row r="246" spans="1:7" x14ac:dyDescent="0.25">
      <c r="A246" s="13">
        <v>41360</v>
      </c>
      <c r="B246" s="12">
        <v>12.3782</v>
      </c>
      <c r="C246" s="12">
        <v>12.4275</v>
      </c>
      <c r="D246" s="12">
        <v>12.213800000000001</v>
      </c>
      <c r="E246" s="12">
        <v>12.3536</v>
      </c>
      <c r="F246" s="12">
        <v>12.3536</v>
      </c>
      <c r="G246" s="12">
        <v>35743316</v>
      </c>
    </row>
    <row r="247" spans="1:7" x14ac:dyDescent="0.25">
      <c r="A247" s="13">
        <v>41365</v>
      </c>
      <c r="B247" s="12">
        <v>12.3536</v>
      </c>
      <c r="C247" s="12">
        <v>12.4933</v>
      </c>
      <c r="D247" s="12">
        <v>12.3536</v>
      </c>
      <c r="E247" s="12">
        <v>12.4604</v>
      </c>
      <c r="F247" s="12">
        <v>12.4604</v>
      </c>
      <c r="G247" s="12">
        <v>15659159</v>
      </c>
    </row>
    <row r="248" spans="1:7" x14ac:dyDescent="0.25">
      <c r="A248" s="13">
        <v>41366</v>
      </c>
      <c r="B248" s="12">
        <v>12.4604</v>
      </c>
      <c r="C248" s="12">
        <v>12.567299999999999</v>
      </c>
      <c r="D248" s="12">
        <v>12.3536</v>
      </c>
      <c r="E248" s="12">
        <v>12.3864</v>
      </c>
      <c r="F248" s="12">
        <v>12.3864</v>
      </c>
      <c r="G248" s="12">
        <v>35548048</v>
      </c>
    </row>
    <row r="249" spans="1:7" x14ac:dyDescent="0.25">
      <c r="A249" s="13">
        <v>41367</v>
      </c>
      <c r="B249" s="12">
        <v>12.37</v>
      </c>
      <c r="C249" s="12">
        <v>12.3864</v>
      </c>
      <c r="D249" s="12">
        <v>11.8604</v>
      </c>
      <c r="E249" s="12">
        <v>11.942600000000001</v>
      </c>
      <c r="F249" s="12">
        <v>11.942600000000001</v>
      </c>
      <c r="G249" s="12">
        <v>61989687</v>
      </c>
    </row>
    <row r="250" spans="1:7" x14ac:dyDescent="0.25">
      <c r="A250" s="13">
        <v>41368</v>
      </c>
      <c r="B250" s="12">
        <v>12.098800000000001</v>
      </c>
      <c r="C250" s="12">
        <v>12.1234</v>
      </c>
      <c r="D250" s="12">
        <v>11.794700000000001</v>
      </c>
      <c r="E250" s="12">
        <v>11.827500000000001</v>
      </c>
      <c r="F250" s="12">
        <v>11.827500000000001</v>
      </c>
      <c r="G250" s="12">
        <v>43355154</v>
      </c>
    </row>
    <row r="251" spans="1:7" x14ac:dyDescent="0.25">
      <c r="A251" s="13">
        <v>41369</v>
      </c>
      <c r="B251" s="12">
        <v>11.8193</v>
      </c>
      <c r="C251" s="12">
        <v>12.4933</v>
      </c>
      <c r="D251" s="12">
        <v>11.523400000000001</v>
      </c>
      <c r="E251" s="12">
        <v>12.444000000000001</v>
      </c>
      <c r="F251" s="12">
        <v>12.444000000000001</v>
      </c>
      <c r="G251" s="12">
        <v>83055531</v>
      </c>
    </row>
    <row r="252" spans="1:7" x14ac:dyDescent="0.25">
      <c r="A252" s="13">
        <v>41372</v>
      </c>
      <c r="B252" s="12">
        <v>12.411099999999999</v>
      </c>
      <c r="C252" s="12">
        <v>12.6495</v>
      </c>
      <c r="D252" s="12">
        <v>12.37</v>
      </c>
      <c r="E252" s="12">
        <v>12.6412</v>
      </c>
      <c r="F252" s="12">
        <v>12.6412</v>
      </c>
      <c r="G252" s="12">
        <v>56962278</v>
      </c>
    </row>
    <row r="253" spans="1:7" x14ac:dyDescent="0.25">
      <c r="A253" s="13">
        <v>41373</v>
      </c>
      <c r="B253" s="12">
        <v>12.5755</v>
      </c>
      <c r="C253" s="12">
        <v>12.665900000000001</v>
      </c>
      <c r="D253" s="12">
        <v>12.444000000000001</v>
      </c>
      <c r="E253" s="12">
        <v>12.5344</v>
      </c>
      <c r="F253" s="12">
        <v>12.5344</v>
      </c>
      <c r="G253" s="12">
        <v>55598273</v>
      </c>
    </row>
    <row r="254" spans="1:7" x14ac:dyDescent="0.25">
      <c r="A254" s="13">
        <v>41374</v>
      </c>
      <c r="B254" s="12">
        <v>12.567299999999999</v>
      </c>
      <c r="C254" s="12">
        <v>12.567299999999999</v>
      </c>
      <c r="D254" s="12">
        <v>12.328900000000001</v>
      </c>
      <c r="E254" s="12">
        <v>12.3864</v>
      </c>
      <c r="F254" s="12">
        <v>12.3864</v>
      </c>
      <c r="G254" s="12">
        <v>60272479</v>
      </c>
    </row>
    <row r="255" spans="1:7" x14ac:dyDescent="0.25">
      <c r="A255" s="13">
        <v>41375</v>
      </c>
      <c r="B255" s="12">
        <v>12.3782</v>
      </c>
      <c r="C255" s="12">
        <v>12.452199999999999</v>
      </c>
      <c r="D255" s="12">
        <v>12.2796</v>
      </c>
      <c r="E255" s="12">
        <v>12.3536</v>
      </c>
      <c r="F255" s="12">
        <v>12.3536</v>
      </c>
      <c r="G255" s="12">
        <v>47405231</v>
      </c>
    </row>
    <row r="256" spans="1:7" x14ac:dyDescent="0.25">
      <c r="A256" s="13">
        <v>41376</v>
      </c>
      <c r="B256" s="12">
        <v>12.328900000000001</v>
      </c>
      <c r="C256" s="12">
        <v>12.411099999999999</v>
      </c>
      <c r="D256" s="12">
        <v>12.098800000000001</v>
      </c>
      <c r="E256" s="12">
        <v>12.180999999999999</v>
      </c>
      <c r="F256" s="12">
        <v>12.180999999999999</v>
      </c>
      <c r="G256" s="12">
        <v>40313526</v>
      </c>
    </row>
    <row r="257" spans="1:7" x14ac:dyDescent="0.25">
      <c r="A257" s="13">
        <v>41379</v>
      </c>
      <c r="B257" s="12">
        <v>11.720700000000001</v>
      </c>
      <c r="C257" s="12">
        <v>12.1892</v>
      </c>
      <c r="D257" s="12">
        <v>11.5892</v>
      </c>
      <c r="E257" s="12">
        <v>11.6303</v>
      </c>
      <c r="F257" s="12">
        <v>11.6303</v>
      </c>
      <c r="G257" s="12">
        <v>81273280</v>
      </c>
    </row>
    <row r="258" spans="1:7" x14ac:dyDescent="0.25">
      <c r="A258" s="13">
        <v>41380</v>
      </c>
      <c r="B258" s="12">
        <v>11.7536</v>
      </c>
      <c r="C258" s="12">
        <v>11.9015</v>
      </c>
      <c r="D258" s="12">
        <v>11.696</v>
      </c>
      <c r="E258" s="12">
        <v>11.7782</v>
      </c>
      <c r="F258" s="12">
        <v>11.7782</v>
      </c>
      <c r="G258" s="12">
        <v>57962498</v>
      </c>
    </row>
    <row r="259" spans="1:7" x14ac:dyDescent="0.25">
      <c r="A259" s="13">
        <v>41381</v>
      </c>
      <c r="B259" s="12">
        <v>11.7453</v>
      </c>
      <c r="C259" s="12">
        <v>11.77</v>
      </c>
      <c r="D259" s="12">
        <v>11.507</v>
      </c>
      <c r="E259" s="12">
        <v>11.5809</v>
      </c>
      <c r="F259" s="12">
        <v>11.5809</v>
      </c>
      <c r="G259" s="12">
        <v>64622597</v>
      </c>
    </row>
    <row r="260" spans="1:7" x14ac:dyDescent="0.25">
      <c r="A260" s="13">
        <v>41382</v>
      </c>
      <c r="B260" s="12">
        <v>11.523400000000001</v>
      </c>
      <c r="C260" s="12">
        <v>11.6631</v>
      </c>
      <c r="D260" s="12">
        <v>11.186400000000001</v>
      </c>
      <c r="E260" s="12">
        <v>11.2357</v>
      </c>
      <c r="F260" s="12">
        <v>11.2357</v>
      </c>
      <c r="G260" s="12">
        <v>69130344</v>
      </c>
    </row>
    <row r="261" spans="1:7" x14ac:dyDescent="0.25">
      <c r="A261" s="13">
        <v>41383</v>
      </c>
      <c r="B261" s="12">
        <v>11.4001</v>
      </c>
      <c r="C261" s="12">
        <v>11.507</v>
      </c>
      <c r="D261" s="12">
        <v>11.2357</v>
      </c>
      <c r="E261" s="12">
        <v>11.4741</v>
      </c>
      <c r="F261" s="12">
        <v>11.4741</v>
      </c>
      <c r="G261" s="12">
        <v>47921043</v>
      </c>
    </row>
    <row r="262" spans="1:7" x14ac:dyDescent="0.25">
      <c r="A262" s="13">
        <v>41386</v>
      </c>
      <c r="B262" s="12">
        <v>11.4823</v>
      </c>
      <c r="C262" s="12">
        <v>11.638500000000001</v>
      </c>
      <c r="D262" s="12">
        <v>11.2768</v>
      </c>
      <c r="E262" s="12">
        <v>11.416600000000001</v>
      </c>
      <c r="F262" s="12">
        <v>11.416600000000001</v>
      </c>
      <c r="G262" s="12">
        <v>48354380</v>
      </c>
    </row>
    <row r="263" spans="1:7" x14ac:dyDescent="0.25">
      <c r="A263" s="13">
        <v>41387</v>
      </c>
      <c r="B263" s="12">
        <v>11.5655</v>
      </c>
      <c r="C263" s="12">
        <v>11.7621</v>
      </c>
      <c r="D263" s="12">
        <v>11.548400000000001</v>
      </c>
      <c r="E263" s="12">
        <v>11.7194</v>
      </c>
      <c r="F263" s="12">
        <v>11.7194</v>
      </c>
      <c r="G263" s="12">
        <v>39720596</v>
      </c>
    </row>
    <row r="264" spans="1:7" x14ac:dyDescent="0.25">
      <c r="A264" s="13">
        <v>41388</v>
      </c>
      <c r="B264" s="12">
        <v>11.7194</v>
      </c>
      <c r="C264" s="12">
        <v>11.830500000000001</v>
      </c>
      <c r="D264" s="12">
        <v>11.625299999999999</v>
      </c>
      <c r="E264" s="12">
        <v>11.7279</v>
      </c>
      <c r="F264" s="12">
        <v>11.7279</v>
      </c>
      <c r="G264" s="12">
        <v>32053956</v>
      </c>
    </row>
    <row r="265" spans="1:7" x14ac:dyDescent="0.25">
      <c r="A265" s="13">
        <v>41389</v>
      </c>
      <c r="B265" s="12">
        <v>11.668100000000001</v>
      </c>
      <c r="C265" s="12">
        <v>11.950200000000001</v>
      </c>
      <c r="D265" s="12">
        <v>11.651</v>
      </c>
      <c r="E265" s="12">
        <v>11.787800000000001</v>
      </c>
      <c r="F265" s="12">
        <v>11.787800000000001</v>
      </c>
      <c r="G265" s="12">
        <v>45411644</v>
      </c>
    </row>
    <row r="266" spans="1:7" x14ac:dyDescent="0.25">
      <c r="A266" s="13">
        <v>41390</v>
      </c>
      <c r="B266" s="12">
        <v>11.5313</v>
      </c>
      <c r="C266" s="12">
        <v>12.309200000000001</v>
      </c>
      <c r="D266" s="12">
        <v>11.48</v>
      </c>
      <c r="E266" s="12">
        <v>12.0185</v>
      </c>
      <c r="F266" s="12">
        <v>12.0185</v>
      </c>
      <c r="G266" s="12">
        <v>75108256</v>
      </c>
    </row>
    <row r="267" spans="1:7" x14ac:dyDescent="0.25">
      <c r="A267" s="13">
        <v>41393</v>
      </c>
      <c r="B267" s="12">
        <v>11.9587</v>
      </c>
      <c r="C267" s="12">
        <v>12.027100000000001</v>
      </c>
      <c r="D267" s="12">
        <v>11.633900000000001</v>
      </c>
      <c r="E267" s="12">
        <v>11.702299999999999</v>
      </c>
      <c r="F267" s="12">
        <v>11.702299999999999</v>
      </c>
      <c r="G267" s="12">
        <v>27268409</v>
      </c>
    </row>
    <row r="268" spans="1:7" x14ac:dyDescent="0.25">
      <c r="A268" s="13">
        <v>41394</v>
      </c>
      <c r="B268" s="12">
        <v>11.821899999999999</v>
      </c>
      <c r="C268" s="12">
        <v>11.821899999999999</v>
      </c>
      <c r="D268" s="12">
        <v>11.633900000000001</v>
      </c>
      <c r="E268" s="12">
        <v>11.702299999999999</v>
      </c>
      <c r="F268" s="12">
        <v>11.702299999999999</v>
      </c>
      <c r="G268" s="12">
        <v>50664815</v>
      </c>
    </row>
    <row r="269" spans="1:7" x14ac:dyDescent="0.25">
      <c r="A269" s="13">
        <v>41396</v>
      </c>
      <c r="B269" s="12">
        <v>11.6595</v>
      </c>
      <c r="C269" s="12">
        <v>11.8818</v>
      </c>
      <c r="D269" s="12">
        <v>11.633900000000001</v>
      </c>
      <c r="E269" s="12">
        <v>11.839</v>
      </c>
      <c r="F269" s="12">
        <v>11.839</v>
      </c>
      <c r="G269" s="12">
        <v>23714339</v>
      </c>
    </row>
    <row r="270" spans="1:7" x14ac:dyDescent="0.25">
      <c r="A270" s="13">
        <v>41397</v>
      </c>
      <c r="B270" s="12">
        <v>11.907400000000001</v>
      </c>
      <c r="C270" s="12">
        <v>12.616899999999999</v>
      </c>
      <c r="D270" s="12">
        <v>11.907400000000001</v>
      </c>
      <c r="E270" s="12">
        <v>12.309200000000001</v>
      </c>
      <c r="F270" s="12">
        <v>12.309200000000001</v>
      </c>
      <c r="G270" s="12">
        <v>82892078</v>
      </c>
    </row>
    <row r="271" spans="1:7" x14ac:dyDescent="0.25">
      <c r="A271" s="13">
        <v>41400</v>
      </c>
      <c r="B271" s="12">
        <v>12.351900000000001</v>
      </c>
      <c r="C271" s="12">
        <v>12.420299999999999</v>
      </c>
      <c r="D271" s="12">
        <v>12.257899999999999</v>
      </c>
      <c r="E271" s="12">
        <v>12.386100000000001</v>
      </c>
      <c r="F271" s="12">
        <v>12.386100000000001</v>
      </c>
      <c r="G271" s="12">
        <v>22107503</v>
      </c>
    </row>
    <row r="272" spans="1:7" x14ac:dyDescent="0.25">
      <c r="A272" s="13">
        <v>41401</v>
      </c>
      <c r="B272" s="12">
        <v>12.3947</v>
      </c>
      <c r="C272" s="12">
        <v>12.5656</v>
      </c>
      <c r="D272" s="12">
        <v>12.309200000000001</v>
      </c>
      <c r="E272" s="12">
        <v>12.369</v>
      </c>
      <c r="F272" s="12">
        <v>12.369</v>
      </c>
      <c r="G272" s="12">
        <v>28007163</v>
      </c>
    </row>
    <row r="273" spans="1:7" x14ac:dyDescent="0.25">
      <c r="A273" s="13">
        <v>41402</v>
      </c>
      <c r="B273" s="12">
        <v>12.411799999999999</v>
      </c>
      <c r="C273" s="12">
        <v>12.411799999999999</v>
      </c>
      <c r="D273" s="12">
        <v>12.095499999999999</v>
      </c>
      <c r="E273" s="12">
        <v>12.138199999999999</v>
      </c>
      <c r="F273" s="12">
        <v>12.138199999999999</v>
      </c>
      <c r="G273" s="12">
        <v>31378213</v>
      </c>
    </row>
    <row r="274" spans="1:7" x14ac:dyDescent="0.25">
      <c r="A274" s="13">
        <v>41403</v>
      </c>
      <c r="B274" s="12">
        <v>12.223699999999999</v>
      </c>
      <c r="C274" s="12">
        <v>12.2493</v>
      </c>
      <c r="D274" s="12">
        <v>11.8818</v>
      </c>
      <c r="E274" s="12">
        <v>11.9331</v>
      </c>
      <c r="F274" s="12">
        <v>11.9331</v>
      </c>
      <c r="G274" s="12">
        <v>30957232</v>
      </c>
    </row>
    <row r="275" spans="1:7" x14ac:dyDescent="0.25">
      <c r="A275" s="13">
        <v>41404</v>
      </c>
      <c r="B275" s="12">
        <v>11.992900000000001</v>
      </c>
      <c r="C275" s="12">
        <v>12.428900000000001</v>
      </c>
      <c r="D275" s="12">
        <v>11.992900000000001</v>
      </c>
      <c r="E275" s="12">
        <v>12.4032</v>
      </c>
      <c r="F275" s="12">
        <v>12.4032</v>
      </c>
      <c r="G275" s="12">
        <v>39343906</v>
      </c>
    </row>
    <row r="276" spans="1:7" x14ac:dyDescent="0.25">
      <c r="A276" s="13">
        <v>41407</v>
      </c>
      <c r="B276" s="12">
        <v>12.4374</v>
      </c>
      <c r="C276" s="12">
        <v>12.4374</v>
      </c>
      <c r="D276" s="12">
        <v>12.2493</v>
      </c>
      <c r="E276" s="12">
        <v>12.3348</v>
      </c>
      <c r="F276" s="12">
        <v>12.3348</v>
      </c>
      <c r="G276" s="12">
        <v>19288464</v>
      </c>
    </row>
    <row r="277" spans="1:7" x14ac:dyDescent="0.25">
      <c r="A277" s="13">
        <v>41408</v>
      </c>
      <c r="B277" s="12">
        <v>12.3263</v>
      </c>
      <c r="C277" s="12">
        <v>12.582700000000001</v>
      </c>
      <c r="D277" s="12">
        <v>12.257899999999999</v>
      </c>
      <c r="E277" s="12">
        <v>12.5656</v>
      </c>
      <c r="F277" s="12">
        <v>12.5656</v>
      </c>
      <c r="G277" s="12">
        <v>31213960</v>
      </c>
    </row>
    <row r="278" spans="1:7" x14ac:dyDescent="0.25">
      <c r="A278" s="13">
        <v>41409</v>
      </c>
      <c r="B278" s="12">
        <v>12.5913</v>
      </c>
      <c r="C278" s="12">
        <v>13.138299999999999</v>
      </c>
      <c r="D278" s="12">
        <v>12.4801</v>
      </c>
      <c r="E278" s="12">
        <v>12.941700000000001</v>
      </c>
      <c r="F278" s="12">
        <v>12.941700000000001</v>
      </c>
      <c r="G278" s="12">
        <v>76683620</v>
      </c>
    </row>
    <row r="279" spans="1:7" x14ac:dyDescent="0.25">
      <c r="A279" s="13">
        <v>41410</v>
      </c>
      <c r="B279" s="12">
        <v>12.8734</v>
      </c>
      <c r="C279" s="12">
        <v>13.1127</v>
      </c>
      <c r="D279" s="12">
        <v>12.770799999999999</v>
      </c>
      <c r="E279" s="12">
        <v>12.941700000000001</v>
      </c>
      <c r="F279" s="12">
        <v>12.941700000000001</v>
      </c>
      <c r="G279" s="12">
        <v>28113236</v>
      </c>
    </row>
    <row r="280" spans="1:7" x14ac:dyDescent="0.25">
      <c r="A280" s="13">
        <v>41411</v>
      </c>
      <c r="B280" s="12">
        <v>13.1212</v>
      </c>
      <c r="C280" s="12">
        <v>13.172499999999999</v>
      </c>
      <c r="D280" s="12">
        <v>12.9246</v>
      </c>
      <c r="E280" s="12">
        <v>13.0101</v>
      </c>
      <c r="F280" s="12">
        <v>13.0101</v>
      </c>
      <c r="G280" s="12">
        <v>40006851</v>
      </c>
    </row>
    <row r="281" spans="1:7" x14ac:dyDescent="0.25">
      <c r="A281" s="13">
        <v>41414</v>
      </c>
      <c r="B281" s="12">
        <v>13.0785</v>
      </c>
      <c r="C281" s="12">
        <v>13.0785</v>
      </c>
      <c r="D281" s="12">
        <v>12.625500000000001</v>
      </c>
      <c r="E281" s="12">
        <v>12.7195</v>
      </c>
      <c r="F281" s="12">
        <v>12.7195</v>
      </c>
      <c r="G281" s="12">
        <v>37182174</v>
      </c>
    </row>
    <row r="282" spans="1:7" x14ac:dyDescent="0.25">
      <c r="A282" s="13">
        <v>41415</v>
      </c>
      <c r="B282" s="12">
        <v>12.7537</v>
      </c>
      <c r="C282" s="12">
        <v>12.7964</v>
      </c>
      <c r="D282" s="12">
        <v>12.2493</v>
      </c>
      <c r="E282" s="12">
        <v>12.4716</v>
      </c>
      <c r="F282" s="12">
        <v>12.4716</v>
      </c>
      <c r="G282" s="12">
        <v>39181399</v>
      </c>
    </row>
    <row r="283" spans="1:7" x14ac:dyDescent="0.25">
      <c r="A283" s="13">
        <v>41416</v>
      </c>
      <c r="B283" s="12">
        <v>12.3605</v>
      </c>
      <c r="C283" s="12">
        <v>12.7195</v>
      </c>
      <c r="D283" s="12">
        <v>12.1553</v>
      </c>
      <c r="E283" s="12">
        <v>12.1981</v>
      </c>
      <c r="F283" s="12">
        <v>12.1981</v>
      </c>
      <c r="G283" s="12">
        <v>54990128</v>
      </c>
    </row>
    <row r="284" spans="1:7" x14ac:dyDescent="0.25">
      <c r="A284" s="13">
        <v>41417</v>
      </c>
      <c r="B284" s="12">
        <v>12.138199999999999</v>
      </c>
      <c r="C284" s="12">
        <v>12.2835</v>
      </c>
      <c r="D284" s="12">
        <v>11.864699999999999</v>
      </c>
      <c r="E284" s="12">
        <v>12.1639</v>
      </c>
      <c r="F284" s="12">
        <v>12.1639</v>
      </c>
      <c r="G284" s="12">
        <v>48953050</v>
      </c>
    </row>
    <row r="285" spans="1:7" x14ac:dyDescent="0.25">
      <c r="A285" s="13">
        <v>41418</v>
      </c>
      <c r="B285" s="12">
        <v>12.103999999999999</v>
      </c>
      <c r="C285" s="12">
        <v>12.377599999999999</v>
      </c>
      <c r="D285" s="12">
        <v>11.9245</v>
      </c>
      <c r="E285" s="12">
        <v>12.266400000000001</v>
      </c>
      <c r="F285" s="12">
        <v>12.266400000000001</v>
      </c>
      <c r="G285" s="12">
        <v>37669469</v>
      </c>
    </row>
    <row r="286" spans="1:7" x14ac:dyDescent="0.25">
      <c r="A286" s="13">
        <v>41421</v>
      </c>
      <c r="B286" s="12">
        <v>12.2835</v>
      </c>
      <c r="C286" s="12">
        <v>12.343400000000001</v>
      </c>
      <c r="D286" s="12">
        <v>12.0784</v>
      </c>
      <c r="E286" s="12">
        <v>12.138199999999999</v>
      </c>
      <c r="F286" s="12">
        <v>12.138199999999999</v>
      </c>
      <c r="G286" s="12">
        <v>10258343</v>
      </c>
    </row>
    <row r="287" spans="1:7" x14ac:dyDescent="0.25">
      <c r="A287" s="13">
        <v>41422</v>
      </c>
      <c r="B287" s="12">
        <v>12.309200000000001</v>
      </c>
      <c r="C287" s="12">
        <v>12.420299999999999</v>
      </c>
      <c r="D287" s="12">
        <v>12.146800000000001</v>
      </c>
      <c r="E287" s="12">
        <v>12.223699999999999</v>
      </c>
      <c r="F287" s="12">
        <v>12.223699999999999</v>
      </c>
      <c r="G287" s="12">
        <v>42551574</v>
      </c>
    </row>
    <row r="288" spans="1:7" x14ac:dyDescent="0.25">
      <c r="A288" s="13">
        <v>41423</v>
      </c>
      <c r="B288" s="12">
        <v>12.223699999999999</v>
      </c>
      <c r="C288" s="12">
        <v>12.411799999999999</v>
      </c>
      <c r="D288" s="12">
        <v>12.189500000000001</v>
      </c>
      <c r="E288" s="12">
        <v>12.2835</v>
      </c>
      <c r="F288" s="12">
        <v>12.2835</v>
      </c>
      <c r="G288" s="12">
        <v>43776538</v>
      </c>
    </row>
    <row r="289" spans="1:7" x14ac:dyDescent="0.25">
      <c r="A289" s="13">
        <v>41424</v>
      </c>
      <c r="B289" s="12">
        <v>12.343400000000001</v>
      </c>
      <c r="C289" s="12">
        <v>12.736599999999999</v>
      </c>
      <c r="D289" s="12">
        <v>12.3348</v>
      </c>
      <c r="E289" s="12">
        <v>12.6426</v>
      </c>
      <c r="F289" s="12">
        <v>12.6426</v>
      </c>
      <c r="G289" s="12">
        <v>39063940</v>
      </c>
    </row>
    <row r="290" spans="1:7" x14ac:dyDescent="0.25">
      <c r="A290" s="13">
        <v>41425</v>
      </c>
      <c r="B290" s="12">
        <v>12.625500000000001</v>
      </c>
      <c r="C290" s="12">
        <v>12.822100000000001</v>
      </c>
      <c r="D290" s="12">
        <v>12.4887</v>
      </c>
      <c r="E290" s="12">
        <v>12.7622</v>
      </c>
      <c r="F290" s="12">
        <v>12.7622</v>
      </c>
      <c r="G290" s="12">
        <v>87702509</v>
      </c>
    </row>
    <row r="291" spans="1:7" x14ac:dyDescent="0.25">
      <c r="A291" s="13">
        <v>41428</v>
      </c>
      <c r="B291" s="12">
        <v>12.625500000000001</v>
      </c>
      <c r="C291" s="12">
        <v>12.702400000000001</v>
      </c>
      <c r="D291" s="12">
        <v>12.095499999999999</v>
      </c>
      <c r="E291" s="12">
        <v>12.223699999999999</v>
      </c>
      <c r="F291" s="12">
        <v>12.223699999999999</v>
      </c>
      <c r="G291" s="12">
        <v>53349182</v>
      </c>
    </row>
    <row r="292" spans="1:7" x14ac:dyDescent="0.25">
      <c r="A292" s="13">
        <v>41429</v>
      </c>
      <c r="B292" s="12">
        <v>12.2835</v>
      </c>
      <c r="C292" s="12">
        <v>12.428900000000001</v>
      </c>
      <c r="D292" s="12">
        <v>11.873200000000001</v>
      </c>
      <c r="E292" s="12">
        <v>11.916</v>
      </c>
      <c r="F292" s="12">
        <v>11.916</v>
      </c>
      <c r="G292" s="12">
        <v>61490429</v>
      </c>
    </row>
    <row r="293" spans="1:7" x14ac:dyDescent="0.25">
      <c r="A293" s="13">
        <v>41430</v>
      </c>
      <c r="B293" s="12">
        <v>12.0185</v>
      </c>
      <c r="C293" s="12">
        <v>12.0185</v>
      </c>
      <c r="D293" s="12">
        <v>11.625299999999999</v>
      </c>
      <c r="E293" s="12">
        <v>11.710800000000001</v>
      </c>
      <c r="F293" s="12">
        <v>11.710800000000001</v>
      </c>
      <c r="G293" s="12">
        <v>58440153</v>
      </c>
    </row>
    <row r="294" spans="1:7" x14ac:dyDescent="0.25">
      <c r="A294" s="13">
        <v>41431</v>
      </c>
      <c r="B294" s="12">
        <v>11.779199999999999</v>
      </c>
      <c r="C294" s="12">
        <v>11.898899999999999</v>
      </c>
      <c r="D294" s="12">
        <v>11.625299999999999</v>
      </c>
      <c r="E294" s="12">
        <v>11.873200000000001</v>
      </c>
      <c r="F294" s="12">
        <v>11.873200000000001</v>
      </c>
      <c r="G294" s="12">
        <v>31438529</v>
      </c>
    </row>
    <row r="295" spans="1:7" x14ac:dyDescent="0.25">
      <c r="A295" s="13">
        <v>41432</v>
      </c>
      <c r="B295" s="12">
        <v>11.9245</v>
      </c>
      <c r="C295" s="12">
        <v>12.146800000000001</v>
      </c>
      <c r="D295" s="12">
        <v>11.8818</v>
      </c>
      <c r="E295" s="12">
        <v>11.950200000000001</v>
      </c>
      <c r="F295" s="12">
        <v>11.950200000000001</v>
      </c>
      <c r="G295" s="12">
        <v>37029336</v>
      </c>
    </row>
    <row r="296" spans="1:7" x14ac:dyDescent="0.25">
      <c r="A296" s="13">
        <v>41435</v>
      </c>
      <c r="B296" s="12">
        <v>12.0014</v>
      </c>
      <c r="C296" s="12">
        <v>12.146800000000001</v>
      </c>
      <c r="D296" s="12">
        <v>11.830500000000001</v>
      </c>
      <c r="E296" s="12">
        <v>12.0869</v>
      </c>
      <c r="F296" s="12">
        <v>12.0869</v>
      </c>
      <c r="G296" s="12">
        <v>29703497</v>
      </c>
    </row>
    <row r="297" spans="1:7" x14ac:dyDescent="0.25">
      <c r="A297" s="13">
        <v>41436</v>
      </c>
      <c r="B297" s="12">
        <v>11.9673</v>
      </c>
      <c r="C297" s="12">
        <v>12.0527</v>
      </c>
      <c r="D297" s="12">
        <v>11.4886</v>
      </c>
      <c r="E297" s="12">
        <v>11.5313</v>
      </c>
      <c r="F297" s="12">
        <v>11.5313</v>
      </c>
      <c r="G297" s="12">
        <v>68869573</v>
      </c>
    </row>
    <row r="298" spans="1:7" x14ac:dyDescent="0.25">
      <c r="A298" s="13">
        <v>41437</v>
      </c>
      <c r="B298" s="12">
        <v>11.702299999999999</v>
      </c>
      <c r="C298" s="12">
        <v>11.702299999999999</v>
      </c>
      <c r="D298" s="12">
        <v>11.2407</v>
      </c>
      <c r="E298" s="12">
        <v>11.317600000000001</v>
      </c>
      <c r="F298" s="12">
        <v>11.317600000000001</v>
      </c>
      <c r="G298" s="12">
        <v>46148730</v>
      </c>
    </row>
    <row r="299" spans="1:7" x14ac:dyDescent="0.25">
      <c r="A299" s="13">
        <v>41438</v>
      </c>
      <c r="B299" s="12">
        <v>11.343299999999999</v>
      </c>
      <c r="C299" s="12">
        <v>11.539899999999999</v>
      </c>
      <c r="D299" s="12">
        <v>11.2407</v>
      </c>
      <c r="E299" s="12">
        <v>11.4886</v>
      </c>
      <c r="F299" s="12">
        <v>11.4886</v>
      </c>
      <c r="G299" s="12">
        <v>36210627</v>
      </c>
    </row>
    <row r="300" spans="1:7" x14ac:dyDescent="0.25">
      <c r="A300" s="13">
        <v>41439</v>
      </c>
      <c r="B300" s="12">
        <v>11.4886</v>
      </c>
      <c r="C300" s="12">
        <v>11.548400000000001</v>
      </c>
      <c r="D300" s="12">
        <v>11.3347</v>
      </c>
      <c r="E300" s="12">
        <v>11.385999999999999</v>
      </c>
      <c r="F300" s="12">
        <v>11.385999999999999</v>
      </c>
      <c r="G300" s="12">
        <v>19321279</v>
      </c>
    </row>
    <row r="301" spans="1:7" x14ac:dyDescent="0.25">
      <c r="A301" s="13">
        <v>41442</v>
      </c>
      <c r="B301" s="12">
        <v>11.4544</v>
      </c>
      <c r="C301" s="12">
        <v>11.5655</v>
      </c>
      <c r="D301" s="12">
        <v>11.266299999999999</v>
      </c>
      <c r="E301" s="12">
        <v>11.3005</v>
      </c>
      <c r="F301" s="12">
        <v>11.3005</v>
      </c>
      <c r="G301" s="12">
        <v>23141566</v>
      </c>
    </row>
    <row r="302" spans="1:7" x14ac:dyDescent="0.25">
      <c r="A302" s="13">
        <v>41443</v>
      </c>
      <c r="B302" s="12">
        <v>11.2834</v>
      </c>
      <c r="C302" s="12">
        <v>11.6852</v>
      </c>
      <c r="D302" s="12">
        <v>11.2834</v>
      </c>
      <c r="E302" s="12">
        <v>11.5997</v>
      </c>
      <c r="F302" s="12">
        <v>11.5997</v>
      </c>
      <c r="G302" s="12">
        <v>32821524</v>
      </c>
    </row>
    <row r="303" spans="1:7" x14ac:dyDescent="0.25">
      <c r="A303" s="13">
        <v>41444</v>
      </c>
      <c r="B303" s="12">
        <v>11.625299999999999</v>
      </c>
      <c r="C303" s="12">
        <v>11.941599999999999</v>
      </c>
      <c r="D303" s="12">
        <v>11.625299999999999</v>
      </c>
      <c r="E303" s="12">
        <v>11.821899999999999</v>
      </c>
      <c r="F303" s="12">
        <v>11.821899999999999</v>
      </c>
      <c r="G303" s="12">
        <v>59377987</v>
      </c>
    </row>
    <row r="304" spans="1:7" x14ac:dyDescent="0.25">
      <c r="A304" s="13">
        <v>41445</v>
      </c>
      <c r="B304" s="12">
        <v>11.710800000000001</v>
      </c>
      <c r="C304" s="12">
        <v>11.941599999999999</v>
      </c>
      <c r="D304" s="12">
        <v>11.3262</v>
      </c>
      <c r="E304" s="12">
        <v>11.385999999999999</v>
      </c>
      <c r="F304" s="12">
        <v>11.385999999999999</v>
      </c>
      <c r="G304" s="12">
        <v>56910390</v>
      </c>
    </row>
    <row r="305" spans="1:7" x14ac:dyDescent="0.25">
      <c r="A305" s="13">
        <v>41446</v>
      </c>
      <c r="B305" s="12">
        <v>11.471500000000001</v>
      </c>
      <c r="C305" s="12">
        <v>11.4971</v>
      </c>
      <c r="D305" s="12">
        <v>10.7705</v>
      </c>
      <c r="E305" s="12">
        <v>11.232100000000001</v>
      </c>
      <c r="F305" s="12">
        <v>11.232100000000001</v>
      </c>
      <c r="G305" s="12">
        <v>148765990</v>
      </c>
    </row>
    <row r="306" spans="1:7" x14ac:dyDescent="0.25">
      <c r="A306" s="13">
        <v>41449</v>
      </c>
      <c r="B306" s="12">
        <v>11.112399999999999</v>
      </c>
      <c r="C306" s="12">
        <v>11.1381</v>
      </c>
      <c r="D306" s="12">
        <v>10.753399999999999</v>
      </c>
      <c r="E306" s="12">
        <v>10.9415</v>
      </c>
      <c r="F306" s="12">
        <v>10.9415</v>
      </c>
      <c r="G306" s="12">
        <v>54398086</v>
      </c>
    </row>
    <row r="307" spans="1:7" x14ac:dyDescent="0.25">
      <c r="A307" s="13">
        <v>41450</v>
      </c>
      <c r="B307" s="12">
        <v>11.0783</v>
      </c>
      <c r="C307" s="12">
        <v>11.394500000000001</v>
      </c>
      <c r="D307" s="12">
        <v>11.069699999999999</v>
      </c>
      <c r="E307" s="12">
        <v>11.317600000000001</v>
      </c>
      <c r="F307" s="12">
        <v>11.317600000000001</v>
      </c>
      <c r="G307" s="12">
        <v>56773451</v>
      </c>
    </row>
    <row r="308" spans="1:7" x14ac:dyDescent="0.25">
      <c r="A308" s="13">
        <v>41451</v>
      </c>
      <c r="B308" s="12">
        <v>11.4373</v>
      </c>
      <c r="C308" s="12">
        <v>11.7706</v>
      </c>
      <c r="D308" s="12">
        <v>11.343299999999999</v>
      </c>
      <c r="E308" s="12">
        <v>11.710800000000001</v>
      </c>
      <c r="F308" s="12">
        <v>11.710800000000001</v>
      </c>
      <c r="G308" s="12">
        <v>41219278</v>
      </c>
    </row>
    <row r="309" spans="1:7" x14ac:dyDescent="0.25">
      <c r="A309" s="13">
        <v>41452</v>
      </c>
      <c r="B309" s="12">
        <v>11.7706</v>
      </c>
      <c r="C309" s="12">
        <v>11.898899999999999</v>
      </c>
      <c r="D309" s="12">
        <v>11.6168</v>
      </c>
      <c r="E309" s="12">
        <v>11.7963</v>
      </c>
      <c r="F309" s="12">
        <v>11.7963</v>
      </c>
      <c r="G309" s="12">
        <v>72399374</v>
      </c>
    </row>
    <row r="310" spans="1:7" x14ac:dyDescent="0.25">
      <c r="A310" s="13">
        <v>41453</v>
      </c>
      <c r="B310" s="12">
        <v>11.8561</v>
      </c>
      <c r="C310" s="12">
        <v>11.8561</v>
      </c>
      <c r="D310" s="12">
        <v>11.651</v>
      </c>
      <c r="E310" s="12">
        <v>11.7621</v>
      </c>
      <c r="F310" s="12">
        <v>11.7621</v>
      </c>
      <c r="G310" s="12">
        <v>55780747</v>
      </c>
    </row>
    <row r="311" spans="1:7" x14ac:dyDescent="0.25">
      <c r="A311" s="13">
        <v>41456</v>
      </c>
      <c r="B311" s="12">
        <v>11.7621</v>
      </c>
      <c r="C311" s="12">
        <v>11.9673</v>
      </c>
      <c r="D311" s="12">
        <v>11.7621</v>
      </c>
      <c r="E311" s="12">
        <v>11.8903</v>
      </c>
      <c r="F311" s="12">
        <v>11.8903</v>
      </c>
      <c r="G311" s="12">
        <v>27997509</v>
      </c>
    </row>
    <row r="312" spans="1:7" x14ac:dyDescent="0.25">
      <c r="A312" s="13">
        <v>41457</v>
      </c>
      <c r="B312" s="12">
        <v>11.7963</v>
      </c>
      <c r="C312" s="12">
        <v>11.898899999999999</v>
      </c>
      <c r="D312" s="12">
        <v>11.394500000000001</v>
      </c>
      <c r="E312" s="12">
        <v>11.548400000000001</v>
      </c>
      <c r="F312" s="12">
        <v>11.548400000000001</v>
      </c>
      <c r="G312" s="12">
        <v>65022746</v>
      </c>
    </row>
    <row r="313" spans="1:7" x14ac:dyDescent="0.25">
      <c r="A313" s="13">
        <v>41458</v>
      </c>
      <c r="B313" s="12">
        <v>11.462899999999999</v>
      </c>
      <c r="C313" s="12">
        <v>11.668100000000001</v>
      </c>
      <c r="D313" s="12">
        <v>11.394500000000001</v>
      </c>
      <c r="E313" s="12">
        <v>11.556900000000001</v>
      </c>
      <c r="F313" s="12">
        <v>11.556900000000001</v>
      </c>
      <c r="G313" s="12">
        <v>35282455</v>
      </c>
    </row>
    <row r="314" spans="1:7" x14ac:dyDescent="0.25">
      <c r="A314" s="13">
        <v>41459</v>
      </c>
      <c r="B314" s="12">
        <v>11.6595</v>
      </c>
      <c r="C314" s="12">
        <v>11.7706</v>
      </c>
      <c r="D314" s="12">
        <v>11.6424</v>
      </c>
      <c r="E314" s="12">
        <v>11.702299999999999</v>
      </c>
      <c r="F314" s="12">
        <v>11.702299999999999</v>
      </c>
      <c r="G314" s="12">
        <v>8238760</v>
      </c>
    </row>
    <row r="315" spans="1:7" x14ac:dyDescent="0.25">
      <c r="A315" s="13">
        <v>41460</v>
      </c>
      <c r="B315" s="12">
        <v>11.744999999999999</v>
      </c>
      <c r="C315" s="12">
        <v>11.744999999999999</v>
      </c>
      <c r="D315" s="12">
        <v>11.394500000000001</v>
      </c>
      <c r="E315" s="12">
        <v>11.633900000000001</v>
      </c>
      <c r="F315" s="12">
        <v>11.633900000000001</v>
      </c>
      <c r="G315" s="12">
        <v>36243161</v>
      </c>
    </row>
    <row r="316" spans="1:7" x14ac:dyDescent="0.25">
      <c r="A316" s="13">
        <v>41463</v>
      </c>
      <c r="B316" s="12">
        <v>11.7706</v>
      </c>
      <c r="C316" s="12">
        <v>11.8048</v>
      </c>
      <c r="D316" s="12">
        <v>11.4544</v>
      </c>
      <c r="E316" s="12">
        <v>11.4886</v>
      </c>
      <c r="F316" s="12">
        <v>11.4886</v>
      </c>
      <c r="G316" s="12">
        <v>32860255</v>
      </c>
    </row>
    <row r="317" spans="1:7" x14ac:dyDescent="0.25">
      <c r="A317" s="13">
        <v>41464</v>
      </c>
      <c r="B317" s="12">
        <v>11.471500000000001</v>
      </c>
      <c r="C317" s="12">
        <v>11.6424</v>
      </c>
      <c r="D317" s="12">
        <v>11.420199999999999</v>
      </c>
      <c r="E317" s="12">
        <v>11.5997</v>
      </c>
      <c r="F317" s="12">
        <v>11.5997</v>
      </c>
      <c r="G317" s="12">
        <v>24577795</v>
      </c>
    </row>
    <row r="318" spans="1:7" x14ac:dyDescent="0.25">
      <c r="A318" s="13">
        <v>41465</v>
      </c>
      <c r="B318" s="12">
        <v>11.539899999999999</v>
      </c>
      <c r="C318" s="12">
        <v>11.6937</v>
      </c>
      <c r="D318" s="12">
        <v>11.505699999999999</v>
      </c>
      <c r="E318" s="12">
        <v>11.625299999999999</v>
      </c>
      <c r="F318" s="12">
        <v>11.625299999999999</v>
      </c>
      <c r="G318" s="12">
        <v>25808039</v>
      </c>
    </row>
    <row r="319" spans="1:7" x14ac:dyDescent="0.25">
      <c r="A319" s="13">
        <v>41466</v>
      </c>
      <c r="B319" s="12">
        <v>11.702299999999999</v>
      </c>
      <c r="C319" s="12">
        <v>12.180999999999999</v>
      </c>
      <c r="D319" s="12">
        <v>11.702299999999999</v>
      </c>
      <c r="E319" s="12">
        <v>12.1553</v>
      </c>
      <c r="F319" s="12">
        <v>12.1553</v>
      </c>
      <c r="G319" s="12">
        <v>74271101</v>
      </c>
    </row>
    <row r="320" spans="1:7" x14ac:dyDescent="0.25">
      <c r="A320" s="13">
        <v>41467</v>
      </c>
      <c r="B320" s="12">
        <v>12.103999999999999</v>
      </c>
      <c r="C320" s="12">
        <v>12.4374</v>
      </c>
      <c r="D320" s="12">
        <v>11.992900000000001</v>
      </c>
      <c r="E320" s="12">
        <v>12.3947</v>
      </c>
      <c r="F320" s="12">
        <v>12.3947</v>
      </c>
      <c r="G320" s="12">
        <v>40959210</v>
      </c>
    </row>
    <row r="321" spans="1:7" x14ac:dyDescent="0.25">
      <c r="A321" s="13">
        <v>41470</v>
      </c>
      <c r="B321" s="12">
        <v>12.3177</v>
      </c>
      <c r="C321" s="12">
        <v>12.420299999999999</v>
      </c>
      <c r="D321" s="12">
        <v>12.180999999999999</v>
      </c>
      <c r="E321" s="12">
        <v>12.2151</v>
      </c>
      <c r="F321" s="12">
        <v>12.2151</v>
      </c>
      <c r="G321" s="12">
        <v>37840877</v>
      </c>
    </row>
    <row r="322" spans="1:7" x14ac:dyDescent="0.25">
      <c r="A322" s="13">
        <v>41471</v>
      </c>
      <c r="B322" s="12">
        <v>12.2151</v>
      </c>
      <c r="C322" s="12">
        <v>12.223699999999999</v>
      </c>
      <c r="D322" s="12">
        <v>11.8134</v>
      </c>
      <c r="E322" s="12">
        <v>11.941599999999999</v>
      </c>
      <c r="F322" s="12">
        <v>11.941599999999999</v>
      </c>
      <c r="G322" s="12">
        <v>37019996</v>
      </c>
    </row>
    <row r="323" spans="1:7" x14ac:dyDescent="0.25">
      <c r="A323" s="13">
        <v>41472</v>
      </c>
      <c r="B323" s="12">
        <v>12.0014</v>
      </c>
      <c r="C323" s="12">
        <v>12.069800000000001</v>
      </c>
      <c r="D323" s="12">
        <v>11.8048</v>
      </c>
      <c r="E323" s="12">
        <v>12.0527</v>
      </c>
      <c r="F323" s="12">
        <v>12.0527</v>
      </c>
      <c r="G323" s="12">
        <v>43506680</v>
      </c>
    </row>
    <row r="324" spans="1:7" x14ac:dyDescent="0.25">
      <c r="A324" s="13">
        <v>41473</v>
      </c>
      <c r="B324" s="12">
        <v>12.0527</v>
      </c>
      <c r="C324" s="12">
        <v>12.309200000000001</v>
      </c>
      <c r="D324" s="12">
        <v>12.0442</v>
      </c>
      <c r="E324" s="12">
        <v>12.1553</v>
      </c>
      <c r="F324" s="12">
        <v>12.1553</v>
      </c>
      <c r="G324" s="12">
        <v>38800107</v>
      </c>
    </row>
    <row r="325" spans="1:7" x14ac:dyDescent="0.25">
      <c r="A325" s="13">
        <v>41474</v>
      </c>
      <c r="B325" s="12">
        <v>12.095499999999999</v>
      </c>
      <c r="C325" s="12">
        <v>12.2151</v>
      </c>
      <c r="D325" s="12">
        <v>12.035600000000001</v>
      </c>
      <c r="E325" s="12">
        <v>12.189500000000001</v>
      </c>
      <c r="F325" s="12">
        <v>12.189500000000001</v>
      </c>
      <c r="G325" s="12">
        <v>12047860</v>
      </c>
    </row>
    <row r="326" spans="1:7" x14ac:dyDescent="0.25">
      <c r="A326" s="13">
        <v>41477</v>
      </c>
      <c r="B326" s="12">
        <v>12.1639</v>
      </c>
      <c r="C326" s="12">
        <v>12.369</v>
      </c>
      <c r="D326" s="12">
        <v>12.061299999999999</v>
      </c>
      <c r="E326" s="12">
        <v>12.309200000000001</v>
      </c>
      <c r="F326" s="12">
        <v>12.309200000000001</v>
      </c>
      <c r="G326" s="12">
        <v>24711156</v>
      </c>
    </row>
    <row r="327" spans="1:7" x14ac:dyDescent="0.25">
      <c r="A327" s="13">
        <v>41478</v>
      </c>
      <c r="B327" s="12">
        <v>12.3263</v>
      </c>
      <c r="C327" s="12">
        <v>12.4459</v>
      </c>
      <c r="D327" s="12">
        <v>12.2066</v>
      </c>
      <c r="E327" s="12">
        <v>12.257899999999999</v>
      </c>
      <c r="F327" s="12">
        <v>12.257899999999999</v>
      </c>
      <c r="G327" s="12">
        <v>40639660</v>
      </c>
    </row>
    <row r="328" spans="1:7" x14ac:dyDescent="0.25">
      <c r="A328" s="13">
        <v>41479</v>
      </c>
      <c r="B328" s="12">
        <v>12.266400000000001</v>
      </c>
      <c r="C328" s="12">
        <v>12.4374</v>
      </c>
      <c r="D328" s="12">
        <v>12.223699999999999</v>
      </c>
      <c r="E328" s="12">
        <v>12.2835</v>
      </c>
      <c r="F328" s="12">
        <v>12.2835</v>
      </c>
      <c r="G328" s="12">
        <v>23082241</v>
      </c>
    </row>
    <row r="329" spans="1:7" x14ac:dyDescent="0.25">
      <c r="A329" s="13">
        <v>41480</v>
      </c>
      <c r="B329" s="12">
        <v>12.351900000000001</v>
      </c>
      <c r="C329" s="12">
        <v>12.7195</v>
      </c>
      <c r="D329" s="12">
        <v>12.351900000000001</v>
      </c>
      <c r="E329" s="12">
        <v>12.462999999999999</v>
      </c>
      <c r="F329" s="12">
        <v>12.462999999999999</v>
      </c>
      <c r="G329" s="12">
        <v>56192378</v>
      </c>
    </row>
    <row r="330" spans="1:7" x14ac:dyDescent="0.25">
      <c r="A330" s="13">
        <v>41481</v>
      </c>
      <c r="B330" s="12">
        <v>12.5143</v>
      </c>
      <c r="C330" s="12">
        <v>12.898999999999999</v>
      </c>
      <c r="D330" s="12">
        <v>12.497199999999999</v>
      </c>
      <c r="E330" s="12">
        <v>12.634</v>
      </c>
      <c r="F330" s="12">
        <v>12.634</v>
      </c>
      <c r="G330" s="12">
        <v>56420996</v>
      </c>
    </row>
    <row r="331" spans="1:7" x14ac:dyDescent="0.25">
      <c r="A331" s="13">
        <v>41484</v>
      </c>
      <c r="B331" s="12">
        <v>12.6938</v>
      </c>
      <c r="C331" s="12">
        <v>12.7195</v>
      </c>
      <c r="D331" s="12">
        <v>12.3947</v>
      </c>
      <c r="E331" s="12">
        <v>12.428900000000001</v>
      </c>
      <c r="F331" s="12">
        <v>12.428900000000001</v>
      </c>
      <c r="G331" s="12">
        <v>21225111</v>
      </c>
    </row>
    <row r="332" spans="1:7" x14ac:dyDescent="0.25">
      <c r="A332" s="13">
        <v>41485</v>
      </c>
      <c r="B332" s="12">
        <v>12.4032</v>
      </c>
      <c r="C332" s="12">
        <v>12.505800000000001</v>
      </c>
      <c r="D332" s="12">
        <v>12.1639</v>
      </c>
      <c r="E332" s="12">
        <v>12.3947</v>
      </c>
      <c r="F332" s="12">
        <v>12.3947</v>
      </c>
      <c r="G332" s="12">
        <v>35861144</v>
      </c>
    </row>
    <row r="333" spans="1:7" x14ac:dyDescent="0.25">
      <c r="A333" s="13">
        <v>41486</v>
      </c>
      <c r="B333" s="12">
        <v>12.411799999999999</v>
      </c>
      <c r="C333" s="12">
        <v>12.702400000000001</v>
      </c>
      <c r="D333" s="12">
        <v>12.411799999999999</v>
      </c>
      <c r="E333" s="12">
        <v>12.582700000000001</v>
      </c>
      <c r="F333" s="12">
        <v>12.582700000000001</v>
      </c>
      <c r="G333" s="12">
        <v>38809000</v>
      </c>
    </row>
    <row r="334" spans="1:7" x14ac:dyDescent="0.25">
      <c r="A334" s="13">
        <v>41487</v>
      </c>
      <c r="B334" s="12">
        <v>12.6511</v>
      </c>
      <c r="C334" s="12">
        <v>13.0871</v>
      </c>
      <c r="D334" s="12">
        <v>12.6511</v>
      </c>
      <c r="E334" s="12">
        <v>13.027200000000001</v>
      </c>
      <c r="F334" s="12">
        <v>13.027200000000001</v>
      </c>
      <c r="G334" s="12">
        <v>42231361</v>
      </c>
    </row>
    <row r="335" spans="1:7" x14ac:dyDescent="0.25">
      <c r="A335" s="13">
        <v>41488</v>
      </c>
      <c r="B335" s="12">
        <v>12.993</v>
      </c>
      <c r="C335" s="12">
        <v>13.104100000000001</v>
      </c>
      <c r="D335" s="12">
        <v>12.822100000000001</v>
      </c>
      <c r="E335" s="12">
        <v>12.933199999999999</v>
      </c>
      <c r="F335" s="12">
        <v>12.933199999999999</v>
      </c>
      <c r="G335" s="12">
        <v>27869884</v>
      </c>
    </row>
    <row r="336" spans="1:7" x14ac:dyDescent="0.25">
      <c r="A336" s="13">
        <v>41491</v>
      </c>
      <c r="B336" s="12">
        <v>12.9503</v>
      </c>
      <c r="C336" s="12">
        <v>13.0785</v>
      </c>
      <c r="D336" s="12">
        <v>12.8734</v>
      </c>
      <c r="E336" s="12">
        <v>13.052899999999999</v>
      </c>
      <c r="F336" s="12">
        <v>13.052899999999999</v>
      </c>
      <c r="G336" s="12">
        <v>20140154</v>
      </c>
    </row>
    <row r="337" spans="1:7" x14ac:dyDescent="0.25">
      <c r="A337" s="13">
        <v>41492</v>
      </c>
      <c r="B337" s="12">
        <v>13.0443</v>
      </c>
      <c r="C337" s="12">
        <v>13.129799999999999</v>
      </c>
      <c r="D337" s="12">
        <v>12.941700000000001</v>
      </c>
      <c r="E337" s="12">
        <v>13.061400000000001</v>
      </c>
      <c r="F337" s="12">
        <v>13.061400000000001</v>
      </c>
      <c r="G337" s="12">
        <v>29721918</v>
      </c>
    </row>
    <row r="338" spans="1:7" x14ac:dyDescent="0.25">
      <c r="A338" s="13">
        <v>41493</v>
      </c>
      <c r="B338" s="12">
        <v>12.9588</v>
      </c>
      <c r="C338" s="12">
        <v>12.993</v>
      </c>
      <c r="D338" s="12">
        <v>12.822100000000001</v>
      </c>
      <c r="E338" s="12">
        <v>12.9161</v>
      </c>
      <c r="F338" s="12">
        <v>12.9161</v>
      </c>
      <c r="G338" s="12">
        <v>36854218</v>
      </c>
    </row>
    <row r="339" spans="1:7" x14ac:dyDescent="0.25">
      <c r="A339" s="13">
        <v>41494</v>
      </c>
      <c r="B339" s="12">
        <v>12.9246</v>
      </c>
      <c r="C339" s="12">
        <v>13.3093</v>
      </c>
      <c r="D339" s="12">
        <v>12.9246</v>
      </c>
      <c r="E339" s="12">
        <v>13.223800000000001</v>
      </c>
      <c r="F339" s="12">
        <v>13.223800000000001</v>
      </c>
      <c r="G339" s="12">
        <v>50174293</v>
      </c>
    </row>
    <row r="340" spans="1:7" x14ac:dyDescent="0.25">
      <c r="A340" s="13">
        <v>41495</v>
      </c>
      <c r="B340" s="12">
        <v>13.2067</v>
      </c>
      <c r="C340" s="12">
        <v>13.335000000000001</v>
      </c>
      <c r="D340" s="12">
        <v>13.0016</v>
      </c>
      <c r="E340" s="12">
        <v>13.138299999999999</v>
      </c>
      <c r="F340" s="12">
        <v>13.138299999999999</v>
      </c>
      <c r="G340" s="12">
        <v>22491764</v>
      </c>
    </row>
    <row r="341" spans="1:7" x14ac:dyDescent="0.25">
      <c r="A341" s="13">
        <v>41498</v>
      </c>
      <c r="B341" s="12">
        <v>13.1554</v>
      </c>
      <c r="C341" s="12">
        <v>13.386200000000001</v>
      </c>
      <c r="D341" s="12">
        <v>13.1212</v>
      </c>
      <c r="E341" s="12">
        <v>13.164</v>
      </c>
      <c r="F341" s="12">
        <v>13.164</v>
      </c>
      <c r="G341" s="12">
        <v>23416670</v>
      </c>
    </row>
    <row r="342" spans="1:7" x14ac:dyDescent="0.25">
      <c r="A342" s="13">
        <v>41499</v>
      </c>
      <c r="B342" s="12">
        <v>13.2067</v>
      </c>
      <c r="C342" s="12">
        <v>13.531599999999999</v>
      </c>
      <c r="D342" s="12">
        <v>13.2067</v>
      </c>
      <c r="E342" s="12">
        <v>13.497400000000001</v>
      </c>
      <c r="F342" s="12">
        <v>13.497400000000001</v>
      </c>
      <c r="G342" s="12">
        <v>23415112</v>
      </c>
    </row>
    <row r="343" spans="1:7" x14ac:dyDescent="0.25">
      <c r="A343" s="13">
        <v>41500</v>
      </c>
      <c r="B343" s="12">
        <v>13.523</v>
      </c>
      <c r="C343" s="12">
        <v>13.651199999999999</v>
      </c>
      <c r="D343" s="12">
        <v>13.4803</v>
      </c>
      <c r="E343" s="12">
        <v>13.5657</v>
      </c>
      <c r="F343" s="12">
        <v>13.5657</v>
      </c>
      <c r="G343" s="12">
        <v>25756650</v>
      </c>
    </row>
    <row r="344" spans="1:7" x14ac:dyDescent="0.25">
      <c r="A344" s="13">
        <v>41501</v>
      </c>
      <c r="B344" s="12">
        <v>13.5059</v>
      </c>
      <c r="C344" s="12">
        <v>13.5059</v>
      </c>
      <c r="D344" s="12">
        <v>13.2067</v>
      </c>
      <c r="E344" s="12">
        <v>13.2751</v>
      </c>
      <c r="F344" s="12">
        <v>13.2751</v>
      </c>
      <c r="G344" s="12">
        <v>34211133</v>
      </c>
    </row>
    <row r="345" spans="1:7" x14ac:dyDescent="0.25">
      <c r="A345" s="13">
        <v>41502</v>
      </c>
      <c r="B345" s="12">
        <v>13.335000000000001</v>
      </c>
      <c r="C345" s="12">
        <v>13.454599999999999</v>
      </c>
      <c r="D345" s="12">
        <v>13.2666</v>
      </c>
      <c r="E345" s="12">
        <v>13.3179</v>
      </c>
      <c r="F345" s="12">
        <v>13.3179</v>
      </c>
      <c r="G345" s="12">
        <v>20918606</v>
      </c>
    </row>
    <row r="346" spans="1:7" x14ac:dyDescent="0.25">
      <c r="A346" s="13">
        <v>41505</v>
      </c>
      <c r="B346" s="12">
        <v>13.335000000000001</v>
      </c>
      <c r="C346" s="12">
        <v>13.608499999999999</v>
      </c>
      <c r="D346" s="12">
        <v>13.3179</v>
      </c>
      <c r="E346" s="12">
        <v>13.5145</v>
      </c>
      <c r="F346" s="12">
        <v>13.5145</v>
      </c>
      <c r="G346" s="12">
        <v>33127685</v>
      </c>
    </row>
    <row r="347" spans="1:7" x14ac:dyDescent="0.25">
      <c r="A347" s="13">
        <v>41506</v>
      </c>
      <c r="B347" s="12">
        <v>13.5059</v>
      </c>
      <c r="C347" s="12">
        <v>13.6769</v>
      </c>
      <c r="D347" s="12">
        <v>13.343500000000001</v>
      </c>
      <c r="E347" s="12">
        <v>13.582800000000001</v>
      </c>
      <c r="F347" s="12">
        <v>13.582800000000001</v>
      </c>
      <c r="G347" s="12">
        <v>30716843</v>
      </c>
    </row>
    <row r="348" spans="1:7" x14ac:dyDescent="0.25">
      <c r="A348" s="13">
        <v>41507</v>
      </c>
      <c r="B348" s="12">
        <v>13.5145</v>
      </c>
      <c r="C348" s="12">
        <v>13.659800000000001</v>
      </c>
      <c r="D348" s="12">
        <v>13.3606</v>
      </c>
      <c r="E348" s="12">
        <v>13.540100000000001</v>
      </c>
      <c r="F348" s="12">
        <v>13.540100000000001</v>
      </c>
      <c r="G348" s="12">
        <v>34325648</v>
      </c>
    </row>
    <row r="349" spans="1:7" x14ac:dyDescent="0.25">
      <c r="A349" s="13">
        <v>41508</v>
      </c>
      <c r="B349" s="12">
        <v>13.617000000000001</v>
      </c>
      <c r="C349" s="12">
        <v>13.6769</v>
      </c>
      <c r="D349" s="12">
        <v>13.5145</v>
      </c>
      <c r="E349" s="12">
        <v>13.5999</v>
      </c>
      <c r="F349" s="12">
        <v>13.5999</v>
      </c>
      <c r="G349" s="12">
        <v>32012223</v>
      </c>
    </row>
    <row r="350" spans="1:7" x14ac:dyDescent="0.25">
      <c r="A350" s="13">
        <v>41509</v>
      </c>
      <c r="B350" s="12">
        <v>13.352</v>
      </c>
      <c r="C350" s="12">
        <v>13.659800000000001</v>
      </c>
      <c r="D350" s="12">
        <v>13.3093</v>
      </c>
      <c r="E350" s="12">
        <v>13.488799999999999</v>
      </c>
      <c r="F350" s="12">
        <v>13.488799999999999</v>
      </c>
      <c r="G350" s="12">
        <v>40382802</v>
      </c>
    </row>
    <row r="351" spans="1:7" x14ac:dyDescent="0.25">
      <c r="A351" s="13">
        <v>41512</v>
      </c>
      <c r="B351" s="12">
        <v>13.420400000000001</v>
      </c>
      <c r="C351" s="12">
        <v>13.488799999999999</v>
      </c>
      <c r="D351" s="12">
        <v>13.129799999999999</v>
      </c>
      <c r="E351" s="12">
        <v>13.164</v>
      </c>
      <c r="F351" s="12">
        <v>13.164</v>
      </c>
      <c r="G351" s="12">
        <v>46268739</v>
      </c>
    </row>
    <row r="352" spans="1:7" x14ac:dyDescent="0.25">
      <c r="A352" s="13">
        <v>41513</v>
      </c>
      <c r="B352" s="12">
        <v>13.164</v>
      </c>
      <c r="C352" s="12">
        <v>13.164</v>
      </c>
      <c r="D352" s="12">
        <v>12.728</v>
      </c>
      <c r="E352" s="12">
        <v>12.770799999999999</v>
      </c>
      <c r="F352" s="12">
        <v>12.770799999999999</v>
      </c>
      <c r="G352" s="12">
        <v>52285640</v>
      </c>
    </row>
    <row r="353" spans="1:7" x14ac:dyDescent="0.25">
      <c r="A353" s="13">
        <v>41514</v>
      </c>
      <c r="B353" s="12">
        <v>12.822100000000001</v>
      </c>
      <c r="C353" s="12">
        <v>12.9503</v>
      </c>
      <c r="D353" s="12">
        <v>12.702400000000001</v>
      </c>
      <c r="E353" s="12">
        <v>12.728</v>
      </c>
      <c r="F353" s="12">
        <v>12.728</v>
      </c>
      <c r="G353" s="12">
        <v>40465234</v>
      </c>
    </row>
    <row r="354" spans="1:7" x14ac:dyDescent="0.25">
      <c r="A354" s="13">
        <v>41515</v>
      </c>
      <c r="B354" s="12">
        <v>12.7964</v>
      </c>
      <c r="C354" s="12">
        <v>13.027200000000001</v>
      </c>
      <c r="D354" s="12">
        <v>12.702400000000001</v>
      </c>
      <c r="E354" s="12">
        <v>12.7622</v>
      </c>
      <c r="F354" s="12">
        <v>12.7622</v>
      </c>
      <c r="G354" s="12">
        <v>43488046</v>
      </c>
    </row>
    <row r="355" spans="1:7" x14ac:dyDescent="0.25">
      <c r="A355" s="13">
        <v>41516</v>
      </c>
      <c r="B355" s="12">
        <v>12.745100000000001</v>
      </c>
      <c r="C355" s="12">
        <v>13.813599999999999</v>
      </c>
      <c r="D355" s="12">
        <v>12.668200000000001</v>
      </c>
      <c r="E355" s="12">
        <v>12.9674</v>
      </c>
      <c r="F355" s="12">
        <v>12.9674</v>
      </c>
      <c r="G355" s="12">
        <v>44806879</v>
      </c>
    </row>
    <row r="356" spans="1:7" x14ac:dyDescent="0.25">
      <c r="A356" s="13">
        <v>41519</v>
      </c>
      <c r="B356" s="12">
        <v>12.822100000000001</v>
      </c>
      <c r="C356" s="12">
        <v>13.249499999999999</v>
      </c>
      <c r="D356" s="12">
        <v>12.822100000000001</v>
      </c>
      <c r="E356" s="12">
        <v>13.215299999999999</v>
      </c>
      <c r="F356" s="12">
        <v>13.215299999999999</v>
      </c>
      <c r="G356" s="12">
        <v>22132306</v>
      </c>
    </row>
    <row r="357" spans="1:7" x14ac:dyDescent="0.25">
      <c r="A357" s="13">
        <v>41520</v>
      </c>
      <c r="B357" s="12">
        <v>13.343500000000001</v>
      </c>
      <c r="C357" s="12">
        <v>13.343500000000001</v>
      </c>
      <c r="D357" s="12">
        <v>12.8734</v>
      </c>
      <c r="E357" s="12">
        <v>12.8819</v>
      </c>
      <c r="F357" s="12">
        <v>12.8819</v>
      </c>
      <c r="G357" s="12">
        <v>55459003</v>
      </c>
    </row>
    <row r="358" spans="1:7" x14ac:dyDescent="0.25">
      <c r="A358" s="13">
        <v>41521</v>
      </c>
      <c r="B358" s="12">
        <v>12.907500000000001</v>
      </c>
      <c r="C358" s="12">
        <v>12.933199999999999</v>
      </c>
      <c r="D358" s="12">
        <v>12.6768</v>
      </c>
      <c r="E358" s="12">
        <v>12.7195</v>
      </c>
      <c r="F358" s="12">
        <v>12.7195</v>
      </c>
      <c r="G358" s="12">
        <v>38078339</v>
      </c>
    </row>
    <row r="359" spans="1:7" x14ac:dyDescent="0.25">
      <c r="A359" s="13">
        <v>41522</v>
      </c>
      <c r="B359" s="12">
        <v>12.702400000000001</v>
      </c>
      <c r="C359" s="12">
        <v>12.8734</v>
      </c>
      <c r="D359" s="12">
        <v>12.6938</v>
      </c>
      <c r="E359" s="12">
        <v>12.7195</v>
      </c>
      <c r="F359" s="12">
        <v>12.7195</v>
      </c>
      <c r="G359" s="12">
        <v>13102458</v>
      </c>
    </row>
    <row r="360" spans="1:7" x14ac:dyDescent="0.25">
      <c r="A360" s="13">
        <v>41523</v>
      </c>
      <c r="B360" s="12">
        <v>12.728</v>
      </c>
      <c r="C360" s="12">
        <v>12.8819</v>
      </c>
      <c r="D360" s="12">
        <v>12.5571</v>
      </c>
      <c r="E360" s="12">
        <v>12.8477</v>
      </c>
      <c r="F360" s="12">
        <v>12.8477</v>
      </c>
      <c r="G360" s="12">
        <v>39985157</v>
      </c>
    </row>
    <row r="361" spans="1:7" x14ac:dyDescent="0.25">
      <c r="A361" s="13">
        <v>41526</v>
      </c>
      <c r="B361" s="12">
        <v>12.813499999999999</v>
      </c>
      <c r="C361" s="12">
        <v>13.027200000000001</v>
      </c>
      <c r="D361" s="12">
        <v>12.779299999999999</v>
      </c>
      <c r="E361" s="12">
        <v>12.8819</v>
      </c>
      <c r="F361" s="12">
        <v>12.8819</v>
      </c>
      <c r="G361" s="12">
        <v>37262807</v>
      </c>
    </row>
    <row r="362" spans="1:7" x14ac:dyDescent="0.25">
      <c r="A362" s="13">
        <v>41527</v>
      </c>
      <c r="B362" s="12">
        <v>12.9588</v>
      </c>
      <c r="C362" s="12">
        <v>13.164</v>
      </c>
      <c r="D362" s="12">
        <v>12.907500000000001</v>
      </c>
      <c r="E362" s="12">
        <v>13.129799999999999</v>
      </c>
      <c r="F362" s="12">
        <v>13.129799999999999</v>
      </c>
      <c r="G362" s="12">
        <v>48353127</v>
      </c>
    </row>
    <row r="363" spans="1:7" x14ac:dyDescent="0.25">
      <c r="A363" s="13">
        <v>41528</v>
      </c>
      <c r="B363" s="12">
        <v>13.095599999999999</v>
      </c>
      <c r="C363" s="12">
        <v>13.2067</v>
      </c>
      <c r="D363" s="12">
        <v>13.0871</v>
      </c>
      <c r="E363" s="12">
        <v>13.1469</v>
      </c>
      <c r="F363" s="12">
        <v>13.1469</v>
      </c>
      <c r="G363" s="12">
        <v>29376562</v>
      </c>
    </row>
    <row r="364" spans="1:7" x14ac:dyDescent="0.25">
      <c r="A364" s="13">
        <v>41529</v>
      </c>
      <c r="B364" s="12">
        <v>13.1469</v>
      </c>
      <c r="C364" s="12">
        <v>13.1982</v>
      </c>
      <c r="D364" s="12">
        <v>12.8734</v>
      </c>
      <c r="E364" s="12">
        <v>12.898999999999999</v>
      </c>
      <c r="F364" s="12">
        <v>12.898999999999999</v>
      </c>
      <c r="G364" s="12">
        <v>21440826</v>
      </c>
    </row>
    <row r="365" spans="1:7" x14ac:dyDescent="0.25">
      <c r="A365" s="13">
        <v>41530</v>
      </c>
      <c r="B365" s="12">
        <v>12.907500000000001</v>
      </c>
      <c r="C365" s="12">
        <v>13.018700000000001</v>
      </c>
      <c r="D365" s="12">
        <v>12.822100000000001</v>
      </c>
      <c r="E365" s="12">
        <v>12.975899999999999</v>
      </c>
      <c r="F365" s="12">
        <v>12.975899999999999</v>
      </c>
      <c r="G365" s="12">
        <v>21256382</v>
      </c>
    </row>
    <row r="366" spans="1:7" x14ac:dyDescent="0.25">
      <c r="A366" s="13">
        <v>41534</v>
      </c>
      <c r="B366" s="12">
        <v>12.7195</v>
      </c>
      <c r="C366" s="12">
        <v>12.7964</v>
      </c>
      <c r="D366" s="12">
        <v>12.5998</v>
      </c>
      <c r="E366" s="12">
        <v>12.7537</v>
      </c>
      <c r="F366" s="12">
        <v>12.7537</v>
      </c>
      <c r="G366" s="12">
        <v>43251824</v>
      </c>
    </row>
    <row r="367" spans="1:7" x14ac:dyDescent="0.25">
      <c r="A367" s="13">
        <v>41535</v>
      </c>
      <c r="B367" s="12">
        <v>12.7964</v>
      </c>
      <c r="C367" s="12">
        <v>12.993</v>
      </c>
      <c r="D367" s="12">
        <v>12.5998</v>
      </c>
      <c r="E367" s="12">
        <v>12.9588</v>
      </c>
      <c r="F367" s="12">
        <v>12.9588</v>
      </c>
      <c r="G367" s="12">
        <v>45492692</v>
      </c>
    </row>
    <row r="368" spans="1:7" x14ac:dyDescent="0.25">
      <c r="A368" s="13">
        <v>41536</v>
      </c>
      <c r="B368" s="12">
        <v>13.052899999999999</v>
      </c>
      <c r="C368" s="12">
        <v>13.3606</v>
      </c>
      <c r="D368" s="12">
        <v>12.993</v>
      </c>
      <c r="E368" s="12">
        <v>13.138299999999999</v>
      </c>
      <c r="F368" s="12">
        <v>13.138299999999999</v>
      </c>
      <c r="G368" s="12">
        <v>53985561</v>
      </c>
    </row>
    <row r="369" spans="1:7" x14ac:dyDescent="0.25">
      <c r="A369" s="13">
        <v>41537</v>
      </c>
      <c r="B369" s="12">
        <v>13.181100000000001</v>
      </c>
      <c r="C369" s="12">
        <v>13.181100000000001</v>
      </c>
      <c r="D369" s="12">
        <v>12.907500000000001</v>
      </c>
      <c r="E369" s="12">
        <v>13.0101</v>
      </c>
      <c r="F369" s="12">
        <v>13.0101</v>
      </c>
      <c r="G369" s="12">
        <v>56863834</v>
      </c>
    </row>
    <row r="370" spans="1:7" x14ac:dyDescent="0.25">
      <c r="A370" s="13">
        <v>41540</v>
      </c>
      <c r="B370" s="12">
        <v>13.0101</v>
      </c>
      <c r="C370" s="12">
        <v>13.0101</v>
      </c>
      <c r="D370" s="12">
        <v>12.770799999999999</v>
      </c>
      <c r="E370" s="12">
        <v>12.8734</v>
      </c>
      <c r="F370" s="12">
        <v>12.8734</v>
      </c>
      <c r="G370" s="12">
        <v>55276458</v>
      </c>
    </row>
    <row r="371" spans="1:7" x14ac:dyDescent="0.25">
      <c r="A371" s="13">
        <v>41541</v>
      </c>
      <c r="B371" s="12">
        <v>12.8734</v>
      </c>
      <c r="C371" s="12">
        <v>12.907500000000001</v>
      </c>
      <c r="D371" s="12">
        <v>12.4801</v>
      </c>
      <c r="E371" s="12">
        <v>12.616899999999999</v>
      </c>
      <c r="F371" s="12">
        <v>12.616899999999999</v>
      </c>
      <c r="G371" s="12">
        <v>88610618</v>
      </c>
    </row>
    <row r="372" spans="1:7" x14ac:dyDescent="0.25">
      <c r="A372" s="13">
        <v>41542</v>
      </c>
      <c r="B372" s="12">
        <v>12.5656</v>
      </c>
      <c r="C372" s="12">
        <v>12.7879</v>
      </c>
      <c r="D372" s="12">
        <v>12.3947</v>
      </c>
      <c r="E372" s="12">
        <v>12.728</v>
      </c>
      <c r="F372" s="12">
        <v>12.728</v>
      </c>
      <c r="G372" s="12">
        <v>74908823</v>
      </c>
    </row>
    <row r="373" spans="1:7" x14ac:dyDescent="0.25">
      <c r="A373" s="13">
        <v>41543</v>
      </c>
      <c r="B373" s="12">
        <v>12.736599999999999</v>
      </c>
      <c r="C373" s="12">
        <v>12.736599999999999</v>
      </c>
      <c r="D373" s="12">
        <v>12.5913</v>
      </c>
      <c r="E373" s="12">
        <v>12.6426</v>
      </c>
      <c r="F373" s="12">
        <v>12.6426</v>
      </c>
      <c r="G373" s="12">
        <v>43180008</v>
      </c>
    </row>
    <row r="374" spans="1:7" x14ac:dyDescent="0.25">
      <c r="A374" s="13">
        <v>41544</v>
      </c>
      <c r="B374" s="12">
        <v>12.6426</v>
      </c>
      <c r="C374" s="12">
        <v>12.8392</v>
      </c>
      <c r="D374" s="12">
        <v>12.5656</v>
      </c>
      <c r="E374" s="12">
        <v>12.7195</v>
      </c>
      <c r="F374" s="12">
        <v>12.7195</v>
      </c>
      <c r="G374" s="12">
        <v>33126768</v>
      </c>
    </row>
    <row r="375" spans="1:7" x14ac:dyDescent="0.25">
      <c r="A375" s="13">
        <v>41547</v>
      </c>
      <c r="B375" s="12">
        <v>12.6938</v>
      </c>
      <c r="C375" s="12">
        <v>12.702400000000001</v>
      </c>
      <c r="D375" s="12">
        <v>12.5143</v>
      </c>
      <c r="E375" s="12">
        <v>12.5314</v>
      </c>
      <c r="F375" s="12">
        <v>12.5314</v>
      </c>
      <c r="G375" s="12">
        <v>41771222</v>
      </c>
    </row>
    <row r="376" spans="1:7" x14ac:dyDescent="0.25">
      <c r="A376" s="13">
        <v>41548</v>
      </c>
      <c r="B376" s="12">
        <v>12.582700000000001</v>
      </c>
      <c r="C376" s="12">
        <v>12.907500000000001</v>
      </c>
      <c r="D376" s="12">
        <v>12.5571</v>
      </c>
      <c r="E376" s="12">
        <v>12.8904</v>
      </c>
      <c r="F376" s="12">
        <v>12.8904</v>
      </c>
      <c r="G376" s="12">
        <v>28085262</v>
      </c>
    </row>
    <row r="377" spans="1:7" x14ac:dyDescent="0.25">
      <c r="A377" s="13">
        <v>41549</v>
      </c>
      <c r="B377" s="12">
        <v>12.8306</v>
      </c>
      <c r="C377" s="12">
        <v>12.8904</v>
      </c>
      <c r="D377" s="12">
        <v>12.745100000000001</v>
      </c>
      <c r="E377" s="12">
        <v>12.8306</v>
      </c>
      <c r="F377" s="12">
        <v>12.8306</v>
      </c>
      <c r="G377" s="12">
        <v>19283123</v>
      </c>
    </row>
    <row r="378" spans="1:7" x14ac:dyDescent="0.25">
      <c r="A378" s="13">
        <v>41550</v>
      </c>
      <c r="B378" s="12">
        <v>12.822100000000001</v>
      </c>
      <c r="C378" s="12">
        <v>12.9674</v>
      </c>
      <c r="D378" s="12">
        <v>12.668200000000001</v>
      </c>
      <c r="E378" s="12">
        <v>12.7195</v>
      </c>
      <c r="F378" s="12">
        <v>12.7195</v>
      </c>
      <c r="G378" s="12">
        <v>25768393</v>
      </c>
    </row>
    <row r="379" spans="1:7" x14ac:dyDescent="0.25">
      <c r="A379" s="13">
        <v>41551</v>
      </c>
      <c r="B379" s="12">
        <v>12.736599999999999</v>
      </c>
      <c r="C379" s="12">
        <v>12.805</v>
      </c>
      <c r="D379" s="12">
        <v>12.6511</v>
      </c>
      <c r="E379" s="12">
        <v>12.7537</v>
      </c>
      <c r="F379" s="12">
        <v>12.7537</v>
      </c>
      <c r="G379" s="12">
        <v>28493545</v>
      </c>
    </row>
    <row r="380" spans="1:7" x14ac:dyDescent="0.25">
      <c r="A380" s="13">
        <v>41554</v>
      </c>
      <c r="B380" s="12">
        <v>12.7537</v>
      </c>
      <c r="C380" s="12">
        <v>12.7537</v>
      </c>
      <c r="D380" s="12">
        <v>12.4716</v>
      </c>
      <c r="E380" s="12">
        <v>12.4887</v>
      </c>
      <c r="F380" s="12">
        <v>12.4887</v>
      </c>
      <c r="G380" s="12">
        <v>24202425</v>
      </c>
    </row>
    <row r="381" spans="1:7" x14ac:dyDescent="0.25">
      <c r="A381" s="13">
        <v>41555</v>
      </c>
      <c r="B381" s="12">
        <v>12.634</v>
      </c>
      <c r="C381" s="12">
        <v>12.634</v>
      </c>
      <c r="D381" s="12">
        <v>12.138199999999999</v>
      </c>
      <c r="E381" s="12">
        <v>12.1724</v>
      </c>
      <c r="F381" s="12">
        <v>12.1724</v>
      </c>
      <c r="G381" s="12">
        <v>40526577</v>
      </c>
    </row>
    <row r="382" spans="1:7" x14ac:dyDescent="0.25">
      <c r="A382" s="13">
        <v>41556</v>
      </c>
      <c r="B382" s="12">
        <v>12.223699999999999</v>
      </c>
      <c r="C382" s="12">
        <v>12.2323</v>
      </c>
      <c r="D382" s="12">
        <v>11.898899999999999</v>
      </c>
      <c r="E382" s="12">
        <v>12.103999999999999</v>
      </c>
      <c r="F382" s="12">
        <v>12.103999999999999</v>
      </c>
      <c r="G382" s="12">
        <v>54577542</v>
      </c>
    </row>
    <row r="383" spans="1:7" x14ac:dyDescent="0.25">
      <c r="A383" s="13">
        <v>41557</v>
      </c>
      <c r="B383" s="12">
        <v>12.309200000000001</v>
      </c>
      <c r="C383" s="12">
        <v>12.386100000000001</v>
      </c>
      <c r="D383" s="12">
        <v>12.189500000000001</v>
      </c>
      <c r="E383" s="12">
        <v>12.2323</v>
      </c>
      <c r="F383" s="12">
        <v>12.2323</v>
      </c>
      <c r="G383" s="12">
        <v>39704887</v>
      </c>
    </row>
    <row r="384" spans="1:7" x14ac:dyDescent="0.25">
      <c r="A384" s="13">
        <v>41558</v>
      </c>
      <c r="B384" s="12">
        <v>12.275</v>
      </c>
      <c r="C384" s="12">
        <v>12.3348</v>
      </c>
      <c r="D384" s="12">
        <v>12.01</v>
      </c>
      <c r="E384" s="12">
        <v>12.027100000000001</v>
      </c>
      <c r="F384" s="12">
        <v>12.027100000000001</v>
      </c>
      <c r="G384" s="12">
        <v>37153253</v>
      </c>
    </row>
    <row r="385" spans="1:7" x14ac:dyDescent="0.25">
      <c r="A385" s="13">
        <v>41561</v>
      </c>
      <c r="B385" s="12">
        <v>12.0442</v>
      </c>
      <c r="C385" s="12">
        <v>12.0442</v>
      </c>
      <c r="D385" s="12">
        <v>11.8476</v>
      </c>
      <c r="E385" s="12">
        <v>12.01</v>
      </c>
      <c r="F385" s="12">
        <v>12.01</v>
      </c>
      <c r="G385" s="12">
        <v>33091129</v>
      </c>
    </row>
    <row r="386" spans="1:7" x14ac:dyDescent="0.25">
      <c r="A386" s="13">
        <v>41562</v>
      </c>
      <c r="B386" s="12">
        <v>12.01</v>
      </c>
      <c r="C386" s="12">
        <v>12.1126</v>
      </c>
      <c r="D386" s="12">
        <v>11.779199999999999</v>
      </c>
      <c r="E386" s="12">
        <v>11.8048</v>
      </c>
      <c r="F386" s="12">
        <v>11.8048</v>
      </c>
      <c r="G386" s="12">
        <v>36464208</v>
      </c>
    </row>
    <row r="387" spans="1:7" x14ac:dyDescent="0.25">
      <c r="A387" s="13">
        <v>41563</v>
      </c>
      <c r="B387" s="12">
        <v>11.898899999999999</v>
      </c>
      <c r="C387" s="12">
        <v>11.9331</v>
      </c>
      <c r="D387" s="12">
        <v>11.6595</v>
      </c>
      <c r="E387" s="12">
        <v>11.7194</v>
      </c>
      <c r="F387" s="12">
        <v>11.7194</v>
      </c>
      <c r="G387" s="12">
        <v>44166433</v>
      </c>
    </row>
    <row r="388" spans="1:7" x14ac:dyDescent="0.25">
      <c r="A388" s="13">
        <v>41564</v>
      </c>
      <c r="B388" s="12">
        <v>11.7621</v>
      </c>
      <c r="C388" s="12">
        <v>11.7621</v>
      </c>
      <c r="D388" s="12">
        <v>11.514200000000001</v>
      </c>
      <c r="E388" s="12">
        <v>11.6168</v>
      </c>
      <c r="F388" s="12">
        <v>11.6168</v>
      </c>
      <c r="G388" s="12">
        <v>37701547</v>
      </c>
    </row>
    <row r="389" spans="1:7" x14ac:dyDescent="0.25">
      <c r="A389" s="13">
        <v>41565</v>
      </c>
      <c r="B389" s="12">
        <v>11.6595</v>
      </c>
      <c r="C389" s="12">
        <v>11.9245</v>
      </c>
      <c r="D389" s="12">
        <v>11.6424</v>
      </c>
      <c r="E389" s="12">
        <v>11.8561</v>
      </c>
      <c r="F389" s="12">
        <v>11.8561</v>
      </c>
      <c r="G389" s="12">
        <v>37298668</v>
      </c>
    </row>
    <row r="390" spans="1:7" x14ac:dyDescent="0.25">
      <c r="A390" s="13">
        <v>41568</v>
      </c>
      <c r="B390" s="12">
        <v>11.9245</v>
      </c>
      <c r="C390" s="12">
        <v>11.950200000000001</v>
      </c>
      <c r="D390" s="12">
        <v>11.6852</v>
      </c>
      <c r="E390" s="12">
        <v>11.744999999999999</v>
      </c>
      <c r="F390" s="12">
        <v>11.744999999999999</v>
      </c>
      <c r="G390" s="12">
        <v>47164935</v>
      </c>
    </row>
    <row r="391" spans="1:7" x14ac:dyDescent="0.25">
      <c r="A391" s="13">
        <v>41569</v>
      </c>
      <c r="B391" s="12">
        <v>11.779199999999999</v>
      </c>
      <c r="C391" s="12">
        <v>11.9331</v>
      </c>
      <c r="D391" s="12">
        <v>11.6937</v>
      </c>
      <c r="E391" s="12">
        <v>11.8903</v>
      </c>
      <c r="F391" s="12">
        <v>11.8903</v>
      </c>
      <c r="G391" s="12">
        <v>39237545</v>
      </c>
    </row>
    <row r="392" spans="1:7" x14ac:dyDescent="0.25">
      <c r="A392" s="13">
        <v>41570</v>
      </c>
      <c r="B392" s="12">
        <v>11.8903</v>
      </c>
      <c r="C392" s="12">
        <v>11.8903</v>
      </c>
      <c r="D392" s="12">
        <v>11.676600000000001</v>
      </c>
      <c r="E392" s="12">
        <v>11.7194</v>
      </c>
      <c r="F392" s="12">
        <v>11.7194</v>
      </c>
      <c r="G392" s="12">
        <v>42689515</v>
      </c>
    </row>
    <row r="393" spans="1:7" x14ac:dyDescent="0.25">
      <c r="A393" s="13">
        <v>41571</v>
      </c>
      <c r="B393" s="12">
        <v>11.7536</v>
      </c>
      <c r="C393" s="12">
        <v>12.3177</v>
      </c>
      <c r="D393" s="12">
        <v>11.7536</v>
      </c>
      <c r="E393" s="12">
        <v>12.180999999999999</v>
      </c>
      <c r="F393" s="12">
        <v>12.180999999999999</v>
      </c>
      <c r="G393" s="12">
        <v>86360288</v>
      </c>
    </row>
    <row r="394" spans="1:7" x14ac:dyDescent="0.25">
      <c r="A394" s="13">
        <v>41572</v>
      </c>
      <c r="B394" s="12">
        <v>12.095499999999999</v>
      </c>
      <c r="C394" s="12">
        <v>12.369</v>
      </c>
      <c r="D394" s="12">
        <v>12.061299999999999</v>
      </c>
      <c r="E394" s="12">
        <v>12.3348</v>
      </c>
      <c r="F394" s="12">
        <v>12.3348</v>
      </c>
      <c r="G394" s="12">
        <v>28466243</v>
      </c>
    </row>
    <row r="395" spans="1:7" x14ac:dyDescent="0.25">
      <c r="A395" s="13">
        <v>41575</v>
      </c>
      <c r="B395" s="12">
        <v>12.3605</v>
      </c>
      <c r="C395" s="12">
        <v>12.3605</v>
      </c>
      <c r="D395" s="12">
        <v>12.138199999999999</v>
      </c>
      <c r="E395" s="12">
        <v>12.1981</v>
      </c>
      <c r="F395" s="12">
        <v>12.1981</v>
      </c>
      <c r="G395" s="12">
        <v>27563454</v>
      </c>
    </row>
    <row r="396" spans="1:7" x14ac:dyDescent="0.25">
      <c r="A396" s="13">
        <v>41576</v>
      </c>
      <c r="B396" s="12">
        <v>12.1981</v>
      </c>
      <c r="C396" s="12">
        <v>12.223699999999999</v>
      </c>
      <c r="D396" s="12">
        <v>12.061299999999999</v>
      </c>
      <c r="E396" s="12">
        <v>12.1297</v>
      </c>
      <c r="F396" s="12">
        <v>12.1297</v>
      </c>
      <c r="G396" s="12">
        <v>30667164</v>
      </c>
    </row>
    <row r="397" spans="1:7" x14ac:dyDescent="0.25">
      <c r="A397" s="13">
        <v>41577</v>
      </c>
      <c r="B397" s="12">
        <v>12.1297</v>
      </c>
      <c r="C397" s="12">
        <v>12.180999999999999</v>
      </c>
      <c r="D397" s="12">
        <v>11.676600000000001</v>
      </c>
      <c r="E397" s="12">
        <v>11.7536</v>
      </c>
      <c r="F397" s="12">
        <v>11.7536</v>
      </c>
      <c r="G397" s="12">
        <v>57625674</v>
      </c>
    </row>
    <row r="398" spans="1:7" x14ac:dyDescent="0.25">
      <c r="A398" s="13">
        <v>41578</v>
      </c>
      <c r="B398" s="12">
        <v>11.7963</v>
      </c>
      <c r="C398" s="12">
        <v>11.898899999999999</v>
      </c>
      <c r="D398" s="12">
        <v>11.651</v>
      </c>
      <c r="E398" s="12">
        <v>11.8476</v>
      </c>
      <c r="F398" s="12">
        <v>11.8476</v>
      </c>
      <c r="G398" s="12">
        <v>50128823</v>
      </c>
    </row>
    <row r="399" spans="1:7" x14ac:dyDescent="0.25">
      <c r="A399" s="13">
        <v>41579</v>
      </c>
      <c r="B399" s="12">
        <v>11.864699999999999</v>
      </c>
      <c r="C399" s="12">
        <v>12.0014</v>
      </c>
      <c r="D399" s="12">
        <v>11.582599999999999</v>
      </c>
      <c r="E399" s="12">
        <v>11.7536</v>
      </c>
      <c r="F399" s="12">
        <v>11.7536</v>
      </c>
      <c r="G399" s="12">
        <v>41230093</v>
      </c>
    </row>
    <row r="400" spans="1:7" x14ac:dyDescent="0.25">
      <c r="A400" s="13">
        <v>41582</v>
      </c>
      <c r="B400" s="12">
        <v>11.7963</v>
      </c>
      <c r="C400" s="12">
        <v>11.916</v>
      </c>
      <c r="D400" s="12">
        <v>11.7536</v>
      </c>
      <c r="E400" s="12">
        <v>11.8903</v>
      </c>
      <c r="F400" s="12">
        <v>11.8903</v>
      </c>
      <c r="G400" s="12">
        <v>17433388</v>
      </c>
    </row>
    <row r="401" spans="1:7" x14ac:dyDescent="0.25">
      <c r="A401" s="13">
        <v>41583</v>
      </c>
      <c r="B401" s="12">
        <v>11.873200000000001</v>
      </c>
      <c r="C401" s="12">
        <v>11.8903</v>
      </c>
      <c r="D401" s="12">
        <v>11.4971</v>
      </c>
      <c r="E401" s="12">
        <v>11.539899999999999</v>
      </c>
      <c r="F401" s="12">
        <v>11.539899999999999</v>
      </c>
      <c r="G401" s="12">
        <v>42001076</v>
      </c>
    </row>
    <row r="402" spans="1:7" x14ac:dyDescent="0.25">
      <c r="A402" s="13">
        <v>41584</v>
      </c>
      <c r="B402" s="12">
        <v>11.591100000000001</v>
      </c>
      <c r="C402" s="12">
        <v>11.625299999999999</v>
      </c>
      <c r="D402" s="12">
        <v>11.4373</v>
      </c>
      <c r="E402" s="12">
        <v>11.4971</v>
      </c>
      <c r="F402" s="12">
        <v>11.4971</v>
      </c>
      <c r="G402" s="12">
        <v>31231531</v>
      </c>
    </row>
    <row r="403" spans="1:7" x14ac:dyDescent="0.25">
      <c r="A403" s="13">
        <v>41585</v>
      </c>
      <c r="B403" s="12">
        <v>11.5228</v>
      </c>
      <c r="C403" s="12">
        <v>11.6424</v>
      </c>
      <c r="D403" s="12">
        <v>11.4116</v>
      </c>
      <c r="E403" s="12">
        <v>11.4458</v>
      </c>
      <c r="F403" s="12">
        <v>11.4458</v>
      </c>
      <c r="G403" s="12">
        <v>34408402</v>
      </c>
    </row>
    <row r="404" spans="1:7" x14ac:dyDescent="0.25">
      <c r="A404" s="13">
        <v>41586</v>
      </c>
      <c r="B404" s="12">
        <v>11.4373</v>
      </c>
      <c r="C404" s="12">
        <v>11.744999999999999</v>
      </c>
      <c r="D404" s="12">
        <v>11.155200000000001</v>
      </c>
      <c r="E404" s="12">
        <v>11.6937</v>
      </c>
      <c r="F404" s="12">
        <v>11.6937</v>
      </c>
      <c r="G404" s="12">
        <v>71783785</v>
      </c>
    </row>
    <row r="405" spans="1:7" x14ac:dyDescent="0.25">
      <c r="A405" s="13">
        <v>41589</v>
      </c>
      <c r="B405" s="12">
        <v>11.651</v>
      </c>
      <c r="C405" s="12">
        <v>11.787800000000001</v>
      </c>
      <c r="D405" s="12">
        <v>11.6082</v>
      </c>
      <c r="E405" s="12">
        <v>11.7536</v>
      </c>
      <c r="F405" s="12">
        <v>11.7536</v>
      </c>
      <c r="G405" s="12">
        <v>28221818</v>
      </c>
    </row>
    <row r="406" spans="1:7" x14ac:dyDescent="0.25">
      <c r="A406" s="13">
        <v>41590</v>
      </c>
      <c r="B406" s="12">
        <v>11.668100000000001</v>
      </c>
      <c r="C406" s="12">
        <v>11.744999999999999</v>
      </c>
      <c r="D406" s="12">
        <v>11.5655</v>
      </c>
      <c r="E406" s="12">
        <v>11.6168</v>
      </c>
      <c r="F406" s="12">
        <v>11.6168</v>
      </c>
      <c r="G406" s="12">
        <v>29062878</v>
      </c>
    </row>
    <row r="407" spans="1:7" x14ac:dyDescent="0.25">
      <c r="A407" s="13">
        <v>41591</v>
      </c>
      <c r="B407" s="12">
        <v>11.6168</v>
      </c>
      <c r="C407" s="12">
        <v>11.779199999999999</v>
      </c>
      <c r="D407" s="12">
        <v>11.4886</v>
      </c>
      <c r="E407" s="12">
        <v>11.779199999999999</v>
      </c>
      <c r="F407" s="12">
        <v>11.779199999999999</v>
      </c>
      <c r="G407" s="12">
        <v>35629666</v>
      </c>
    </row>
    <row r="408" spans="1:7" x14ac:dyDescent="0.25">
      <c r="A408" s="13">
        <v>41592</v>
      </c>
      <c r="B408" s="12">
        <v>11.787800000000001</v>
      </c>
      <c r="C408" s="12">
        <v>12.01</v>
      </c>
      <c r="D408" s="12">
        <v>11.710800000000001</v>
      </c>
      <c r="E408" s="12">
        <v>11.984400000000001</v>
      </c>
      <c r="F408" s="12">
        <v>11.984400000000001</v>
      </c>
      <c r="G408" s="12">
        <v>39354238</v>
      </c>
    </row>
    <row r="409" spans="1:7" x14ac:dyDescent="0.25">
      <c r="A409" s="13">
        <v>41593</v>
      </c>
      <c r="B409" s="12">
        <v>12.01</v>
      </c>
      <c r="C409" s="12">
        <v>12.180999999999999</v>
      </c>
      <c r="D409" s="12">
        <v>11.9331</v>
      </c>
      <c r="E409" s="12">
        <v>12.069800000000001</v>
      </c>
      <c r="F409" s="12">
        <v>12.069800000000001</v>
      </c>
      <c r="G409" s="12">
        <v>40791658</v>
      </c>
    </row>
    <row r="410" spans="1:7" x14ac:dyDescent="0.25">
      <c r="A410" s="13">
        <v>41597</v>
      </c>
      <c r="B410" s="12">
        <v>12.0185</v>
      </c>
      <c r="C410" s="12">
        <v>12.0185</v>
      </c>
      <c r="D410" s="12">
        <v>11.821899999999999</v>
      </c>
      <c r="E410" s="12">
        <v>11.8903</v>
      </c>
      <c r="F410" s="12">
        <v>11.8903</v>
      </c>
      <c r="G410" s="12">
        <v>23132100</v>
      </c>
    </row>
    <row r="411" spans="1:7" x14ac:dyDescent="0.25">
      <c r="A411" s="13">
        <v>41598</v>
      </c>
      <c r="B411" s="12">
        <v>11.907400000000001</v>
      </c>
      <c r="C411" s="12">
        <v>12.0014</v>
      </c>
      <c r="D411" s="12">
        <v>11.821899999999999</v>
      </c>
      <c r="E411" s="12">
        <v>11.907400000000001</v>
      </c>
      <c r="F411" s="12">
        <v>11.907400000000001</v>
      </c>
      <c r="G411" s="12">
        <v>37345465</v>
      </c>
    </row>
    <row r="412" spans="1:7" x14ac:dyDescent="0.25">
      <c r="A412" s="13">
        <v>41599</v>
      </c>
      <c r="B412" s="12">
        <v>11.864699999999999</v>
      </c>
      <c r="C412" s="12">
        <v>12.1297</v>
      </c>
      <c r="D412" s="12">
        <v>11.864699999999999</v>
      </c>
      <c r="E412" s="12">
        <v>12.0869</v>
      </c>
      <c r="F412" s="12">
        <v>12.0869</v>
      </c>
      <c r="G412" s="12">
        <v>43495018</v>
      </c>
    </row>
    <row r="413" spans="1:7" x14ac:dyDescent="0.25">
      <c r="A413" s="13">
        <v>41600</v>
      </c>
      <c r="B413" s="12">
        <v>11.9587</v>
      </c>
      <c r="C413" s="12">
        <v>12.1553</v>
      </c>
      <c r="D413" s="12">
        <v>11.779199999999999</v>
      </c>
      <c r="E413" s="12">
        <v>11.839</v>
      </c>
      <c r="F413" s="12">
        <v>11.839</v>
      </c>
      <c r="G413" s="12">
        <v>58513522</v>
      </c>
    </row>
    <row r="414" spans="1:7" x14ac:dyDescent="0.25">
      <c r="A414" s="13">
        <v>41603</v>
      </c>
      <c r="B414" s="12">
        <v>11.9673</v>
      </c>
      <c r="C414" s="12">
        <v>11.992900000000001</v>
      </c>
      <c r="D414" s="12">
        <v>11.839</v>
      </c>
      <c r="E414" s="12">
        <v>11.941599999999999</v>
      </c>
      <c r="F414" s="12">
        <v>11.941599999999999</v>
      </c>
      <c r="G414" s="12">
        <v>30358024</v>
      </c>
    </row>
    <row r="415" spans="1:7" x14ac:dyDescent="0.25">
      <c r="A415" s="13">
        <v>41604</v>
      </c>
      <c r="B415" s="12">
        <v>11.9673</v>
      </c>
      <c r="C415" s="12">
        <v>12.2151</v>
      </c>
      <c r="D415" s="12">
        <v>11.941599999999999</v>
      </c>
      <c r="E415" s="12">
        <v>12.1724</v>
      </c>
      <c r="F415" s="12">
        <v>12.1724</v>
      </c>
      <c r="G415" s="12">
        <v>65796959</v>
      </c>
    </row>
    <row r="416" spans="1:7" x14ac:dyDescent="0.25">
      <c r="A416" s="13">
        <v>41605</v>
      </c>
      <c r="B416" s="12">
        <v>12.138199999999999</v>
      </c>
      <c r="C416" s="12">
        <v>12.275</v>
      </c>
      <c r="D416" s="12">
        <v>12.0442</v>
      </c>
      <c r="E416" s="12">
        <v>12.2323</v>
      </c>
      <c r="F416" s="12">
        <v>12.2323</v>
      </c>
      <c r="G416" s="12">
        <v>46003537</v>
      </c>
    </row>
    <row r="417" spans="1:7" x14ac:dyDescent="0.25">
      <c r="A417" s="13">
        <v>41606</v>
      </c>
      <c r="B417" s="12">
        <v>12.223699999999999</v>
      </c>
      <c r="C417" s="12">
        <v>12.351900000000001</v>
      </c>
      <c r="D417" s="12">
        <v>12.1724</v>
      </c>
      <c r="E417" s="12">
        <v>12.2835</v>
      </c>
      <c r="F417" s="12">
        <v>12.2835</v>
      </c>
      <c r="G417" s="12">
        <v>7445522</v>
      </c>
    </row>
    <row r="418" spans="1:7" x14ac:dyDescent="0.25">
      <c r="A418" s="13">
        <v>41607</v>
      </c>
      <c r="B418" s="12">
        <v>12.257899999999999</v>
      </c>
      <c r="C418" s="12">
        <v>12.420299999999999</v>
      </c>
      <c r="D418" s="12">
        <v>12.2493</v>
      </c>
      <c r="E418" s="12">
        <v>12.351900000000001</v>
      </c>
      <c r="F418" s="12">
        <v>12.351900000000001</v>
      </c>
      <c r="G418" s="12">
        <v>38154911</v>
      </c>
    </row>
    <row r="419" spans="1:7" x14ac:dyDescent="0.25">
      <c r="A419" s="13">
        <v>41610</v>
      </c>
      <c r="B419" s="12">
        <v>12.351900000000001</v>
      </c>
      <c r="C419" s="12">
        <v>12.462999999999999</v>
      </c>
      <c r="D419" s="12">
        <v>12.257899999999999</v>
      </c>
      <c r="E419" s="12">
        <v>12.3605</v>
      </c>
      <c r="F419" s="12">
        <v>12.3605</v>
      </c>
      <c r="G419" s="12">
        <v>24133878</v>
      </c>
    </row>
    <row r="420" spans="1:7" x14ac:dyDescent="0.25">
      <c r="A420" s="13">
        <v>41611</v>
      </c>
      <c r="B420" s="12">
        <v>12.3177</v>
      </c>
      <c r="C420" s="12">
        <v>12.3348</v>
      </c>
      <c r="D420" s="12">
        <v>12.1126</v>
      </c>
      <c r="E420" s="12">
        <v>12.189500000000001</v>
      </c>
      <c r="F420" s="12">
        <v>12.189500000000001</v>
      </c>
      <c r="G420" s="12">
        <v>29569644</v>
      </c>
    </row>
    <row r="421" spans="1:7" x14ac:dyDescent="0.25">
      <c r="A421" s="13">
        <v>41612</v>
      </c>
      <c r="B421" s="12">
        <v>12.189500000000001</v>
      </c>
      <c r="C421" s="12">
        <v>12.4887</v>
      </c>
      <c r="D421" s="12">
        <v>12.103999999999999</v>
      </c>
      <c r="E421" s="12">
        <v>12.4459</v>
      </c>
      <c r="F421" s="12">
        <v>12.4459</v>
      </c>
      <c r="G421" s="12">
        <v>45889237</v>
      </c>
    </row>
    <row r="422" spans="1:7" x14ac:dyDescent="0.25">
      <c r="A422" s="13">
        <v>41613</v>
      </c>
      <c r="B422" s="12">
        <v>12.4374</v>
      </c>
      <c r="C422" s="12">
        <v>12.54</v>
      </c>
      <c r="D422" s="12">
        <v>12.300599999999999</v>
      </c>
      <c r="E422" s="12">
        <v>12.3263</v>
      </c>
      <c r="F422" s="12">
        <v>12.3263</v>
      </c>
      <c r="G422" s="12">
        <v>30104511</v>
      </c>
    </row>
    <row r="423" spans="1:7" x14ac:dyDescent="0.25">
      <c r="A423" s="13">
        <v>41614</v>
      </c>
      <c r="B423" s="12">
        <v>12.4374</v>
      </c>
      <c r="C423" s="12">
        <v>12.8392</v>
      </c>
      <c r="D423" s="12">
        <v>12.3605</v>
      </c>
      <c r="E423" s="12">
        <v>12.728</v>
      </c>
      <c r="F423" s="12">
        <v>12.728</v>
      </c>
      <c r="G423" s="12">
        <v>61918246</v>
      </c>
    </row>
    <row r="424" spans="1:7" x14ac:dyDescent="0.25">
      <c r="A424" s="13">
        <v>41617</v>
      </c>
      <c r="B424" s="12">
        <v>12.728</v>
      </c>
      <c r="C424" s="12">
        <v>12.9503</v>
      </c>
      <c r="D424" s="12">
        <v>12.634</v>
      </c>
      <c r="E424" s="12">
        <v>12.745100000000001</v>
      </c>
      <c r="F424" s="12">
        <v>12.745100000000001</v>
      </c>
      <c r="G424" s="12">
        <v>37788116</v>
      </c>
    </row>
    <row r="425" spans="1:7" x14ac:dyDescent="0.25">
      <c r="A425" s="13">
        <v>41618</v>
      </c>
      <c r="B425" s="12">
        <v>12.736599999999999</v>
      </c>
      <c r="C425" s="12">
        <v>12.907500000000001</v>
      </c>
      <c r="D425" s="12">
        <v>12.6938</v>
      </c>
      <c r="E425" s="12">
        <v>12.813499999999999</v>
      </c>
      <c r="F425" s="12">
        <v>12.813499999999999</v>
      </c>
      <c r="G425" s="12">
        <v>36527280</v>
      </c>
    </row>
    <row r="426" spans="1:7" x14ac:dyDescent="0.25">
      <c r="A426" s="13">
        <v>41619</v>
      </c>
      <c r="B426" s="12">
        <v>12.8904</v>
      </c>
      <c r="C426" s="12">
        <v>12.907500000000001</v>
      </c>
      <c r="D426" s="12">
        <v>12.634</v>
      </c>
      <c r="E426" s="12">
        <v>12.745100000000001</v>
      </c>
      <c r="F426" s="12">
        <v>12.745100000000001</v>
      </c>
      <c r="G426" s="12">
        <v>87933542</v>
      </c>
    </row>
    <row r="427" spans="1:7" x14ac:dyDescent="0.25">
      <c r="A427" s="13">
        <v>41621</v>
      </c>
      <c r="B427" s="12">
        <v>12.779299999999999</v>
      </c>
      <c r="C427" s="12">
        <v>12.907500000000001</v>
      </c>
      <c r="D427" s="12">
        <v>12.582700000000001</v>
      </c>
      <c r="E427" s="12">
        <v>12.6426</v>
      </c>
      <c r="F427" s="12">
        <v>12.6426</v>
      </c>
      <c r="G427" s="12">
        <v>59192780</v>
      </c>
    </row>
    <row r="428" spans="1:7" x14ac:dyDescent="0.25">
      <c r="A428" s="13">
        <v>41624</v>
      </c>
      <c r="B428" s="12">
        <v>12.634</v>
      </c>
      <c r="C428" s="12">
        <v>12.7964</v>
      </c>
      <c r="D428" s="12">
        <v>12.548500000000001</v>
      </c>
      <c r="E428" s="12">
        <v>12.582700000000001</v>
      </c>
      <c r="F428" s="12">
        <v>12.582700000000001</v>
      </c>
      <c r="G428" s="12">
        <v>51625741</v>
      </c>
    </row>
    <row r="429" spans="1:7" x14ac:dyDescent="0.25">
      <c r="A429" s="13">
        <v>41625</v>
      </c>
      <c r="B429" s="12">
        <v>12.6426</v>
      </c>
      <c r="C429" s="12">
        <v>12.6426</v>
      </c>
      <c r="D429" s="12">
        <v>12.4887</v>
      </c>
      <c r="E429" s="12">
        <v>12.5998</v>
      </c>
      <c r="F429" s="12">
        <v>12.5998</v>
      </c>
      <c r="G429" s="12">
        <v>45711156</v>
      </c>
    </row>
    <row r="430" spans="1:7" x14ac:dyDescent="0.25">
      <c r="A430" s="13">
        <v>41626</v>
      </c>
      <c r="B430" s="12">
        <v>12.616899999999999</v>
      </c>
      <c r="C430" s="12">
        <v>12.993</v>
      </c>
      <c r="D430" s="12">
        <v>12.497199999999999</v>
      </c>
      <c r="E430" s="12">
        <v>12.9503</v>
      </c>
      <c r="F430" s="12">
        <v>12.9503</v>
      </c>
      <c r="G430" s="12">
        <v>113742568</v>
      </c>
    </row>
    <row r="431" spans="1:7" x14ac:dyDescent="0.25">
      <c r="A431" s="13">
        <v>41627</v>
      </c>
      <c r="B431" s="12">
        <v>12.9503</v>
      </c>
      <c r="C431" s="12">
        <v>12.9503</v>
      </c>
      <c r="D431" s="12">
        <v>12.6084</v>
      </c>
      <c r="E431" s="12">
        <v>12.7879</v>
      </c>
      <c r="F431" s="12">
        <v>12.7879</v>
      </c>
      <c r="G431" s="12">
        <v>64605612</v>
      </c>
    </row>
    <row r="432" spans="1:7" x14ac:dyDescent="0.25">
      <c r="A432" s="13">
        <v>41628</v>
      </c>
      <c r="B432" s="12">
        <v>12.7964</v>
      </c>
      <c r="C432" s="12">
        <v>13.0358</v>
      </c>
      <c r="D432" s="12">
        <v>12.7879</v>
      </c>
      <c r="E432" s="12">
        <v>12.9674</v>
      </c>
      <c r="F432" s="12">
        <v>12.9674</v>
      </c>
      <c r="G432" s="12">
        <v>101925658</v>
      </c>
    </row>
    <row r="433" spans="1:7" x14ac:dyDescent="0.25">
      <c r="A433" s="13">
        <v>41631</v>
      </c>
      <c r="B433" s="12">
        <v>12.975899999999999</v>
      </c>
      <c r="C433" s="12">
        <v>13.018700000000001</v>
      </c>
      <c r="D433" s="12">
        <v>12.856299999999999</v>
      </c>
      <c r="E433" s="12">
        <v>12.9588</v>
      </c>
      <c r="F433" s="12">
        <v>12.9588</v>
      </c>
      <c r="G433" s="12">
        <v>20403344</v>
      </c>
    </row>
    <row r="434" spans="1:7" x14ac:dyDescent="0.25">
      <c r="A434" s="13">
        <v>41634</v>
      </c>
      <c r="B434" s="12">
        <v>12.993</v>
      </c>
      <c r="C434" s="12">
        <v>13.1896</v>
      </c>
      <c r="D434" s="12">
        <v>12.984500000000001</v>
      </c>
      <c r="E434" s="12">
        <v>13.0358</v>
      </c>
      <c r="F434" s="12">
        <v>13.0358</v>
      </c>
      <c r="G434" s="12">
        <v>21292076</v>
      </c>
    </row>
    <row r="435" spans="1:7" x14ac:dyDescent="0.25">
      <c r="A435" s="13">
        <v>41635</v>
      </c>
      <c r="B435" s="12">
        <v>13.027200000000001</v>
      </c>
      <c r="C435" s="12">
        <v>13.164</v>
      </c>
      <c r="D435" s="12">
        <v>12.898999999999999</v>
      </c>
      <c r="E435" s="12">
        <v>13.1212</v>
      </c>
      <c r="F435" s="12">
        <v>13.1212</v>
      </c>
      <c r="G435" s="12">
        <v>31160105</v>
      </c>
    </row>
    <row r="436" spans="1:7" x14ac:dyDescent="0.25">
      <c r="A436" s="13">
        <v>41638</v>
      </c>
      <c r="B436" s="12">
        <v>13.052899999999999</v>
      </c>
      <c r="C436" s="12">
        <v>13.1554</v>
      </c>
      <c r="D436" s="12">
        <v>13.018700000000001</v>
      </c>
      <c r="E436" s="12">
        <v>13.104100000000001</v>
      </c>
      <c r="F436" s="12">
        <v>13.104100000000001</v>
      </c>
      <c r="G436" s="12">
        <v>20013316</v>
      </c>
    </row>
    <row r="437" spans="1:7" x14ac:dyDescent="0.25">
      <c r="A437" s="13">
        <v>41641</v>
      </c>
      <c r="B437" s="12">
        <v>13.0871</v>
      </c>
      <c r="C437" s="12">
        <v>13.1127</v>
      </c>
      <c r="D437" s="12">
        <v>12.8306</v>
      </c>
      <c r="E437" s="12">
        <v>12.9161</v>
      </c>
      <c r="F437" s="12">
        <v>12.9161</v>
      </c>
      <c r="G437" s="12">
        <v>27569936</v>
      </c>
    </row>
    <row r="438" spans="1:7" x14ac:dyDescent="0.25">
      <c r="A438" s="13">
        <v>41642</v>
      </c>
      <c r="B438" s="12">
        <v>12.907500000000001</v>
      </c>
      <c r="C438" s="12">
        <v>13.0101</v>
      </c>
      <c r="D438" s="12">
        <v>12.7879</v>
      </c>
      <c r="E438" s="12">
        <v>12.907500000000001</v>
      </c>
      <c r="F438" s="12">
        <v>12.907500000000001</v>
      </c>
      <c r="G438" s="12">
        <v>21109930</v>
      </c>
    </row>
    <row r="439" spans="1:7" x14ac:dyDescent="0.25">
      <c r="A439" s="13">
        <v>41645</v>
      </c>
      <c r="B439" s="12">
        <v>12.933199999999999</v>
      </c>
      <c r="C439" s="12">
        <v>13.061400000000001</v>
      </c>
      <c r="D439" s="12">
        <v>12.8734</v>
      </c>
      <c r="E439" s="12">
        <v>12.9674</v>
      </c>
      <c r="F439" s="12">
        <v>12.9674</v>
      </c>
      <c r="G439" s="12">
        <v>35579078</v>
      </c>
    </row>
    <row r="440" spans="1:7" x14ac:dyDescent="0.25">
      <c r="A440" s="13">
        <v>41646</v>
      </c>
      <c r="B440" s="12">
        <v>12.907500000000001</v>
      </c>
      <c r="C440" s="12">
        <v>13.215299999999999</v>
      </c>
      <c r="D440" s="12">
        <v>12.907500000000001</v>
      </c>
      <c r="E440" s="12">
        <v>12.9674</v>
      </c>
      <c r="F440" s="12">
        <v>12.9674</v>
      </c>
      <c r="G440" s="12">
        <v>42302973</v>
      </c>
    </row>
    <row r="441" spans="1:7" x14ac:dyDescent="0.25">
      <c r="A441" s="13">
        <v>41647</v>
      </c>
      <c r="B441" s="12">
        <v>12.9588</v>
      </c>
      <c r="C441" s="12">
        <v>13.2751</v>
      </c>
      <c r="D441" s="12">
        <v>12.9246</v>
      </c>
      <c r="E441" s="12">
        <v>13.1469</v>
      </c>
      <c r="F441" s="12">
        <v>13.1469</v>
      </c>
      <c r="G441" s="12">
        <v>50169993</v>
      </c>
    </row>
    <row r="442" spans="1:7" x14ac:dyDescent="0.25">
      <c r="A442" s="13">
        <v>41648</v>
      </c>
      <c r="B442" s="12">
        <v>13.0785</v>
      </c>
      <c r="C442" s="12">
        <v>13.617000000000001</v>
      </c>
      <c r="D442" s="12">
        <v>13.0785</v>
      </c>
      <c r="E442" s="12">
        <v>13.582800000000001</v>
      </c>
      <c r="F442" s="12">
        <v>13.582800000000001</v>
      </c>
      <c r="G442" s="12">
        <v>70939221</v>
      </c>
    </row>
    <row r="443" spans="1:7" x14ac:dyDescent="0.25">
      <c r="A443" s="13">
        <v>41649</v>
      </c>
      <c r="B443" s="12">
        <v>13.582800000000001</v>
      </c>
      <c r="C443" s="12">
        <v>14.0017</v>
      </c>
      <c r="D443" s="12">
        <v>13.531599999999999</v>
      </c>
      <c r="E443" s="12">
        <v>13.924799999999999</v>
      </c>
      <c r="F443" s="12">
        <v>13.924799999999999</v>
      </c>
      <c r="G443" s="12">
        <v>64433846</v>
      </c>
    </row>
    <row r="444" spans="1:7" x14ac:dyDescent="0.25">
      <c r="A444" s="13">
        <v>41652</v>
      </c>
      <c r="B444" s="12">
        <v>13.924799999999999</v>
      </c>
      <c r="C444" s="12">
        <v>13.959</v>
      </c>
      <c r="D444" s="12">
        <v>13.463200000000001</v>
      </c>
      <c r="E444" s="12">
        <v>13.523</v>
      </c>
      <c r="F444" s="12">
        <v>13.523</v>
      </c>
      <c r="G444" s="12">
        <v>29201595</v>
      </c>
    </row>
    <row r="445" spans="1:7" x14ac:dyDescent="0.25">
      <c r="A445" s="13">
        <v>41653</v>
      </c>
      <c r="B445" s="12">
        <v>13.531599999999999</v>
      </c>
      <c r="C445" s="12">
        <v>13.9846</v>
      </c>
      <c r="D445" s="12">
        <v>13.531599999999999</v>
      </c>
      <c r="E445" s="12">
        <v>13.959</v>
      </c>
      <c r="F445" s="12">
        <v>13.959</v>
      </c>
      <c r="G445" s="12">
        <v>43590354</v>
      </c>
    </row>
    <row r="446" spans="1:7" x14ac:dyDescent="0.25">
      <c r="A446" s="13">
        <v>41654</v>
      </c>
      <c r="B446" s="12">
        <v>13.899100000000001</v>
      </c>
      <c r="C446" s="12">
        <v>14.326499999999999</v>
      </c>
      <c r="D446" s="12">
        <v>13.899100000000001</v>
      </c>
      <c r="E446" s="12">
        <v>14.292299999999999</v>
      </c>
      <c r="F446" s="12">
        <v>14.292299999999999</v>
      </c>
      <c r="G446" s="12">
        <v>51100165</v>
      </c>
    </row>
    <row r="447" spans="1:7" x14ac:dyDescent="0.25">
      <c r="A447" s="13">
        <v>41655</v>
      </c>
      <c r="B447" s="12">
        <v>14.3436</v>
      </c>
      <c r="C447" s="12">
        <v>14.677</v>
      </c>
      <c r="D447" s="12">
        <v>14.0017</v>
      </c>
      <c r="E447" s="12">
        <v>14.0701</v>
      </c>
      <c r="F447" s="12">
        <v>14.0701</v>
      </c>
      <c r="G447" s="12">
        <v>56279394</v>
      </c>
    </row>
    <row r="448" spans="1:7" x14ac:dyDescent="0.25">
      <c r="A448" s="13">
        <v>41656</v>
      </c>
      <c r="B448" s="12">
        <v>14.095700000000001</v>
      </c>
      <c r="C448" s="12">
        <v>14.164099999999999</v>
      </c>
      <c r="D448" s="12">
        <v>13.856400000000001</v>
      </c>
      <c r="E448" s="12">
        <v>14.087199999999999</v>
      </c>
      <c r="F448" s="12">
        <v>14.087199999999999</v>
      </c>
      <c r="G448" s="12">
        <v>38886573</v>
      </c>
    </row>
    <row r="449" spans="1:7" x14ac:dyDescent="0.25">
      <c r="A449" s="13">
        <v>41659</v>
      </c>
      <c r="B449" s="12">
        <v>14.1812</v>
      </c>
      <c r="C449" s="12">
        <v>14.2667</v>
      </c>
      <c r="D449" s="12">
        <v>14.1043</v>
      </c>
      <c r="E449" s="12">
        <v>14.1812</v>
      </c>
      <c r="F449" s="12">
        <v>14.1812</v>
      </c>
      <c r="G449" s="12">
        <v>9636292</v>
      </c>
    </row>
    <row r="450" spans="1:7" x14ac:dyDescent="0.25">
      <c r="A450" s="13">
        <v>41660</v>
      </c>
      <c r="B450" s="12">
        <v>14.3009</v>
      </c>
      <c r="C450" s="12">
        <v>14.5573</v>
      </c>
      <c r="D450" s="12">
        <v>14.283799999999999</v>
      </c>
      <c r="E450" s="12">
        <v>14.531700000000001</v>
      </c>
      <c r="F450" s="12">
        <v>14.531700000000001</v>
      </c>
      <c r="G450" s="12">
        <v>58342675</v>
      </c>
    </row>
    <row r="451" spans="1:7" x14ac:dyDescent="0.25">
      <c r="A451" s="13">
        <v>41661</v>
      </c>
      <c r="B451" s="12">
        <v>14.574400000000001</v>
      </c>
      <c r="C451" s="12">
        <v>14.942</v>
      </c>
      <c r="D451" s="12">
        <v>14.523099999999999</v>
      </c>
      <c r="E451" s="12">
        <v>14.685499999999999</v>
      </c>
      <c r="F451" s="12">
        <v>14.685499999999999</v>
      </c>
      <c r="G451" s="12">
        <v>80867238</v>
      </c>
    </row>
    <row r="452" spans="1:7" x14ac:dyDescent="0.25">
      <c r="A452" s="13">
        <v>41662</v>
      </c>
      <c r="B452" s="12">
        <v>14.7112</v>
      </c>
      <c r="C452" s="12">
        <v>14.865</v>
      </c>
      <c r="D452" s="12">
        <v>14.4206</v>
      </c>
      <c r="E452" s="12">
        <v>14.4718</v>
      </c>
      <c r="F452" s="12">
        <v>14.4718</v>
      </c>
      <c r="G452" s="12">
        <v>36142382</v>
      </c>
    </row>
    <row r="453" spans="1:7" x14ac:dyDescent="0.25">
      <c r="A453" s="13">
        <v>41663</v>
      </c>
      <c r="B453" s="12">
        <v>14.531700000000001</v>
      </c>
      <c r="C453" s="12">
        <v>14.531700000000001</v>
      </c>
      <c r="D453" s="12">
        <v>14.0359</v>
      </c>
      <c r="E453" s="12">
        <v>14.241</v>
      </c>
      <c r="F453" s="12">
        <v>14.241</v>
      </c>
      <c r="G453" s="12">
        <v>77253441</v>
      </c>
    </row>
    <row r="454" spans="1:7" x14ac:dyDescent="0.25">
      <c r="A454" s="13">
        <v>41666</v>
      </c>
      <c r="B454" s="12">
        <v>14.2239</v>
      </c>
      <c r="C454" s="12">
        <v>14.4376</v>
      </c>
      <c r="D454" s="12">
        <v>13.9077</v>
      </c>
      <c r="E454" s="12">
        <v>14.1897</v>
      </c>
      <c r="F454" s="12">
        <v>14.1897</v>
      </c>
      <c r="G454" s="12">
        <v>61819457</v>
      </c>
    </row>
    <row r="455" spans="1:7" x14ac:dyDescent="0.25">
      <c r="A455" s="13">
        <v>41667</v>
      </c>
      <c r="B455" s="12">
        <v>14.2325</v>
      </c>
      <c r="C455" s="12">
        <v>14.565899999999999</v>
      </c>
      <c r="D455" s="12">
        <v>14.2239</v>
      </c>
      <c r="E455" s="12">
        <v>14.3009</v>
      </c>
      <c r="F455" s="12">
        <v>14.3009</v>
      </c>
      <c r="G455" s="12">
        <v>60754431</v>
      </c>
    </row>
    <row r="456" spans="1:7" x14ac:dyDescent="0.25">
      <c r="A456" s="13">
        <v>41668</v>
      </c>
      <c r="B456" s="12">
        <v>14.2239</v>
      </c>
      <c r="C456" s="12">
        <v>14.4376</v>
      </c>
      <c r="D456" s="12">
        <v>14.1128</v>
      </c>
      <c r="E456" s="12">
        <v>14.258100000000001</v>
      </c>
      <c r="F456" s="12">
        <v>14.258100000000001</v>
      </c>
      <c r="G456" s="12">
        <v>67708825</v>
      </c>
    </row>
    <row r="457" spans="1:7" x14ac:dyDescent="0.25">
      <c r="A457" s="13">
        <v>41669</v>
      </c>
      <c r="B457" s="12">
        <v>14.3607</v>
      </c>
      <c r="C457" s="12">
        <v>14.5146</v>
      </c>
      <c r="D457" s="12">
        <v>14.1556</v>
      </c>
      <c r="E457" s="12">
        <v>14.2325</v>
      </c>
      <c r="F457" s="12">
        <v>14.2325</v>
      </c>
      <c r="G457" s="12">
        <v>25404515</v>
      </c>
    </row>
    <row r="458" spans="1:7" x14ac:dyDescent="0.25">
      <c r="A458" s="13">
        <v>41670</v>
      </c>
      <c r="B458" s="12">
        <v>14.206899999999999</v>
      </c>
      <c r="C458" s="12">
        <v>14.206899999999999</v>
      </c>
      <c r="D458" s="12">
        <v>14.018800000000001</v>
      </c>
      <c r="E458" s="12">
        <v>14.129899999999999</v>
      </c>
      <c r="F458" s="12">
        <v>14.129899999999999</v>
      </c>
      <c r="G458" s="12">
        <v>37086610</v>
      </c>
    </row>
    <row r="459" spans="1:7" x14ac:dyDescent="0.25">
      <c r="A459" s="13">
        <v>41674</v>
      </c>
      <c r="B459" s="12">
        <v>13.9846</v>
      </c>
      <c r="C459" s="12">
        <v>14.087199999999999</v>
      </c>
      <c r="D459" s="12">
        <v>13.788</v>
      </c>
      <c r="E459" s="12">
        <v>14.0701</v>
      </c>
      <c r="F459" s="12">
        <v>14.0701</v>
      </c>
      <c r="G459" s="12">
        <v>41442700</v>
      </c>
    </row>
    <row r="460" spans="1:7" x14ac:dyDescent="0.25">
      <c r="A460" s="13">
        <v>41675</v>
      </c>
      <c r="B460" s="12">
        <v>14.095700000000001</v>
      </c>
      <c r="C460" s="12">
        <v>14.488899999999999</v>
      </c>
      <c r="D460" s="12">
        <v>13.9504</v>
      </c>
      <c r="E460" s="12">
        <v>14.326499999999999</v>
      </c>
      <c r="F460" s="12">
        <v>14.326499999999999</v>
      </c>
      <c r="G460" s="12">
        <v>55249815</v>
      </c>
    </row>
    <row r="461" spans="1:7" x14ac:dyDescent="0.25">
      <c r="A461" s="13">
        <v>41676</v>
      </c>
      <c r="B461" s="12">
        <v>14.318</v>
      </c>
      <c r="C461" s="12">
        <v>14.728300000000001</v>
      </c>
      <c r="D461" s="12">
        <v>14.147</v>
      </c>
      <c r="E461" s="12">
        <v>14.6172</v>
      </c>
      <c r="F461" s="12">
        <v>14.6172</v>
      </c>
      <c r="G461" s="12">
        <v>62380594</v>
      </c>
    </row>
    <row r="462" spans="1:7" x14ac:dyDescent="0.25">
      <c r="A462" s="13">
        <v>41677</v>
      </c>
      <c r="B462" s="12">
        <v>14.6599</v>
      </c>
      <c r="C462" s="12">
        <v>14.933400000000001</v>
      </c>
      <c r="D462" s="12">
        <v>14.326499999999999</v>
      </c>
      <c r="E462" s="12">
        <v>14.608599999999999</v>
      </c>
      <c r="F462" s="12">
        <v>14.608599999999999</v>
      </c>
      <c r="G462" s="12">
        <v>41941194</v>
      </c>
    </row>
    <row r="463" spans="1:7" x14ac:dyDescent="0.25">
      <c r="A463" s="13">
        <v>41680</v>
      </c>
      <c r="B463" s="12">
        <v>14.454700000000001</v>
      </c>
      <c r="C463" s="12">
        <v>14.5402</v>
      </c>
      <c r="D463" s="12">
        <v>14.326499999999999</v>
      </c>
      <c r="E463" s="12">
        <v>14.3863</v>
      </c>
      <c r="F463" s="12">
        <v>14.3863</v>
      </c>
      <c r="G463" s="12">
        <v>19515982</v>
      </c>
    </row>
    <row r="464" spans="1:7" x14ac:dyDescent="0.25">
      <c r="A464" s="13">
        <v>41681</v>
      </c>
      <c r="B464" s="12">
        <v>14.480399999999999</v>
      </c>
      <c r="C464" s="12">
        <v>14.651300000000001</v>
      </c>
      <c r="D464" s="12">
        <v>14.3607</v>
      </c>
      <c r="E464" s="12">
        <v>14.583</v>
      </c>
      <c r="F464" s="12">
        <v>14.583</v>
      </c>
      <c r="G464" s="12">
        <v>27185045</v>
      </c>
    </row>
    <row r="465" spans="1:7" x14ac:dyDescent="0.25">
      <c r="A465" s="13">
        <v>41682</v>
      </c>
      <c r="B465" s="12">
        <v>14.6172</v>
      </c>
      <c r="C465" s="12">
        <v>14.736800000000001</v>
      </c>
      <c r="D465" s="12">
        <v>14.523099999999999</v>
      </c>
      <c r="E465" s="12">
        <v>14.685499999999999</v>
      </c>
      <c r="F465" s="12">
        <v>14.685499999999999</v>
      </c>
      <c r="G465" s="12">
        <v>27013888</v>
      </c>
    </row>
    <row r="466" spans="1:7" x14ac:dyDescent="0.25">
      <c r="A466" s="13">
        <v>41683</v>
      </c>
      <c r="B466" s="12">
        <v>14.608599999999999</v>
      </c>
      <c r="C466" s="12">
        <v>14.8308</v>
      </c>
      <c r="D466" s="12">
        <v>14.506</v>
      </c>
      <c r="E466" s="12">
        <v>14.6257</v>
      </c>
      <c r="F466" s="12">
        <v>14.6257</v>
      </c>
      <c r="G466" s="12">
        <v>23962597</v>
      </c>
    </row>
    <row r="467" spans="1:7" x14ac:dyDescent="0.25">
      <c r="A467" s="13">
        <v>41684</v>
      </c>
      <c r="B467" s="12">
        <v>14.583</v>
      </c>
      <c r="C467" s="12">
        <v>14.847899999999999</v>
      </c>
      <c r="D467" s="12">
        <v>14.583</v>
      </c>
      <c r="E467" s="12">
        <v>14.7796</v>
      </c>
      <c r="F467" s="12">
        <v>14.7796</v>
      </c>
      <c r="G467" s="12">
        <v>30329796</v>
      </c>
    </row>
    <row r="468" spans="1:7" x14ac:dyDescent="0.25">
      <c r="A468" s="13">
        <v>41687</v>
      </c>
      <c r="B468" s="12">
        <v>14.771000000000001</v>
      </c>
      <c r="C468" s="12">
        <v>14.8308</v>
      </c>
      <c r="D468" s="12">
        <v>14.7197</v>
      </c>
      <c r="E468" s="12">
        <v>14.7796</v>
      </c>
      <c r="F468" s="12">
        <v>14.7796</v>
      </c>
      <c r="G468" s="12">
        <v>2450358</v>
      </c>
    </row>
    <row r="469" spans="1:7" x14ac:dyDescent="0.25">
      <c r="A469" s="13">
        <v>41688</v>
      </c>
      <c r="B469" s="12">
        <v>14.7881</v>
      </c>
      <c r="C469" s="12">
        <v>15.121499999999999</v>
      </c>
      <c r="D469" s="12">
        <v>14.7112</v>
      </c>
      <c r="E469" s="12">
        <v>15.010400000000001</v>
      </c>
      <c r="F469" s="12">
        <v>15.010400000000001</v>
      </c>
      <c r="G469" s="12">
        <v>42796400</v>
      </c>
    </row>
    <row r="470" spans="1:7" x14ac:dyDescent="0.25">
      <c r="A470" s="13">
        <v>41689</v>
      </c>
      <c r="B470" s="12">
        <v>14.8736</v>
      </c>
      <c r="C470" s="12">
        <v>15.360799999999999</v>
      </c>
      <c r="D470" s="12">
        <v>14.8565</v>
      </c>
      <c r="E470" s="12">
        <v>15.172800000000001</v>
      </c>
      <c r="F470" s="12">
        <v>15.172800000000001</v>
      </c>
      <c r="G470" s="12">
        <v>42613081</v>
      </c>
    </row>
    <row r="471" spans="1:7" x14ac:dyDescent="0.25">
      <c r="A471" s="13">
        <v>41690</v>
      </c>
      <c r="B471" s="12">
        <v>15.1557</v>
      </c>
      <c r="C471" s="12">
        <v>15.283899999999999</v>
      </c>
      <c r="D471" s="12">
        <v>14.967599999999999</v>
      </c>
      <c r="E471" s="12">
        <v>15.2326</v>
      </c>
      <c r="F471" s="12">
        <v>15.2326</v>
      </c>
      <c r="G471" s="12">
        <v>33378135</v>
      </c>
    </row>
    <row r="472" spans="1:7" x14ac:dyDescent="0.25">
      <c r="A472" s="13">
        <v>41691</v>
      </c>
      <c r="B472" s="12">
        <v>15.318099999999999</v>
      </c>
      <c r="C472" s="12">
        <v>15.3352</v>
      </c>
      <c r="D472" s="12">
        <v>15.001799999999999</v>
      </c>
      <c r="E472" s="12">
        <v>15.0275</v>
      </c>
      <c r="F472" s="12">
        <v>15.0275</v>
      </c>
      <c r="G472" s="12">
        <v>16170873</v>
      </c>
    </row>
    <row r="473" spans="1:7" x14ac:dyDescent="0.25">
      <c r="A473" s="13">
        <v>41694</v>
      </c>
      <c r="B473" s="12">
        <v>15.095800000000001</v>
      </c>
      <c r="C473" s="12">
        <v>15.1129</v>
      </c>
      <c r="D473" s="12">
        <v>14.942</v>
      </c>
      <c r="E473" s="12">
        <v>15.044499999999999</v>
      </c>
      <c r="F473" s="12">
        <v>15.044499999999999</v>
      </c>
      <c r="G473" s="12">
        <v>24176990</v>
      </c>
    </row>
    <row r="474" spans="1:7" x14ac:dyDescent="0.25">
      <c r="A474" s="13">
        <v>41695</v>
      </c>
      <c r="B474" s="12">
        <v>15.044499999999999</v>
      </c>
      <c r="C474" s="12">
        <v>15.0787</v>
      </c>
      <c r="D474" s="12">
        <v>14.608599999999999</v>
      </c>
      <c r="E474" s="12">
        <v>14.651300000000001</v>
      </c>
      <c r="F474" s="12">
        <v>14.651300000000001</v>
      </c>
      <c r="G474" s="12">
        <v>29180373</v>
      </c>
    </row>
    <row r="475" spans="1:7" x14ac:dyDescent="0.25">
      <c r="A475" s="13">
        <v>41696</v>
      </c>
      <c r="B475" s="12">
        <v>14.8736</v>
      </c>
      <c r="C475" s="12">
        <v>15.1471</v>
      </c>
      <c r="D475" s="12">
        <v>14.7796</v>
      </c>
      <c r="E475" s="12">
        <v>14.9163</v>
      </c>
      <c r="F475" s="12">
        <v>14.9163</v>
      </c>
      <c r="G475" s="12">
        <v>38873355</v>
      </c>
    </row>
    <row r="476" spans="1:7" x14ac:dyDescent="0.25">
      <c r="A476" s="13">
        <v>41697</v>
      </c>
      <c r="B476" s="12">
        <v>15.010400000000001</v>
      </c>
      <c r="C476" s="12">
        <v>15.198399999999999</v>
      </c>
      <c r="D476" s="12">
        <v>14.882099999999999</v>
      </c>
      <c r="E476" s="12">
        <v>14.959099999999999</v>
      </c>
      <c r="F476" s="12">
        <v>14.959099999999999</v>
      </c>
      <c r="G476" s="12">
        <v>30869122</v>
      </c>
    </row>
    <row r="477" spans="1:7" x14ac:dyDescent="0.25">
      <c r="A477" s="13">
        <v>41698</v>
      </c>
      <c r="B477" s="12">
        <v>15.172800000000001</v>
      </c>
      <c r="C477" s="12">
        <v>15.172800000000001</v>
      </c>
      <c r="D477" s="12">
        <v>14.728300000000001</v>
      </c>
      <c r="E477" s="12">
        <v>14.8223</v>
      </c>
      <c r="F477" s="12">
        <v>14.8223</v>
      </c>
      <c r="G477" s="12">
        <v>31521563</v>
      </c>
    </row>
    <row r="478" spans="1:7" x14ac:dyDescent="0.25">
      <c r="A478" s="13">
        <v>41701</v>
      </c>
      <c r="B478" s="12">
        <v>14.736800000000001</v>
      </c>
      <c r="C478" s="12">
        <v>14.7881</v>
      </c>
      <c r="D478" s="12">
        <v>14.3436</v>
      </c>
      <c r="E478" s="12">
        <v>14.4291</v>
      </c>
      <c r="F478" s="12">
        <v>14.4291</v>
      </c>
      <c r="G478" s="12">
        <v>22488186</v>
      </c>
    </row>
    <row r="479" spans="1:7" x14ac:dyDescent="0.25">
      <c r="A479" s="13">
        <v>41702</v>
      </c>
      <c r="B479" s="12">
        <v>14.651300000000001</v>
      </c>
      <c r="C479" s="12">
        <v>14.7796</v>
      </c>
      <c r="D479" s="12">
        <v>14.5488</v>
      </c>
      <c r="E479" s="12">
        <v>14.7454</v>
      </c>
      <c r="F479" s="12">
        <v>14.7454</v>
      </c>
      <c r="G479" s="12">
        <v>31264259</v>
      </c>
    </row>
    <row r="480" spans="1:7" x14ac:dyDescent="0.25">
      <c r="A480" s="13">
        <v>41703</v>
      </c>
      <c r="B480" s="12">
        <v>14.813800000000001</v>
      </c>
      <c r="C480" s="12">
        <v>14.813800000000001</v>
      </c>
      <c r="D480" s="12">
        <v>14.454700000000001</v>
      </c>
      <c r="E480" s="12">
        <v>14.6599</v>
      </c>
      <c r="F480" s="12">
        <v>14.6599</v>
      </c>
      <c r="G480" s="12">
        <v>37209341</v>
      </c>
    </row>
    <row r="481" spans="1:7" x14ac:dyDescent="0.25">
      <c r="A481" s="13">
        <v>41704</v>
      </c>
      <c r="B481" s="12">
        <v>14.694100000000001</v>
      </c>
      <c r="C481" s="12">
        <v>14.805199999999999</v>
      </c>
      <c r="D481" s="12">
        <v>14.6172</v>
      </c>
      <c r="E481" s="12">
        <v>14.651300000000001</v>
      </c>
      <c r="F481" s="12">
        <v>14.651300000000001</v>
      </c>
      <c r="G481" s="12">
        <v>24611592</v>
      </c>
    </row>
    <row r="482" spans="1:7" x14ac:dyDescent="0.25">
      <c r="A482" s="13">
        <v>41705</v>
      </c>
      <c r="B482" s="12">
        <v>14.651300000000001</v>
      </c>
      <c r="C482" s="12">
        <v>14.7796</v>
      </c>
      <c r="D482" s="12">
        <v>14.454700000000001</v>
      </c>
      <c r="E482" s="12">
        <v>14.608599999999999</v>
      </c>
      <c r="F482" s="12">
        <v>14.608599999999999</v>
      </c>
      <c r="G482" s="12">
        <v>21754506</v>
      </c>
    </row>
    <row r="483" spans="1:7" x14ac:dyDescent="0.25">
      <c r="A483" s="13">
        <v>41708</v>
      </c>
      <c r="B483" s="12">
        <v>14.523099999999999</v>
      </c>
      <c r="C483" s="12">
        <v>14.651300000000001</v>
      </c>
      <c r="D483" s="12">
        <v>14.283799999999999</v>
      </c>
      <c r="E483" s="12">
        <v>14.4206</v>
      </c>
      <c r="F483" s="12">
        <v>14.4206</v>
      </c>
      <c r="G483" s="12">
        <v>26711391</v>
      </c>
    </row>
    <row r="484" spans="1:7" x14ac:dyDescent="0.25">
      <c r="A484" s="13">
        <v>41709</v>
      </c>
      <c r="B484" s="12">
        <v>14.4206</v>
      </c>
      <c r="C484" s="12">
        <v>14.4206</v>
      </c>
      <c r="D484" s="12">
        <v>14.1897</v>
      </c>
      <c r="E484" s="12">
        <v>14.318</v>
      </c>
      <c r="F484" s="12">
        <v>14.318</v>
      </c>
      <c r="G484" s="12">
        <v>28446336</v>
      </c>
    </row>
    <row r="485" spans="1:7" x14ac:dyDescent="0.25">
      <c r="A485" s="13">
        <v>41710</v>
      </c>
      <c r="B485" s="12">
        <v>14.3863</v>
      </c>
      <c r="C485" s="12">
        <v>14.3949</v>
      </c>
      <c r="D485" s="12">
        <v>14.1043</v>
      </c>
      <c r="E485" s="12">
        <v>14.215400000000001</v>
      </c>
      <c r="F485" s="12">
        <v>14.215400000000001</v>
      </c>
      <c r="G485" s="12">
        <v>27534461</v>
      </c>
    </row>
    <row r="486" spans="1:7" x14ac:dyDescent="0.25">
      <c r="A486" s="13">
        <v>41711</v>
      </c>
      <c r="B486" s="12">
        <v>14.2239</v>
      </c>
      <c r="C486" s="12">
        <v>14.2667</v>
      </c>
      <c r="D486" s="12">
        <v>13.967499999999999</v>
      </c>
      <c r="E486" s="12">
        <v>14.0444</v>
      </c>
      <c r="F486" s="12">
        <v>14.0444</v>
      </c>
      <c r="G486" s="12">
        <v>34141578</v>
      </c>
    </row>
    <row r="487" spans="1:7" x14ac:dyDescent="0.25">
      <c r="A487" s="13">
        <v>41712</v>
      </c>
      <c r="B487" s="12">
        <v>13.9419</v>
      </c>
      <c r="C487" s="12">
        <v>14.0444</v>
      </c>
      <c r="D487" s="12">
        <v>13.5486</v>
      </c>
      <c r="E487" s="12">
        <v>13.6341</v>
      </c>
      <c r="F487" s="12">
        <v>13.6341</v>
      </c>
      <c r="G487" s="12">
        <v>80742006</v>
      </c>
    </row>
    <row r="488" spans="1:7" x14ac:dyDescent="0.25">
      <c r="A488" s="13">
        <v>41716</v>
      </c>
      <c r="B488" s="12">
        <v>13.6683</v>
      </c>
      <c r="C488" s="12">
        <v>14.1043</v>
      </c>
      <c r="D488" s="12">
        <v>13.6683</v>
      </c>
      <c r="E488" s="12">
        <v>14.061500000000001</v>
      </c>
      <c r="F488" s="12">
        <v>14.061500000000001</v>
      </c>
      <c r="G488" s="12">
        <v>28220082</v>
      </c>
    </row>
    <row r="489" spans="1:7" x14ac:dyDescent="0.25">
      <c r="A489" s="13">
        <v>41717</v>
      </c>
      <c r="B489" s="12">
        <v>14.318</v>
      </c>
      <c r="C489" s="12">
        <v>14.3436</v>
      </c>
      <c r="D489" s="12">
        <v>13.9419</v>
      </c>
      <c r="E489" s="12">
        <v>14.0017</v>
      </c>
      <c r="F489" s="12">
        <v>14.0017</v>
      </c>
      <c r="G489" s="12">
        <v>47420460</v>
      </c>
    </row>
    <row r="490" spans="1:7" x14ac:dyDescent="0.25">
      <c r="A490" s="13">
        <v>41718</v>
      </c>
      <c r="B490" s="12">
        <v>14.138500000000001</v>
      </c>
      <c r="C490" s="12">
        <v>14.403499999999999</v>
      </c>
      <c r="D490" s="12">
        <v>13.967499999999999</v>
      </c>
      <c r="E490" s="12">
        <v>14.249599999999999</v>
      </c>
      <c r="F490" s="12">
        <v>14.249599999999999</v>
      </c>
      <c r="G490" s="12">
        <v>30378317</v>
      </c>
    </row>
    <row r="491" spans="1:7" x14ac:dyDescent="0.25">
      <c r="A491" s="13">
        <v>41719</v>
      </c>
      <c r="B491" s="12">
        <v>14.1897</v>
      </c>
      <c r="C491" s="12">
        <v>14.7112</v>
      </c>
      <c r="D491" s="12">
        <v>14.1897</v>
      </c>
      <c r="E491" s="12">
        <v>14.642799999999999</v>
      </c>
      <c r="F491" s="12">
        <v>14.642799999999999</v>
      </c>
      <c r="G491" s="12">
        <v>103420116</v>
      </c>
    </row>
    <row r="492" spans="1:7" x14ac:dyDescent="0.25">
      <c r="A492" s="13">
        <v>41722</v>
      </c>
      <c r="B492" s="12">
        <v>14.642799999999999</v>
      </c>
      <c r="C492" s="12">
        <v>14.7112</v>
      </c>
      <c r="D492" s="12">
        <v>14.4376</v>
      </c>
      <c r="E492" s="12">
        <v>14.4718</v>
      </c>
      <c r="F492" s="12">
        <v>14.4718</v>
      </c>
      <c r="G492" s="12">
        <v>23719754</v>
      </c>
    </row>
    <row r="493" spans="1:7" x14ac:dyDescent="0.25">
      <c r="A493" s="13">
        <v>41723</v>
      </c>
      <c r="B493" s="12">
        <v>14.531700000000001</v>
      </c>
      <c r="C493" s="12">
        <v>14.736800000000001</v>
      </c>
      <c r="D493" s="12">
        <v>14.531700000000001</v>
      </c>
      <c r="E493" s="12">
        <v>14.608599999999999</v>
      </c>
      <c r="F493" s="12">
        <v>14.608599999999999</v>
      </c>
      <c r="G493" s="12">
        <v>39263903</v>
      </c>
    </row>
    <row r="494" spans="1:7" x14ac:dyDescent="0.25">
      <c r="A494" s="13">
        <v>41724</v>
      </c>
      <c r="B494" s="12">
        <v>14.6172</v>
      </c>
      <c r="C494" s="12">
        <v>14.8565</v>
      </c>
      <c r="D494" s="12">
        <v>14.3522</v>
      </c>
      <c r="E494" s="12">
        <v>14.3863</v>
      </c>
      <c r="F494" s="12">
        <v>14.3863</v>
      </c>
      <c r="G494" s="12">
        <v>39994096</v>
      </c>
    </row>
    <row r="495" spans="1:7" x14ac:dyDescent="0.25">
      <c r="A495" s="13">
        <v>41725</v>
      </c>
      <c r="B495" s="12">
        <v>14.318</v>
      </c>
      <c r="C495" s="12">
        <v>14.5915</v>
      </c>
      <c r="D495" s="12">
        <v>14.164099999999999</v>
      </c>
      <c r="E495" s="12">
        <v>14.326499999999999</v>
      </c>
      <c r="F495" s="12">
        <v>14.326499999999999</v>
      </c>
      <c r="G495" s="12">
        <v>46470223</v>
      </c>
    </row>
    <row r="496" spans="1:7" x14ac:dyDescent="0.25">
      <c r="A496" s="13">
        <v>41726</v>
      </c>
      <c r="B496" s="12">
        <v>14.335100000000001</v>
      </c>
      <c r="C496" s="12">
        <v>14.480399999999999</v>
      </c>
      <c r="D496" s="12">
        <v>14.061500000000001</v>
      </c>
      <c r="E496" s="12">
        <v>14.095700000000001</v>
      </c>
      <c r="F496" s="12">
        <v>14.095700000000001</v>
      </c>
      <c r="G496" s="12">
        <v>47746976</v>
      </c>
    </row>
    <row r="497" spans="1:7" x14ac:dyDescent="0.25">
      <c r="A497" s="13">
        <v>41729</v>
      </c>
      <c r="B497" s="12">
        <v>14.164099999999999</v>
      </c>
      <c r="C497" s="12">
        <v>14.258100000000001</v>
      </c>
      <c r="D497" s="12">
        <v>14.018800000000001</v>
      </c>
      <c r="E497" s="12">
        <v>14.1043</v>
      </c>
      <c r="F497" s="12">
        <v>14.1043</v>
      </c>
      <c r="G497" s="12">
        <v>65987821</v>
      </c>
    </row>
    <row r="498" spans="1:7" x14ac:dyDescent="0.25">
      <c r="A498" s="13">
        <v>41730</v>
      </c>
      <c r="B498" s="12">
        <v>14.1214</v>
      </c>
      <c r="C498" s="12">
        <v>14.215400000000001</v>
      </c>
      <c r="D498" s="12">
        <v>14.0273</v>
      </c>
      <c r="E498" s="12">
        <v>14.1556</v>
      </c>
      <c r="F498" s="12">
        <v>14.1556</v>
      </c>
      <c r="G498" s="12">
        <v>53944027</v>
      </c>
    </row>
    <row r="499" spans="1:7" x14ac:dyDescent="0.25">
      <c r="A499" s="13">
        <v>41731</v>
      </c>
      <c r="B499" s="12">
        <v>14.206899999999999</v>
      </c>
      <c r="C499" s="12">
        <v>14.6342</v>
      </c>
      <c r="D499" s="12">
        <v>14.1812</v>
      </c>
      <c r="E499" s="12">
        <v>14.608599999999999</v>
      </c>
      <c r="F499" s="12">
        <v>14.608599999999999</v>
      </c>
      <c r="G499" s="12">
        <v>60720982</v>
      </c>
    </row>
    <row r="500" spans="1:7" x14ac:dyDescent="0.25">
      <c r="A500" s="13">
        <v>41732</v>
      </c>
      <c r="B500" s="12">
        <v>14.6172</v>
      </c>
      <c r="C500" s="12">
        <v>14.959099999999999</v>
      </c>
      <c r="D500" s="12">
        <v>14.506</v>
      </c>
      <c r="E500" s="12">
        <v>14.574400000000001</v>
      </c>
      <c r="F500" s="12">
        <v>14.574400000000001</v>
      </c>
      <c r="G500" s="12">
        <v>55509153</v>
      </c>
    </row>
    <row r="501" spans="1:7" x14ac:dyDescent="0.25">
      <c r="A501" s="13">
        <v>41733</v>
      </c>
      <c r="B501" s="12">
        <v>14.574400000000001</v>
      </c>
      <c r="C501" s="12">
        <v>15.8139</v>
      </c>
      <c r="D501" s="12">
        <v>14.5146</v>
      </c>
      <c r="E501" s="12">
        <v>15.0702</v>
      </c>
      <c r="F501" s="12">
        <v>15.0702</v>
      </c>
      <c r="G501" s="12">
        <v>96012818</v>
      </c>
    </row>
    <row r="502" spans="1:7" x14ac:dyDescent="0.25">
      <c r="A502" s="13">
        <v>41736</v>
      </c>
      <c r="B502" s="12">
        <v>14.8736</v>
      </c>
      <c r="C502" s="12">
        <v>15.095800000000001</v>
      </c>
      <c r="D502" s="12">
        <v>14.5573</v>
      </c>
      <c r="E502" s="12">
        <v>14.7197</v>
      </c>
      <c r="F502" s="12">
        <v>14.7197</v>
      </c>
      <c r="G502" s="12">
        <v>52841055</v>
      </c>
    </row>
    <row r="503" spans="1:7" x14ac:dyDescent="0.25">
      <c r="A503" s="13">
        <v>41737</v>
      </c>
      <c r="B503" s="12">
        <v>14.7197</v>
      </c>
      <c r="C503" s="12">
        <v>14.8223</v>
      </c>
      <c r="D503" s="12">
        <v>14.488899999999999</v>
      </c>
      <c r="E503" s="12">
        <v>14.7796</v>
      </c>
      <c r="F503" s="12">
        <v>14.7796</v>
      </c>
      <c r="G503" s="12">
        <v>48576734</v>
      </c>
    </row>
    <row r="504" spans="1:7" x14ac:dyDescent="0.25">
      <c r="A504" s="13">
        <v>41738</v>
      </c>
      <c r="B504" s="12">
        <v>14.813800000000001</v>
      </c>
      <c r="C504" s="12">
        <v>14.9078</v>
      </c>
      <c r="D504" s="12">
        <v>14.6257</v>
      </c>
      <c r="E504" s="12">
        <v>14.7454</v>
      </c>
      <c r="F504" s="12">
        <v>14.7454</v>
      </c>
      <c r="G504" s="12">
        <v>27769950</v>
      </c>
    </row>
    <row r="505" spans="1:7" x14ac:dyDescent="0.25">
      <c r="A505" s="13">
        <v>41739</v>
      </c>
      <c r="B505" s="12">
        <v>14.7454</v>
      </c>
      <c r="C505" s="12">
        <v>14.9163</v>
      </c>
      <c r="D505" s="12">
        <v>14.403499999999999</v>
      </c>
      <c r="E505" s="12">
        <v>14.523099999999999</v>
      </c>
      <c r="F505" s="12">
        <v>14.523099999999999</v>
      </c>
      <c r="G505" s="12">
        <v>36294525</v>
      </c>
    </row>
    <row r="506" spans="1:7" x14ac:dyDescent="0.25">
      <c r="A506" s="13">
        <v>41740</v>
      </c>
      <c r="B506" s="12">
        <v>14.506</v>
      </c>
      <c r="C506" s="12">
        <v>14.531700000000001</v>
      </c>
      <c r="D506" s="12">
        <v>14.2752</v>
      </c>
      <c r="E506" s="12">
        <v>14.3522</v>
      </c>
      <c r="F506" s="12">
        <v>14.3522</v>
      </c>
      <c r="G506" s="12">
        <v>47929352</v>
      </c>
    </row>
    <row r="507" spans="1:7" x14ac:dyDescent="0.25">
      <c r="A507" s="13">
        <v>41743</v>
      </c>
      <c r="B507" s="12">
        <v>14.412000000000001</v>
      </c>
      <c r="C507" s="12">
        <v>14.583</v>
      </c>
      <c r="D507" s="12">
        <v>14.2239</v>
      </c>
      <c r="E507" s="12">
        <v>14.3009</v>
      </c>
      <c r="F507" s="12">
        <v>14.3009</v>
      </c>
      <c r="G507" s="12">
        <v>33490331</v>
      </c>
    </row>
    <row r="508" spans="1:7" x14ac:dyDescent="0.25">
      <c r="A508" s="13">
        <v>41744</v>
      </c>
      <c r="B508" s="12">
        <v>14.3009</v>
      </c>
      <c r="C508" s="12">
        <v>14.5146</v>
      </c>
      <c r="D508" s="12">
        <v>14.1556</v>
      </c>
      <c r="E508" s="12">
        <v>14.241</v>
      </c>
      <c r="F508" s="12">
        <v>14.241</v>
      </c>
      <c r="G508" s="12">
        <v>31044202</v>
      </c>
    </row>
    <row r="509" spans="1:7" x14ac:dyDescent="0.25">
      <c r="A509" s="13">
        <v>41745</v>
      </c>
      <c r="B509" s="12">
        <v>14.3436</v>
      </c>
      <c r="C509" s="12">
        <v>14.600099999999999</v>
      </c>
      <c r="D509" s="12">
        <v>14.1556</v>
      </c>
      <c r="E509" s="12">
        <v>14.565899999999999</v>
      </c>
      <c r="F509" s="12">
        <v>14.565899999999999</v>
      </c>
      <c r="G509" s="12">
        <v>32141235</v>
      </c>
    </row>
    <row r="510" spans="1:7" x14ac:dyDescent="0.25">
      <c r="A510" s="13">
        <v>41750</v>
      </c>
      <c r="B510" s="12">
        <v>14.574400000000001</v>
      </c>
      <c r="C510" s="12">
        <v>14.600099999999999</v>
      </c>
      <c r="D510" s="12">
        <v>14.3607</v>
      </c>
      <c r="E510" s="12">
        <v>14.531700000000001</v>
      </c>
      <c r="F510" s="12">
        <v>14.531700000000001</v>
      </c>
      <c r="G510" s="12">
        <v>48974697</v>
      </c>
    </row>
    <row r="511" spans="1:7" x14ac:dyDescent="0.25">
      <c r="A511" s="13">
        <v>41751</v>
      </c>
      <c r="B511" s="12">
        <v>14.579499999999999</v>
      </c>
      <c r="C511" s="12">
        <v>14.8729</v>
      </c>
      <c r="D511" s="12">
        <v>14.410600000000001</v>
      </c>
      <c r="E511" s="12">
        <v>14.4373</v>
      </c>
      <c r="F511" s="12">
        <v>14.4373</v>
      </c>
      <c r="G511" s="12">
        <v>33473589</v>
      </c>
    </row>
    <row r="512" spans="1:7" x14ac:dyDescent="0.25">
      <c r="A512" s="13">
        <v>41752</v>
      </c>
      <c r="B512" s="12">
        <v>14.464</v>
      </c>
      <c r="C512" s="12">
        <v>14.6151</v>
      </c>
      <c r="D512" s="12">
        <v>14.312799999999999</v>
      </c>
      <c r="E512" s="12">
        <v>14.579499999999999</v>
      </c>
      <c r="F512" s="12">
        <v>14.579499999999999</v>
      </c>
      <c r="G512" s="12">
        <v>28704975</v>
      </c>
    </row>
    <row r="513" spans="1:7" x14ac:dyDescent="0.25">
      <c r="A513" s="13">
        <v>41753</v>
      </c>
      <c r="B513" s="12">
        <v>14.5084</v>
      </c>
      <c r="C513" s="12">
        <v>14.624000000000001</v>
      </c>
      <c r="D513" s="12">
        <v>14.392799999999999</v>
      </c>
      <c r="E513" s="12">
        <v>14.4551</v>
      </c>
      <c r="F513" s="12">
        <v>14.4551</v>
      </c>
      <c r="G513" s="12">
        <v>35375498</v>
      </c>
    </row>
    <row r="514" spans="1:7" x14ac:dyDescent="0.25">
      <c r="A514" s="13">
        <v>41754</v>
      </c>
      <c r="B514" s="12">
        <v>14.490600000000001</v>
      </c>
      <c r="C514" s="12">
        <v>14.552899999999999</v>
      </c>
      <c r="D514" s="12">
        <v>14.2951</v>
      </c>
      <c r="E514" s="12">
        <v>14.499499999999999</v>
      </c>
      <c r="F514" s="12">
        <v>14.499499999999999</v>
      </c>
      <c r="G514" s="12">
        <v>28402870</v>
      </c>
    </row>
    <row r="515" spans="1:7" x14ac:dyDescent="0.25">
      <c r="A515" s="13">
        <v>41757</v>
      </c>
      <c r="B515" s="12">
        <v>14.5084</v>
      </c>
      <c r="C515" s="12">
        <v>14.5618</v>
      </c>
      <c r="D515" s="12">
        <v>14.1617</v>
      </c>
      <c r="E515" s="12">
        <v>14.2417</v>
      </c>
      <c r="F515" s="12">
        <v>14.2417</v>
      </c>
      <c r="G515" s="12">
        <v>27549665</v>
      </c>
    </row>
    <row r="516" spans="1:7" x14ac:dyDescent="0.25">
      <c r="A516" s="13">
        <v>41758</v>
      </c>
      <c r="B516" s="12">
        <v>14.2684</v>
      </c>
      <c r="C516" s="12">
        <v>14.677300000000001</v>
      </c>
      <c r="D516" s="12">
        <v>14.2684</v>
      </c>
      <c r="E516" s="12">
        <v>14.5707</v>
      </c>
      <c r="F516" s="12">
        <v>14.5707</v>
      </c>
      <c r="G516" s="12">
        <v>32838494</v>
      </c>
    </row>
    <row r="517" spans="1:7" x14ac:dyDescent="0.25">
      <c r="A517" s="13">
        <v>41759</v>
      </c>
      <c r="B517" s="12">
        <v>14.5707</v>
      </c>
      <c r="C517" s="12">
        <v>15.0063</v>
      </c>
      <c r="D517" s="12">
        <v>14.5707</v>
      </c>
      <c r="E517" s="12">
        <v>14.8729</v>
      </c>
      <c r="F517" s="12">
        <v>14.8729</v>
      </c>
      <c r="G517" s="12">
        <v>57755135</v>
      </c>
    </row>
    <row r="518" spans="1:7" x14ac:dyDescent="0.25">
      <c r="A518" s="13">
        <v>41761</v>
      </c>
      <c r="B518" s="12">
        <v>15.0063</v>
      </c>
      <c r="C518" s="12">
        <v>15.1129</v>
      </c>
      <c r="D518" s="12">
        <v>14.8818</v>
      </c>
      <c r="E518" s="12">
        <v>15.0063</v>
      </c>
      <c r="F518" s="12">
        <v>15.0063</v>
      </c>
      <c r="G518" s="12">
        <v>36042644</v>
      </c>
    </row>
    <row r="519" spans="1:7" x14ac:dyDescent="0.25">
      <c r="A519" s="13">
        <v>41764</v>
      </c>
      <c r="B519" s="12">
        <v>15.0063</v>
      </c>
      <c r="C519" s="12">
        <v>15.023999999999999</v>
      </c>
      <c r="D519" s="12">
        <v>14.757300000000001</v>
      </c>
      <c r="E519" s="12">
        <v>14.997400000000001</v>
      </c>
      <c r="F519" s="12">
        <v>14.997400000000001</v>
      </c>
      <c r="G519" s="12">
        <v>38945842</v>
      </c>
    </row>
    <row r="520" spans="1:7" x14ac:dyDescent="0.25">
      <c r="A520" s="13">
        <v>41765</v>
      </c>
      <c r="B520" s="12">
        <v>14.9885</v>
      </c>
      <c r="C520" s="12">
        <v>14.997400000000001</v>
      </c>
      <c r="D520" s="12">
        <v>14.8018</v>
      </c>
      <c r="E520" s="12">
        <v>14.890700000000001</v>
      </c>
      <c r="F520" s="12">
        <v>14.890700000000001</v>
      </c>
      <c r="G520" s="12">
        <v>32667402</v>
      </c>
    </row>
    <row r="521" spans="1:7" x14ac:dyDescent="0.25">
      <c r="A521" s="13">
        <v>41766</v>
      </c>
      <c r="B521" s="12">
        <v>14.944000000000001</v>
      </c>
      <c r="C521" s="12">
        <v>14.970700000000001</v>
      </c>
      <c r="D521" s="12">
        <v>14.819599999999999</v>
      </c>
      <c r="E521" s="12">
        <v>14.926299999999999</v>
      </c>
      <c r="F521" s="12">
        <v>14.926299999999999</v>
      </c>
      <c r="G521" s="12">
        <v>33218846</v>
      </c>
    </row>
    <row r="522" spans="1:7" x14ac:dyDescent="0.25">
      <c r="A522" s="13">
        <v>41767</v>
      </c>
      <c r="B522" s="12">
        <v>14.970700000000001</v>
      </c>
      <c r="C522" s="12">
        <v>15.077400000000001</v>
      </c>
      <c r="D522" s="12">
        <v>14.837300000000001</v>
      </c>
      <c r="E522" s="12">
        <v>14.926299999999999</v>
      </c>
      <c r="F522" s="12">
        <v>14.926299999999999</v>
      </c>
      <c r="G522" s="12">
        <v>28241174</v>
      </c>
    </row>
    <row r="523" spans="1:7" x14ac:dyDescent="0.25">
      <c r="A523" s="13">
        <v>41768</v>
      </c>
      <c r="B523" s="12">
        <v>14.9085</v>
      </c>
      <c r="C523" s="12">
        <v>14.926299999999999</v>
      </c>
      <c r="D523" s="12">
        <v>14.4373</v>
      </c>
      <c r="E523" s="12">
        <v>14.464</v>
      </c>
      <c r="F523" s="12">
        <v>14.464</v>
      </c>
      <c r="G523" s="12">
        <v>82951769</v>
      </c>
    </row>
    <row r="524" spans="1:7" x14ac:dyDescent="0.25">
      <c r="A524" s="13">
        <v>41771</v>
      </c>
      <c r="B524" s="12">
        <v>14.526199999999999</v>
      </c>
      <c r="C524" s="12">
        <v>14.7218</v>
      </c>
      <c r="D524" s="12">
        <v>14.526199999999999</v>
      </c>
      <c r="E524" s="12">
        <v>14.6684</v>
      </c>
      <c r="F524" s="12">
        <v>14.6684</v>
      </c>
      <c r="G524" s="12">
        <v>34230327</v>
      </c>
    </row>
    <row r="525" spans="1:7" x14ac:dyDescent="0.25">
      <c r="A525" s="13">
        <v>41772</v>
      </c>
      <c r="B525" s="12">
        <v>14.2239</v>
      </c>
      <c r="C525" s="12">
        <v>14.792899999999999</v>
      </c>
      <c r="D525" s="12">
        <v>14.2239</v>
      </c>
      <c r="E525" s="12">
        <v>14.7485</v>
      </c>
      <c r="F525" s="12">
        <v>14.7485</v>
      </c>
      <c r="G525" s="12">
        <v>97538700</v>
      </c>
    </row>
    <row r="526" spans="1:7" x14ac:dyDescent="0.25">
      <c r="A526" s="13">
        <v>41773</v>
      </c>
      <c r="B526" s="12">
        <v>14.739599999999999</v>
      </c>
      <c r="C526" s="12">
        <v>14.739599999999999</v>
      </c>
      <c r="D526" s="12">
        <v>14.4017</v>
      </c>
      <c r="E526" s="12">
        <v>14.4551</v>
      </c>
      <c r="F526" s="12">
        <v>14.4551</v>
      </c>
      <c r="G526" s="12">
        <v>58682035</v>
      </c>
    </row>
    <row r="527" spans="1:7" x14ac:dyDescent="0.25">
      <c r="A527" s="13">
        <v>41774</v>
      </c>
      <c r="B527" s="12">
        <v>14.4551</v>
      </c>
      <c r="C527" s="12">
        <v>14.517300000000001</v>
      </c>
      <c r="D527" s="12">
        <v>14.2417</v>
      </c>
      <c r="E527" s="12">
        <v>14.312799999999999</v>
      </c>
      <c r="F527" s="12">
        <v>14.312799999999999</v>
      </c>
      <c r="G527" s="12">
        <v>49315608</v>
      </c>
    </row>
    <row r="528" spans="1:7" x14ac:dyDescent="0.25">
      <c r="A528" s="13">
        <v>41775</v>
      </c>
      <c r="B528" s="12">
        <v>14.366199999999999</v>
      </c>
      <c r="C528" s="12">
        <v>14.6684</v>
      </c>
      <c r="D528" s="12">
        <v>14.3306</v>
      </c>
      <c r="E528" s="12">
        <v>14.4551</v>
      </c>
      <c r="F528" s="12">
        <v>14.4551</v>
      </c>
      <c r="G528" s="12">
        <v>43004844</v>
      </c>
    </row>
    <row r="529" spans="1:7" x14ac:dyDescent="0.25">
      <c r="A529" s="13">
        <v>41778</v>
      </c>
      <c r="B529" s="12">
        <v>14.4817</v>
      </c>
      <c r="C529" s="12">
        <v>14.4817</v>
      </c>
      <c r="D529" s="12">
        <v>14.2239</v>
      </c>
      <c r="E529" s="12">
        <v>14.384</v>
      </c>
      <c r="F529" s="12">
        <v>14.384</v>
      </c>
      <c r="G529" s="12">
        <v>50731822</v>
      </c>
    </row>
    <row r="530" spans="1:7" x14ac:dyDescent="0.25">
      <c r="A530" s="13">
        <v>41779</v>
      </c>
      <c r="B530" s="12">
        <v>14.4551</v>
      </c>
      <c r="C530" s="12">
        <v>14.4551</v>
      </c>
      <c r="D530" s="12">
        <v>14.2684</v>
      </c>
      <c r="E530" s="12">
        <v>14.312799999999999</v>
      </c>
      <c r="F530" s="12">
        <v>14.312799999999999</v>
      </c>
      <c r="G530" s="12">
        <v>26058228</v>
      </c>
    </row>
    <row r="531" spans="1:7" x14ac:dyDescent="0.25">
      <c r="A531" s="13">
        <v>41780</v>
      </c>
      <c r="B531" s="12">
        <v>14.392799999999999</v>
      </c>
      <c r="C531" s="12">
        <v>14.517300000000001</v>
      </c>
      <c r="D531" s="12">
        <v>14.3484</v>
      </c>
      <c r="E531" s="12">
        <v>14.4373</v>
      </c>
      <c r="F531" s="12">
        <v>14.4373</v>
      </c>
      <c r="G531" s="12">
        <v>23314425</v>
      </c>
    </row>
    <row r="532" spans="1:7" x14ac:dyDescent="0.25">
      <c r="A532" s="13">
        <v>41781</v>
      </c>
      <c r="B532" s="12">
        <v>14.4373</v>
      </c>
      <c r="C532" s="12">
        <v>14.606199999999999</v>
      </c>
      <c r="D532" s="12">
        <v>14.3751</v>
      </c>
      <c r="E532" s="12">
        <v>14.5351</v>
      </c>
      <c r="F532" s="12">
        <v>14.5351</v>
      </c>
      <c r="G532" s="12">
        <v>34222367</v>
      </c>
    </row>
    <row r="533" spans="1:7" x14ac:dyDescent="0.25">
      <c r="A533" s="13">
        <v>41782</v>
      </c>
      <c r="B533" s="12">
        <v>14.517300000000001</v>
      </c>
      <c r="C533" s="12">
        <v>14.712899999999999</v>
      </c>
      <c r="D533" s="12">
        <v>14.490600000000001</v>
      </c>
      <c r="E533" s="12">
        <v>14.6595</v>
      </c>
      <c r="F533" s="12">
        <v>14.6595</v>
      </c>
      <c r="G533" s="12">
        <v>38476164</v>
      </c>
    </row>
    <row r="534" spans="1:7" x14ac:dyDescent="0.25">
      <c r="A534" s="13">
        <v>41785</v>
      </c>
      <c r="B534" s="12">
        <v>14.7218</v>
      </c>
      <c r="C534" s="12">
        <v>14.8018</v>
      </c>
      <c r="D534" s="12">
        <v>14.712899999999999</v>
      </c>
      <c r="E534" s="12">
        <v>14.757300000000001</v>
      </c>
      <c r="F534" s="12">
        <v>14.757300000000001</v>
      </c>
      <c r="G534" s="12">
        <v>8490497</v>
      </c>
    </row>
    <row r="535" spans="1:7" x14ac:dyDescent="0.25">
      <c r="A535" s="13">
        <v>41786</v>
      </c>
      <c r="B535" s="12">
        <v>14.819599999999999</v>
      </c>
      <c r="C535" s="12">
        <v>14.926299999999999</v>
      </c>
      <c r="D535" s="12">
        <v>14.792899999999999</v>
      </c>
      <c r="E535" s="12">
        <v>14.819599999999999</v>
      </c>
      <c r="F535" s="12">
        <v>14.819599999999999</v>
      </c>
      <c r="G535" s="12">
        <v>29964609</v>
      </c>
    </row>
    <row r="536" spans="1:7" x14ac:dyDescent="0.25">
      <c r="A536" s="13">
        <v>41787</v>
      </c>
      <c r="B536" s="12">
        <v>14.864000000000001</v>
      </c>
      <c r="C536" s="12">
        <v>14.9796</v>
      </c>
      <c r="D536" s="12">
        <v>14.810700000000001</v>
      </c>
      <c r="E536" s="12">
        <v>14.944000000000001</v>
      </c>
      <c r="F536" s="12">
        <v>14.944000000000001</v>
      </c>
      <c r="G536" s="12">
        <v>34704396</v>
      </c>
    </row>
    <row r="537" spans="1:7" x14ac:dyDescent="0.25">
      <c r="A537" s="13">
        <v>41788</v>
      </c>
      <c r="B537" s="12">
        <v>14.8462</v>
      </c>
      <c r="C537" s="12">
        <v>15.023999999999999</v>
      </c>
      <c r="D537" s="12">
        <v>14.819599999999999</v>
      </c>
      <c r="E537" s="12">
        <v>14.9085</v>
      </c>
      <c r="F537" s="12">
        <v>14.9085</v>
      </c>
      <c r="G537" s="12">
        <v>25984960</v>
      </c>
    </row>
    <row r="538" spans="1:7" x14ac:dyDescent="0.25">
      <c r="A538" s="13">
        <v>41789</v>
      </c>
      <c r="B538" s="12">
        <v>14.9085</v>
      </c>
      <c r="C538" s="12">
        <v>14.9529</v>
      </c>
      <c r="D538" s="12">
        <v>14.677300000000001</v>
      </c>
      <c r="E538" s="12">
        <v>14.7218</v>
      </c>
      <c r="F538" s="12">
        <v>14.7218</v>
      </c>
      <c r="G538" s="12">
        <v>81229022</v>
      </c>
    </row>
    <row r="539" spans="1:7" x14ac:dyDescent="0.25">
      <c r="A539" s="13">
        <v>41792</v>
      </c>
      <c r="B539" s="12">
        <v>14.8018</v>
      </c>
      <c r="C539" s="12">
        <v>14.917400000000001</v>
      </c>
      <c r="D539" s="12">
        <v>14.6151</v>
      </c>
      <c r="E539" s="12">
        <v>14.8551</v>
      </c>
      <c r="F539" s="12">
        <v>14.8551</v>
      </c>
      <c r="G539" s="12">
        <v>28585133</v>
      </c>
    </row>
    <row r="540" spans="1:7" x14ac:dyDescent="0.25">
      <c r="A540" s="13">
        <v>41793</v>
      </c>
      <c r="B540" s="12">
        <v>14.784000000000001</v>
      </c>
      <c r="C540" s="12">
        <v>14.8996</v>
      </c>
      <c r="D540" s="12">
        <v>14.7485</v>
      </c>
      <c r="E540" s="12">
        <v>14.8818</v>
      </c>
      <c r="F540" s="12">
        <v>14.8818</v>
      </c>
      <c r="G540" s="12">
        <v>29252159</v>
      </c>
    </row>
    <row r="541" spans="1:7" x14ac:dyDescent="0.25">
      <c r="A541" s="13">
        <v>41794</v>
      </c>
      <c r="B541" s="12">
        <v>14.837300000000001</v>
      </c>
      <c r="C541" s="12">
        <v>14.8818</v>
      </c>
      <c r="D541" s="12">
        <v>14.757300000000001</v>
      </c>
      <c r="E541" s="12">
        <v>14.784000000000001</v>
      </c>
      <c r="F541" s="12">
        <v>14.784000000000001</v>
      </c>
      <c r="G541" s="12">
        <v>10132736</v>
      </c>
    </row>
    <row r="542" spans="1:7" x14ac:dyDescent="0.25">
      <c r="A542" s="13">
        <v>41795</v>
      </c>
      <c r="B542" s="12">
        <v>14.8018</v>
      </c>
      <c r="C542" s="12">
        <v>14.9796</v>
      </c>
      <c r="D542" s="12">
        <v>14.7662</v>
      </c>
      <c r="E542" s="12">
        <v>14.784000000000001</v>
      </c>
      <c r="F542" s="12">
        <v>14.784000000000001</v>
      </c>
      <c r="G542" s="12">
        <v>39549184</v>
      </c>
    </row>
    <row r="543" spans="1:7" x14ac:dyDescent="0.25">
      <c r="A543" s="13">
        <v>41796</v>
      </c>
      <c r="B543" s="12">
        <v>14.784000000000001</v>
      </c>
      <c r="C543" s="12">
        <v>15.1129</v>
      </c>
      <c r="D543" s="12">
        <v>14.784000000000001</v>
      </c>
      <c r="E543" s="12">
        <v>15.0063</v>
      </c>
      <c r="F543" s="12">
        <v>15.0063</v>
      </c>
      <c r="G543" s="12">
        <v>38706968</v>
      </c>
    </row>
    <row r="544" spans="1:7" x14ac:dyDescent="0.25">
      <c r="A544" s="13">
        <v>41799</v>
      </c>
      <c r="B544" s="12">
        <v>15.0596</v>
      </c>
      <c r="C544" s="12">
        <v>15.3352</v>
      </c>
      <c r="D544" s="12">
        <v>14.9618</v>
      </c>
      <c r="E544" s="12">
        <v>15.1663</v>
      </c>
      <c r="F544" s="12">
        <v>15.1663</v>
      </c>
      <c r="G544" s="12">
        <v>34254876</v>
      </c>
    </row>
    <row r="545" spans="1:7" x14ac:dyDescent="0.25">
      <c r="A545" s="13">
        <v>41800</v>
      </c>
      <c r="B545" s="12">
        <v>15.1663</v>
      </c>
      <c r="C545" s="12">
        <v>15.708600000000001</v>
      </c>
      <c r="D545" s="12">
        <v>15.1129</v>
      </c>
      <c r="E545" s="12">
        <v>15.664099999999999</v>
      </c>
      <c r="F545" s="12">
        <v>15.664099999999999</v>
      </c>
      <c r="G545" s="12">
        <v>78656241</v>
      </c>
    </row>
    <row r="546" spans="1:7" x14ac:dyDescent="0.25">
      <c r="A546" s="13">
        <v>41801</v>
      </c>
      <c r="B546" s="12">
        <v>15.6463</v>
      </c>
      <c r="C546" s="12">
        <v>15.6463</v>
      </c>
      <c r="D546" s="12">
        <v>15.3619</v>
      </c>
      <c r="E546" s="12">
        <v>15.477399999999999</v>
      </c>
      <c r="F546" s="12">
        <v>15.477399999999999</v>
      </c>
      <c r="G546" s="12">
        <v>32418606</v>
      </c>
    </row>
    <row r="547" spans="1:7" x14ac:dyDescent="0.25">
      <c r="A547" s="13">
        <v>41802</v>
      </c>
      <c r="B547" s="12">
        <v>15.468500000000001</v>
      </c>
      <c r="C547" s="12">
        <v>15.548500000000001</v>
      </c>
      <c r="D547" s="12">
        <v>15.210699999999999</v>
      </c>
      <c r="E547" s="12">
        <v>15.237399999999999</v>
      </c>
      <c r="F547" s="12">
        <v>15.237399999999999</v>
      </c>
      <c r="G547" s="12">
        <v>22312514</v>
      </c>
    </row>
    <row r="548" spans="1:7" x14ac:dyDescent="0.25">
      <c r="A548" s="13">
        <v>41803</v>
      </c>
      <c r="B548" s="12">
        <v>15.273</v>
      </c>
      <c r="C548" s="12">
        <v>15.424099999999999</v>
      </c>
      <c r="D548" s="12">
        <v>15.1663</v>
      </c>
      <c r="E548" s="12">
        <v>15.193</v>
      </c>
      <c r="F548" s="12">
        <v>15.193</v>
      </c>
      <c r="G548" s="12">
        <v>28869453</v>
      </c>
    </row>
    <row r="549" spans="1:7" x14ac:dyDescent="0.25">
      <c r="A549" s="13">
        <v>41806</v>
      </c>
      <c r="B549" s="12">
        <v>15.193</v>
      </c>
      <c r="C549" s="12">
        <v>15.290699999999999</v>
      </c>
      <c r="D549" s="12">
        <v>15.1129</v>
      </c>
      <c r="E549" s="12">
        <v>15.2463</v>
      </c>
      <c r="F549" s="12">
        <v>15.2463</v>
      </c>
      <c r="G549" s="12">
        <v>30913644</v>
      </c>
    </row>
    <row r="550" spans="1:7" x14ac:dyDescent="0.25">
      <c r="A550" s="13">
        <v>41807</v>
      </c>
      <c r="B550" s="12">
        <v>15.2552</v>
      </c>
      <c r="C550" s="12">
        <v>15.3085</v>
      </c>
      <c r="D550" s="12">
        <v>15.157400000000001</v>
      </c>
      <c r="E550" s="12">
        <v>15.237399999999999</v>
      </c>
      <c r="F550" s="12">
        <v>15.237399999999999</v>
      </c>
      <c r="G550" s="12">
        <v>17344852</v>
      </c>
    </row>
    <row r="551" spans="1:7" x14ac:dyDescent="0.25">
      <c r="A551" s="13">
        <v>41808</v>
      </c>
      <c r="B551" s="12">
        <v>15.264099999999999</v>
      </c>
      <c r="C551" s="12">
        <v>15.4419</v>
      </c>
      <c r="D551" s="12">
        <v>15.1752</v>
      </c>
      <c r="E551" s="12">
        <v>15.3796</v>
      </c>
      <c r="F551" s="12">
        <v>15.3796</v>
      </c>
      <c r="G551" s="12">
        <v>38573022</v>
      </c>
    </row>
    <row r="552" spans="1:7" x14ac:dyDescent="0.25">
      <c r="A552" s="13">
        <v>41809</v>
      </c>
      <c r="B552" s="12">
        <v>15.3796</v>
      </c>
      <c r="C552" s="12">
        <v>15.584099999999999</v>
      </c>
      <c r="D552" s="12">
        <v>15.3352</v>
      </c>
      <c r="E552" s="12">
        <v>15.557399999999999</v>
      </c>
      <c r="F552" s="12">
        <v>15.557399999999999</v>
      </c>
      <c r="G552" s="12">
        <v>18018802</v>
      </c>
    </row>
    <row r="553" spans="1:7" x14ac:dyDescent="0.25">
      <c r="A553" s="13">
        <v>41810</v>
      </c>
      <c r="B553" s="12">
        <v>15.5219</v>
      </c>
      <c r="C553" s="12">
        <v>15.6463</v>
      </c>
      <c r="D553" s="12">
        <v>15.388500000000001</v>
      </c>
      <c r="E553" s="12">
        <v>15.4152</v>
      </c>
      <c r="F553" s="12">
        <v>15.4152</v>
      </c>
      <c r="G553" s="12">
        <v>85695562</v>
      </c>
    </row>
    <row r="554" spans="1:7" x14ac:dyDescent="0.25">
      <c r="A554" s="13">
        <v>41813</v>
      </c>
      <c r="B554" s="12">
        <v>15.3619</v>
      </c>
      <c r="C554" s="12">
        <v>15.468500000000001</v>
      </c>
      <c r="D554" s="12">
        <v>15.353</v>
      </c>
      <c r="E554" s="12">
        <v>15.3796</v>
      </c>
      <c r="F554" s="12">
        <v>15.3796</v>
      </c>
      <c r="G554" s="12">
        <v>22360754</v>
      </c>
    </row>
    <row r="555" spans="1:7" x14ac:dyDescent="0.25">
      <c r="A555" s="13">
        <v>41814</v>
      </c>
      <c r="B555" s="12">
        <v>15.3796</v>
      </c>
      <c r="C555" s="12">
        <v>15.450799999999999</v>
      </c>
      <c r="D555" s="12">
        <v>15.210699999999999</v>
      </c>
      <c r="E555" s="12">
        <v>15.2818</v>
      </c>
      <c r="F555" s="12">
        <v>15.2818</v>
      </c>
      <c r="G555" s="12">
        <v>34235496</v>
      </c>
    </row>
    <row r="556" spans="1:7" x14ac:dyDescent="0.25">
      <c r="A556" s="13">
        <v>41815</v>
      </c>
      <c r="B556" s="12">
        <v>15.290699999999999</v>
      </c>
      <c r="C556" s="12">
        <v>15.3352</v>
      </c>
      <c r="D556" s="12">
        <v>15.1663</v>
      </c>
      <c r="E556" s="12">
        <v>15.210699999999999</v>
      </c>
      <c r="F556" s="12">
        <v>15.210699999999999</v>
      </c>
      <c r="G556" s="12">
        <v>30827515</v>
      </c>
    </row>
    <row r="557" spans="1:7" x14ac:dyDescent="0.25">
      <c r="A557" s="13">
        <v>41816</v>
      </c>
      <c r="B557" s="12">
        <v>15.193</v>
      </c>
      <c r="C557" s="12">
        <v>15.450799999999999</v>
      </c>
      <c r="D557" s="12">
        <v>15.184100000000001</v>
      </c>
      <c r="E557" s="12">
        <v>15.290699999999999</v>
      </c>
      <c r="F557" s="12">
        <v>15.290699999999999</v>
      </c>
      <c r="G557" s="12">
        <v>36309608</v>
      </c>
    </row>
    <row r="558" spans="1:7" x14ac:dyDescent="0.25">
      <c r="A558" s="13">
        <v>41817</v>
      </c>
      <c r="B558" s="12">
        <v>15.264099999999999</v>
      </c>
      <c r="C558" s="12">
        <v>15.3263</v>
      </c>
      <c r="D558" s="12">
        <v>15.1752</v>
      </c>
      <c r="E558" s="12">
        <v>15.210699999999999</v>
      </c>
      <c r="F558" s="12">
        <v>15.210699999999999</v>
      </c>
      <c r="G558" s="12">
        <v>26825658</v>
      </c>
    </row>
    <row r="559" spans="1:7" x14ac:dyDescent="0.25">
      <c r="A559" s="13">
        <v>41820</v>
      </c>
      <c r="B559" s="12">
        <v>15.290699999999999</v>
      </c>
      <c r="C559" s="12">
        <v>15.388500000000001</v>
      </c>
      <c r="D559" s="12">
        <v>15.184100000000001</v>
      </c>
      <c r="E559" s="12">
        <v>15.273</v>
      </c>
      <c r="F559" s="12">
        <v>15.273</v>
      </c>
      <c r="G559" s="12">
        <v>52090406</v>
      </c>
    </row>
    <row r="560" spans="1:7" x14ac:dyDescent="0.25">
      <c r="A560" s="13">
        <v>41821</v>
      </c>
      <c r="B560" s="12">
        <v>15.3352</v>
      </c>
      <c r="C560" s="12">
        <v>15.4863</v>
      </c>
      <c r="D560" s="12">
        <v>15.3352</v>
      </c>
      <c r="E560" s="12">
        <v>15.450799999999999</v>
      </c>
      <c r="F560" s="12">
        <v>15.450799999999999</v>
      </c>
      <c r="G560" s="12">
        <v>42664084</v>
      </c>
    </row>
    <row r="561" spans="1:7" x14ac:dyDescent="0.25">
      <c r="A561" s="13">
        <v>41822</v>
      </c>
      <c r="B561" s="12">
        <v>15.4152</v>
      </c>
      <c r="C561" s="12">
        <v>15.6463</v>
      </c>
      <c r="D561" s="12">
        <v>15.4152</v>
      </c>
      <c r="E561" s="12">
        <v>15.6197</v>
      </c>
      <c r="F561" s="12">
        <v>15.6197</v>
      </c>
      <c r="G561" s="12">
        <v>33336890</v>
      </c>
    </row>
    <row r="562" spans="1:7" x14ac:dyDescent="0.25">
      <c r="A562" s="13">
        <v>41823</v>
      </c>
      <c r="B562" s="12">
        <v>15.6463</v>
      </c>
      <c r="C562" s="12">
        <v>15.761900000000001</v>
      </c>
      <c r="D562" s="12">
        <v>15.513</v>
      </c>
      <c r="E562" s="12">
        <v>15.708600000000001</v>
      </c>
      <c r="F562" s="12">
        <v>15.708600000000001</v>
      </c>
      <c r="G562" s="12">
        <v>50305191</v>
      </c>
    </row>
    <row r="563" spans="1:7" x14ac:dyDescent="0.25">
      <c r="A563" s="13">
        <v>41824</v>
      </c>
      <c r="B563" s="12">
        <v>15.708600000000001</v>
      </c>
      <c r="C563" s="12">
        <v>15.7797</v>
      </c>
      <c r="D563" s="12">
        <v>15.6197</v>
      </c>
      <c r="E563" s="12">
        <v>15.717499999999999</v>
      </c>
      <c r="F563" s="12">
        <v>15.717499999999999</v>
      </c>
      <c r="G563" s="12">
        <v>4700308</v>
      </c>
    </row>
    <row r="564" spans="1:7" x14ac:dyDescent="0.25">
      <c r="A564" s="13">
        <v>41827</v>
      </c>
      <c r="B564" s="12">
        <v>15.753</v>
      </c>
      <c r="C564" s="12">
        <v>15.753</v>
      </c>
      <c r="D564" s="12">
        <v>15.557399999999999</v>
      </c>
      <c r="E564" s="12">
        <v>15.593</v>
      </c>
      <c r="F564" s="12">
        <v>15.593</v>
      </c>
      <c r="G564" s="12">
        <v>44372784</v>
      </c>
    </row>
    <row r="565" spans="1:7" x14ac:dyDescent="0.25">
      <c r="A565" s="13">
        <v>41828</v>
      </c>
      <c r="B565" s="12">
        <v>15.557399999999999</v>
      </c>
      <c r="C565" s="12">
        <v>15.6197</v>
      </c>
      <c r="D565" s="12">
        <v>15.264099999999999</v>
      </c>
      <c r="E565" s="12">
        <v>15.468500000000001</v>
      </c>
      <c r="F565" s="12">
        <v>15.468500000000001</v>
      </c>
      <c r="G565" s="12">
        <v>43168085</v>
      </c>
    </row>
    <row r="566" spans="1:7" x14ac:dyDescent="0.25">
      <c r="A566" s="13">
        <v>41829</v>
      </c>
      <c r="B566" s="12">
        <v>15.424099999999999</v>
      </c>
      <c r="C566" s="12">
        <v>15.530799999999999</v>
      </c>
      <c r="D566" s="12">
        <v>15.3263</v>
      </c>
      <c r="E566" s="12">
        <v>15.450799999999999</v>
      </c>
      <c r="F566" s="12">
        <v>15.450799999999999</v>
      </c>
      <c r="G566" s="12">
        <v>20438317</v>
      </c>
    </row>
    <row r="567" spans="1:7" x14ac:dyDescent="0.25">
      <c r="A567" s="13">
        <v>41830</v>
      </c>
      <c r="B567" s="12">
        <v>15.370799999999999</v>
      </c>
      <c r="C567" s="12">
        <v>15.450799999999999</v>
      </c>
      <c r="D567" s="12">
        <v>15.264099999999999</v>
      </c>
      <c r="E567" s="12">
        <v>15.4152</v>
      </c>
      <c r="F567" s="12">
        <v>15.4152</v>
      </c>
      <c r="G567" s="12">
        <v>31045297</v>
      </c>
    </row>
    <row r="568" spans="1:7" x14ac:dyDescent="0.25">
      <c r="A568" s="13">
        <v>41831</v>
      </c>
      <c r="B568" s="12">
        <v>15.353</v>
      </c>
      <c r="C568" s="12">
        <v>15.424099999999999</v>
      </c>
      <c r="D568" s="12">
        <v>15.2018</v>
      </c>
      <c r="E568" s="12">
        <v>15.2552</v>
      </c>
      <c r="F568" s="12">
        <v>15.2552</v>
      </c>
      <c r="G568" s="12">
        <v>31896914</v>
      </c>
    </row>
    <row r="569" spans="1:7" x14ac:dyDescent="0.25">
      <c r="A569" s="13">
        <v>41834</v>
      </c>
      <c r="B569" s="12">
        <v>15.344099999999999</v>
      </c>
      <c r="C569" s="12">
        <v>15.450799999999999</v>
      </c>
      <c r="D569" s="12">
        <v>15.2285</v>
      </c>
      <c r="E569" s="12">
        <v>15.424099999999999</v>
      </c>
      <c r="F569" s="12">
        <v>15.424099999999999</v>
      </c>
      <c r="G569" s="12">
        <v>28837973</v>
      </c>
    </row>
    <row r="570" spans="1:7" x14ac:dyDescent="0.25">
      <c r="A570" s="13">
        <v>41835</v>
      </c>
      <c r="B570" s="12">
        <v>15.4419</v>
      </c>
      <c r="C570" s="12">
        <v>15.450799999999999</v>
      </c>
      <c r="D570" s="12">
        <v>15.193</v>
      </c>
      <c r="E570" s="12">
        <v>15.2463</v>
      </c>
      <c r="F570" s="12">
        <v>15.2463</v>
      </c>
      <c r="G570" s="12">
        <v>60335628</v>
      </c>
    </row>
    <row r="571" spans="1:7" x14ac:dyDescent="0.25">
      <c r="A571" s="13">
        <v>41836</v>
      </c>
      <c r="B571" s="12">
        <v>15.3263</v>
      </c>
      <c r="C571" s="12">
        <v>15.3263</v>
      </c>
      <c r="D571" s="12">
        <v>15.2018</v>
      </c>
      <c r="E571" s="12">
        <v>15.2463</v>
      </c>
      <c r="F571" s="12">
        <v>15.2463</v>
      </c>
      <c r="G571" s="12">
        <v>29031294</v>
      </c>
    </row>
    <row r="572" spans="1:7" x14ac:dyDescent="0.25">
      <c r="A572" s="13">
        <v>41837</v>
      </c>
      <c r="B572" s="12">
        <v>15.2463</v>
      </c>
      <c r="C572" s="12">
        <v>15.2463</v>
      </c>
      <c r="D572" s="12">
        <v>14.8818</v>
      </c>
      <c r="E572" s="12">
        <v>14.9618</v>
      </c>
      <c r="F572" s="12">
        <v>14.9618</v>
      </c>
      <c r="G572" s="12">
        <v>50200555</v>
      </c>
    </row>
    <row r="573" spans="1:7" x14ac:dyDescent="0.25">
      <c r="A573" s="13">
        <v>41838</v>
      </c>
      <c r="B573" s="12">
        <v>14.8462</v>
      </c>
      <c r="C573" s="12">
        <v>15.317399999999999</v>
      </c>
      <c r="D573" s="12">
        <v>14.579499999999999</v>
      </c>
      <c r="E573" s="12">
        <v>15.264099999999999</v>
      </c>
      <c r="F573" s="12">
        <v>15.264099999999999</v>
      </c>
      <c r="G573" s="12">
        <v>50435406</v>
      </c>
    </row>
    <row r="574" spans="1:7" x14ac:dyDescent="0.25">
      <c r="A574" s="13">
        <v>41841</v>
      </c>
      <c r="B574" s="12">
        <v>15.264099999999999</v>
      </c>
      <c r="C574" s="12">
        <v>15.264099999999999</v>
      </c>
      <c r="D574" s="12">
        <v>14.970700000000001</v>
      </c>
      <c r="E574" s="12">
        <v>15.0685</v>
      </c>
      <c r="F574" s="12">
        <v>15.0685</v>
      </c>
      <c r="G574" s="12">
        <v>34314881</v>
      </c>
    </row>
    <row r="575" spans="1:7" x14ac:dyDescent="0.25">
      <c r="A575" s="13">
        <v>41842</v>
      </c>
      <c r="B575" s="12">
        <v>15.1129</v>
      </c>
      <c r="C575" s="12">
        <v>15.2018</v>
      </c>
      <c r="D575" s="12">
        <v>14.9885</v>
      </c>
      <c r="E575" s="12">
        <v>15.0685</v>
      </c>
      <c r="F575" s="12">
        <v>15.0685</v>
      </c>
      <c r="G575" s="12">
        <v>44217727</v>
      </c>
    </row>
    <row r="576" spans="1:7" x14ac:dyDescent="0.25">
      <c r="A576" s="13">
        <v>41843</v>
      </c>
      <c r="B576" s="12">
        <v>15.1396</v>
      </c>
      <c r="C576" s="12">
        <v>15.1396</v>
      </c>
      <c r="D576" s="12">
        <v>15.0152</v>
      </c>
      <c r="E576" s="12">
        <v>15.0329</v>
      </c>
      <c r="F576" s="12">
        <v>15.0329</v>
      </c>
      <c r="G576" s="12">
        <v>43513851</v>
      </c>
    </row>
    <row r="577" spans="1:7" x14ac:dyDescent="0.25">
      <c r="A577" s="13">
        <v>41844</v>
      </c>
      <c r="B577" s="12">
        <v>15.1485</v>
      </c>
      <c r="C577" s="12">
        <v>15.1485</v>
      </c>
      <c r="D577" s="12">
        <v>14.8996</v>
      </c>
      <c r="E577" s="12">
        <v>14.970700000000001</v>
      </c>
      <c r="F577" s="12">
        <v>14.970700000000001</v>
      </c>
      <c r="G577" s="12">
        <v>31892561</v>
      </c>
    </row>
    <row r="578" spans="1:7" x14ac:dyDescent="0.25">
      <c r="A578" s="13">
        <v>41845</v>
      </c>
      <c r="B578" s="12">
        <v>15.0685</v>
      </c>
      <c r="C578" s="12">
        <v>15.0685</v>
      </c>
      <c r="D578" s="12">
        <v>14.890700000000001</v>
      </c>
      <c r="E578" s="12">
        <v>14.9618</v>
      </c>
      <c r="F578" s="12">
        <v>14.9618</v>
      </c>
      <c r="G578" s="12">
        <v>18602479</v>
      </c>
    </row>
    <row r="579" spans="1:7" x14ac:dyDescent="0.25">
      <c r="A579" s="13">
        <v>41848</v>
      </c>
      <c r="B579" s="12">
        <v>15.023999999999999</v>
      </c>
      <c r="C579" s="12">
        <v>15.023999999999999</v>
      </c>
      <c r="D579" s="12">
        <v>14.7751</v>
      </c>
      <c r="E579" s="12">
        <v>14.8018</v>
      </c>
      <c r="F579" s="12">
        <v>14.8018</v>
      </c>
      <c r="G579" s="12">
        <v>24576160</v>
      </c>
    </row>
    <row r="580" spans="1:7" x14ac:dyDescent="0.25">
      <c r="A580" s="13">
        <v>41849</v>
      </c>
      <c r="B580" s="12">
        <v>14.8462</v>
      </c>
      <c r="C580" s="12">
        <v>14.970700000000001</v>
      </c>
      <c r="D580" s="12">
        <v>14.7751</v>
      </c>
      <c r="E580" s="12">
        <v>14.792899999999999</v>
      </c>
      <c r="F580" s="12">
        <v>14.792899999999999</v>
      </c>
      <c r="G580" s="12">
        <v>29847244</v>
      </c>
    </row>
    <row r="581" spans="1:7" x14ac:dyDescent="0.25">
      <c r="A581" s="13">
        <v>41850</v>
      </c>
      <c r="B581" s="12">
        <v>14.8462</v>
      </c>
      <c r="C581" s="12">
        <v>14.970700000000001</v>
      </c>
      <c r="D581" s="12">
        <v>14.7751</v>
      </c>
      <c r="E581" s="12">
        <v>14.8551</v>
      </c>
      <c r="F581" s="12">
        <v>14.8551</v>
      </c>
      <c r="G581" s="12">
        <v>21021366</v>
      </c>
    </row>
    <row r="582" spans="1:7" x14ac:dyDescent="0.25">
      <c r="A582" s="13">
        <v>41851</v>
      </c>
      <c r="B582" s="12">
        <v>14.837300000000001</v>
      </c>
      <c r="C582" s="12">
        <v>14.8729</v>
      </c>
      <c r="D582" s="12">
        <v>14.677300000000001</v>
      </c>
      <c r="E582" s="12">
        <v>14.739599999999999</v>
      </c>
      <c r="F582" s="12">
        <v>14.739599999999999</v>
      </c>
      <c r="G582" s="12">
        <v>32274368</v>
      </c>
    </row>
    <row r="583" spans="1:7" x14ac:dyDescent="0.25">
      <c r="A583" s="13">
        <v>41852</v>
      </c>
      <c r="B583" s="12">
        <v>14.8462</v>
      </c>
      <c r="C583" s="12">
        <v>14.864000000000001</v>
      </c>
      <c r="D583" s="12">
        <v>14.606199999999999</v>
      </c>
      <c r="E583" s="12">
        <v>14.632899999999999</v>
      </c>
      <c r="F583" s="12">
        <v>14.632899999999999</v>
      </c>
      <c r="G583" s="12">
        <v>26518694</v>
      </c>
    </row>
    <row r="584" spans="1:7" x14ac:dyDescent="0.25">
      <c r="A584" s="13">
        <v>41855</v>
      </c>
      <c r="B584" s="12">
        <v>14.677300000000001</v>
      </c>
      <c r="C584" s="12">
        <v>14.926299999999999</v>
      </c>
      <c r="D584" s="12">
        <v>14.650700000000001</v>
      </c>
      <c r="E584" s="12">
        <v>14.730700000000001</v>
      </c>
      <c r="F584" s="12">
        <v>14.730700000000001</v>
      </c>
      <c r="G584" s="12">
        <v>39705811</v>
      </c>
    </row>
    <row r="585" spans="1:7" x14ac:dyDescent="0.25">
      <c r="A585" s="13">
        <v>41856</v>
      </c>
      <c r="B585" s="12">
        <v>14.792899999999999</v>
      </c>
      <c r="C585" s="12">
        <v>14.8462</v>
      </c>
      <c r="D585" s="12">
        <v>14.6684</v>
      </c>
      <c r="E585" s="12">
        <v>14.757300000000001</v>
      </c>
      <c r="F585" s="12">
        <v>14.757300000000001</v>
      </c>
      <c r="G585" s="12">
        <v>29552427</v>
      </c>
    </row>
    <row r="586" spans="1:7" x14ac:dyDescent="0.25">
      <c r="A586" s="13">
        <v>41857</v>
      </c>
      <c r="B586" s="12">
        <v>14.7485</v>
      </c>
      <c r="C586" s="12">
        <v>14.810700000000001</v>
      </c>
      <c r="D586" s="12">
        <v>14.6418</v>
      </c>
      <c r="E586" s="12">
        <v>14.7662</v>
      </c>
      <c r="F586" s="12">
        <v>14.7662</v>
      </c>
      <c r="G586" s="12">
        <v>22704999</v>
      </c>
    </row>
    <row r="587" spans="1:7" x14ac:dyDescent="0.25">
      <c r="A587" s="13">
        <v>41858</v>
      </c>
      <c r="B587" s="12">
        <v>14.7662</v>
      </c>
      <c r="C587" s="12">
        <v>14.9618</v>
      </c>
      <c r="D587" s="12">
        <v>14.6418</v>
      </c>
      <c r="E587" s="12">
        <v>14.704000000000001</v>
      </c>
      <c r="F587" s="12">
        <v>14.704000000000001</v>
      </c>
      <c r="G587" s="12">
        <v>35005228</v>
      </c>
    </row>
    <row r="588" spans="1:7" x14ac:dyDescent="0.25">
      <c r="A588" s="13">
        <v>41859</v>
      </c>
      <c r="B588" s="12">
        <v>14.757300000000001</v>
      </c>
      <c r="C588" s="12">
        <v>15.0329</v>
      </c>
      <c r="D588" s="12">
        <v>14.686199999999999</v>
      </c>
      <c r="E588" s="12">
        <v>14.944000000000001</v>
      </c>
      <c r="F588" s="12">
        <v>14.944000000000001</v>
      </c>
      <c r="G588" s="12">
        <v>28112183</v>
      </c>
    </row>
    <row r="589" spans="1:7" x14ac:dyDescent="0.25">
      <c r="A589" s="13">
        <v>41862</v>
      </c>
      <c r="B589" s="12">
        <v>15.0418</v>
      </c>
      <c r="C589" s="12">
        <v>15.0952</v>
      </c>
      <c r="D589" s="12">
        <v>14.9351</v>
      </c>
      <c r="E589" s="12">
        <v>14.944000000000001</v>
      </c>
      <c r="F589" s="12">
        <v>14.944000000000001</v>
      </c>
      <c r="G589" s="12">
        <v>25491109</v>
      </c>
    </row>
    <row r="590" spans="1:7" x14ac:dyDescent="0.25">
      <c r="A590" s="13">
        <v>41863</v>
      </c>
      <c r="B590" s="12">
        <v>14.917400000000001</v>
      </c>
      <c r="C590" s="12">
        <v>14.997400000000001</v>
      </c>
      <c r="D590" s="12">
        <v>14.837300000000001</v>
      </c>
      <c r="E590" s="12">
        <v>14.8818</v>
      </c>
      <c r="F590" s="12">
        <v>14.8818</v>
      </c>
      <c r="G590" s="12">
        <v>24660481</v>
      </c>
    </row>
    <row r="591" spans="1:7" x14ac:dyDescent="0.25">
      <c r="A591" s="13">
        <v>41864</v>
      </c>
      <c r="B591" s="12">
        <v>14.8818</v>
      </c>
      <c r="C591" s="12">
        <v>15.0596</v>
      </c>
      <c r="D591" s="12">
        <v>14.8729</v>
      </c>
      <c r="E591" s="12">
        <v>14.917400000000001</v>
      </c>
      <c r="F591" s="12">
        <v>14.917400000000001</v>
      </c>
      <c r="G591" s="12">
        <v>25470068</v>
      </c>
    </row>
    <row r="592" spans="1:7" x14ac:dyDescent="0.25">
      <c r="A592" s="13">
        <v>41865</v>
      </c>
      <c r="B592" s="12">
        <v>14.9618</v>
      </c>
      <c r="C592" s="12">
        <v>15.0152</v>
      </c>
      <c r="D592" s="12">
        <v>14.8729</v>
      </c>
      <c r="E592" s="12">
        <v>14.9885</v>
      </c>
      <c r="F592" s="12">
        <v>14.9885</v>
      </c>
      <c r="G592" s="12">
        <v>25670809</v>
      </c>
    </row>
    <row r="593" spans="1:7" x14ac:dyDescent="0.25">
      <c r="A593" s="13">
        <v>41866</v>
      </c>
      <c r="B593" s="12">
        <v>15.023999999999999</v>
      </c>
      <c r="C593" s="12">
        <v>15.023999999999999</v>
      </c>
      <c r="D593" s="12">
        <v>14.792899999999999</v>
      </c>
      <c r="E593" s="12">
        <v>14.9085</v>
      </c>
      <c r="F593" s="12">
        <v>14.9085</v>
      </c>
      <c r="G593" s="12">
        <v>15377739</v>
      </c>
    </row>
    <row r="594" spans="1:7" x14ac:dyDescent="0.25">
      <c r="A594" s="13">
        <v>41869</v>
      </c>
      <c r="B594" s="12">
        <v>14.997400000000001</v>
      </c>
      <c r="C594" s="12">
        <v>15.0063</v>
      </c>
      <c r="D594" s="12">
        <v>14.8818</v>
      </c>
      <c r="E594" s="12">
        <v>14.970700000000001</v>
      </c>
      <c r="F594" s="12">
        <v>14.970700000000001</v>
      </c>
      <c r="G594" s="12">
        <v>16602162</v>
      </c>
    </row>
    <row r="595" spans="1:7" x14ac:dyDescent="0.25">
      <c r="A595" s="13">
        <v>41870</v>
      </c>
      <c r="B595" s="12">
        <v>15.023999999999999</v>
      </c>
      <c r="C595" s="12">
        <v>15.0418</v>
      </c>
      <c r="D595" s="12">
        <v>14.9085</v>
      </c>
      <c r="E595" s="12">
        <v>14.997400000000001</v>
      </c>
      <c r="F595" s="12">
        <v>14.997400000000001</v>
      </c>
      <c r="G595" s="12">
        <v>35604840</v>
      </c>
    </row>
    <row r="596" spans="1:7" x14ac:dyDescent="0.25">
      <c r="A596" s="13">
        <v>41871</v>
      </c>
      <c r="B596" s="12">
        <v>14.944000000000001</v>
      </c>
      <c r="C596" s="12">
        <v>15.103999999999999</v>
      </c>
      <c r="D596" s="12">
        <v>14.944000000000001</v>
      </c>
      <c r="E596" s="12">
        <v>15.0863</v>
      </c>
      <c r="F596" s="12">
        <v>15.0863</v>
      </c>
      <c r="G596" s="12">
        <v>22655437</v>
      </c>
    </row>
    <row r="597" spans="1:7" x14ac:dyDescent="0.25">
      <c r="A597" s="13">
        <v>41872</v>
      </c>
      <c r="B597" s="12">
        <v>15.0596</v>
      </c>
      <c r="C597" s="12">
        <v>15.157400000000001</v>
      </c>
      <c r="D597" s="12">
        <v>15.023999999999999</v>
      </c>
      <c r="E597" s="12">
        <v>15.050700000000001</v>
      </c>
      <c r="F597" s="12">
        <v>15.050700000000001</v>
      </c>
      <c r="G597" s="12">
        <v>33126070</v>
      </c>
    </row>
    <row r="598" spans="1:7" x14ac:dyDescent="0.25">
      <c r="A598" s="13">
        <v>41873</v>
      </c>
      <c r="B598" s="12">
        <v>15.0863</v>
      </c>
      <c r="C598" s="12">
        <v>15.1129</v>
      </c>
      <c r="D598" s="12">
        <v>14.9796</v>
      </c>
      <c r="E598" s="12">
        <v>15.077400000000001</v>
      </c>
      <c r="F598" s="12">
        <v>15.077400000000001</v>
      </c>
      <c r="G598" s="12">
        <v>17288630</v>
      </c>
    </row>
    <row r="599" spans="1:7" x14ac:dyDescent="0.25">
      <c r="A599" s="13">
        <v>41876</v>
      </c>
      <c r="B599" s="12">
        <v>15.1129</v>
      </c>
      <c r="C599" s="12">
        <v>15.3352</v>
      </c>
      <c r="D599" s="12">
        <v>15.0863</v>
      </c>
      <c r="E599" s="12">
        <v>15.3085</v>
      </c>
      <c r="F599" s="12">
        <v>15.3085</v>
      </c>
      <c r="G599" s="12">
        <v>36125636</v>
      </c>
    </row>
    <row r="600" spans="1:7" x14ac:dyDescent="0.25">
      <c r="A600" s="13">
        <v>41877</v>
      </c>
      <c r="B600" s="12">
        <v>15.3352</v>
      </c>
      <c r="C600" s="12">
        <v>15.504099999999999</v>
      </c>
      <c r="D600" s="12">
        <v>15.273</v>
      </c>
      <c r="E600" s="12">
        <v>15.388500000000001</v>
      </c>
      <c r="F600" s="12">
        <v>15.388500000000001</v>
      </c>
      <c r="G600" s="12">
        <v>38235546</v>
      </c>
    </row>
    <row r="601" spans="1:7" x14ac:dyDescent="0.25">
      <c r="A601" s="13">
        <v>41878</v>
      </c>
      <c r="B601" s="12">
        <v>15.3796</v>
      </c>
      <c r="C601" s="12">
        <v>15.495200000000001</v>
      </c>
      <c r="D601" s="12">
        <v>15.2996</v>
      </c>
      <c r="E601" s="12">
        <v>15.3352</v>
      </c>
      <c r="F601" s="12">
        <v>15.3352</v>
      </c>
      <c r="G601" s="12">
        <v>31966176</v>
      </c>
    </row>
    <row r="602" spans="1:7" x14ac:dyDescent="0.25">
      <c r="A602" s="13">
        <v>41879</v>
      </c>
      <c r="B602" s="12">
        <v>15.3352</v>
      </c>
      <c r="C602" s="12">
        <v>15.424099999999999</v>
      </c>
      <c r="D602" s="12">
        <v>15.2463</v>
      </c>
      <c r="E602" s="12">
        <v>15.3619</v>
      </c>
      <c r="F602" s="12">
        <v>15.3619</v>
      </c>
      <c r="G602" s="12">
        <v>22558995</v>
      </c>
    </row>
    <row r="603" spans="1:7" x14ac:dyDescent="0.25">
      <c r="A603" s="13">
        <v>41880</v>
      </c>
      <c r="B603" s="12">
        <v>15.273</v>
      </c>
      <c r="C603" s="12">
        <v>15.477399999999999</v>
      </c>
      <c r="D603" s="12">
        <v>15.273</v>
      </c>
      <c r="E603" s="12">
        <v>15.4419</v>
      </c>
      <c r="F603" s="12">
        <v>15.4419</v>
      </c>
      <c r="G603" s="12">
        <v>98977155</v>
      </c>
    </row>
    <row r="604" spans="1:7" x14ac:dyDescent="0.25">
      <c r="A604" s="13">
        <v>41883</v>
      </c>
      <c r="B604" s="12">
        <v>15.4419</v>
      </c>
      <c r="C604" s="12">
        <v>15.4419</v>
      </c>
      <c r="D604" s="12">
        <v>15.290699999999999</v>
      </c>
      <c r="E604" s="12">
        <v>15.370799999999999</v>
      </c>
      <c r="F604" s="12">
        <v>15.370799999999999</v>
      </c>
      <c r="G604" s="12">
        <v>5729653</v>
      </c>
    </row>
    <row r="605" spans="1:7" x14ac:dyDescent="0.25">
      <c r="A605" s="13">
        <v>41884</v>
      </c>
      <c r="B605" s="12">
        <v>15.370799999999999</v>
      </c>
      <c r="C605" s="12">
        <v>15.6286</v>
      </c>
      <c r="D605" s="12">
        <v>15.344099999999999</v>
      </c>
      <c r="E605" s="12">
        <v>15.5219</v>
      </c>
      <c r="F605" s="12">
        <v>15.5219</v>
      </c>
      <c r="G605" s="12">
        <v>45250651</v>
      </c>
    </row>
    <row r="606" spans="1:7" x14ac:dyDescent="0.25">
      <c r="A606" s="13">
        <v>41885</v>
      </c>
      <c r="B606" s="12">
        <v>15.5663</v>
      </c>
      <c r="C606" s="12">
        <v>15.601900000000001</v>
      </c>
      <c r="D606" s="12">
        <v>15.477399999999999</v>
      </c>
      <c r="E606" s="12">
        <v>15.513</v>
      </c>
      <c r="F606" s="12">
        <v>15.513</v>
      </c>
      <c r="G606" s="12">
        <v>23572960</v>
      </c>
    </row>
    <row r="607" spans="1:7" x14ac:dyDescent="0.25">
      <c r="A607" s="13">
        <v>41886</v>
      </c>
      <c r="B607" s="12">
        <v>15.557399999999999</v>
      </c>
      <c r="C607" s="12">
        <v>15.690799999999999</v>
      </c>
      <c r="D607" s="12">
        <v>15.504099999999999</v>
      </c>
      <c r="E607" s="12">
        <v>15.6463</v>
      </c>
      <c r="F607" s="12">
        <v>15.6463</v>
      </c>
      <c r="G607" s="12">
        <v>42885876</v>
      </c>
    </row>
    <row r="608" spans="1:7" x14ac:dyDescent="0.25">
      <c r="A608" s="13">
        <v>41887</v>
      </c>
      <c r="B608" s="12">
        <v>15.601900000000001</v>
      </c>
      <c r="C608" s="12">
        <v>15.6286</v>
      </c>
      <c r="D608" s="12">
        <v>15.513</v>
      </c>
      <c r="E608" s="12">
        <v>15.530799999999999</v>
      </c>
      <c r="F608" s="12">
        <v>15.530799999999999</v>
      </c>
      <c r="G608" s="12">
        <v>18890418</v>
      </c>
    </row>
    <row r="609" spans="1:7" x14ac:dyDescent="0.25">
      <c r="A609" s="13">
        <v>41890</v>
      </c>
      <c r="B609" s="12">
        <v>15.530799999999999</v>
      </c>
      <c r="C609" s="12">
        <v>15.637499999999999</v>
      </c>
      <c r="D609" s="12">
        <v>15.4597</v>
      </c>
      <c r="E609" s="12">
        <v>15.637499999999999</v>
      </c>
      <c r="F609" s="12">
        <v>15.637499999999999</v>
      </c>
      <c r="G609" s="12">
        <v>17936585</v>
      </c>
    </row>
    <row r="610" spans="1:7" x14ac:dyDescent="0.25">
      <c r="A610" s="13">
        <v>41891</v>
      </c>
      <c r="B610" s="12">
        <v>15.637499999999999</v>
      </c>
      <c r="C610" s="12">
        <v>15.7263</v>
      </c>
      <c r="D610" s="12">
        <v>15.548500000000001</v>
      </c>
      <c r="E610" s="12">
        <v>15.575200000000001</v>
      </c>
      <c r="F610" s="12">
        <v>15.575200000000001</v>
      </c>
      <c r="G610" s="12">
        <v>37932902</v>
      </c>
    </row>
    <row r="611" spans="1:7" x14ac:dyDescent="0.25">
      <c r="A611" s="13">
        <v>41892</v>
      </c>
      <c r="B611" s="12">
        <v>15.681900000000001</v>
      </c>
      <c r="C611" s="12">
        <v>15.690799999999999</v>
      </c>
      <c r="D611" s="12">
        <v>15.513</v>
      </c>
      <c r="E611" s="12">
        <v>15.6463</v>
      </c>
      <c r="F611" s="12">
        <v>15.6463</v>
      </c>
      <c r="G611" s="12">
        <v>19889464</v>
      </c>
    </row>
    <row r="612" spans="1:7" x14ac:dyDescent="0.25">
      <c r="A612" s="13">
        <v>41893</v>
      </c>
      <c r="B612" s="12">
        <v>15.5397</v>
      </c>
      <c r="C612" s="12">
        <v>15.7263</v>
      </c>
      <c r="D612" s="12">
        <v>15.530799999999999</v>
      </c>
      <c r="E612" s="12">
        <v>15.664099999999999</v>
      </c>
      <c r="F612" s="12">
        <v>15.664099999999999</v>
      </c>
      <c r="G612" s="12">
        <v>13079462</v>
      </c>
    </row>
    <row r="613" spans="1:7" x14ac:dyDescent="0.25">
      <c r="A613" s="13">
        <v>41894</v>
      </c>
      <c r="B613" s="12">
        <v>15.673</v>
      </c>
      <c r="C613" s="12">
        <v>15.681900000000001</v>
      </c>
      <c r="D613" s="12">
        <v>15.504099999999999</v>
      </c>
      <c r="E613" s="12">
        <v>15.6197</v>
      </c>
      <c r="F613" s="12">
        <v>15.6197</v>
      </c>
      <c r="G613" s="12">
        <v>17843438</v>
      </c>
    </row>
    <row r="614" spans="1:7" x14ac:dyDescent="0.25">
      <c r="A614" s="13">
        <v>41897</v>
      </c>
      <c r="B614" s="12">
        <v>15.6197</v>
      </c>
      <c r="C614" s="12">
        <v>15.6197</v>
      </c>
      <c r="D614" s="12">
        <v>15.468500000000001</v>
      </c>
      <c r="E614" s="12">
        <v>15.504099999999999</v>
      </c>
      <c r="F614" s="12">
        <v>15.504099999999999</v>
      </c>
      <c r="G614" s="12">
        <v>15651853</v>
      </c>
    </row>
    <row r="615" spans="1:7" x14ac:dyDescent="0.25">
      <c r="A615" s="13">
        <v>41899</v>
      </c>
      <c r="B615" s="12">
        <v>15.504099999999999</v>
      </c>
      <c r="C615" s="12">
        <v>15.6463</v>
      </c>
      <c r="D615" s="12">
        <v>15.4863</v>
      </c>
      <c r="E615" s="12">
        <v>15.6286</v>
      </c>
      <c r="F615" s="12">
        <v>15.6286</v>
      </c>
      <c r="G615" s="12">
        <v>20550714</v>
      </c>
    </row>
    <row r="616" spans="1:7" x14ac:dyDescent="0.25">
      <c r="A616" s="13">
        <v>41900</v>
      </c>
      <c r="B616" s="12">
        <v>15.6463</v>
      </c>
      <c r="C616" s="12">
        <v>15.690799999999999</v>
      </c>
      <c r="D616" s="12">
        <v>15.5397</v>
      </c>
      <c r="E616" s="12">
        <v>15.6286</v>
      </c>
      <c r="F616" s="12">
        <v>15.6286</v>
      </c>
      <c r="G616" s="12">
        <v>16610425</v>
      </c>
    </row>
    <row r="617" spans="1:7" x14ac:dyDescent="0.25">
      <c r="A617" s="13">
        <v>41901</v>
      </c>
      <c r="B617" s="12">
        <v>15.6286</v>
      </c>
      <c r="C617" s="12">
        <v>15.681900000000001</v>
      </c>
      <c r="D617" s="12">
        <v>15.468500000000001</v>
      </c>
      <c r="E617" s="12">
        <v>15.601900000000001</v>
      </c>
      <c r="F617" s="12">
        <v>15.601900000000001</v>
      </c>
      <c r="G617" s="12">
        <v>43123767</v>
      </c>
    </row>
    <row r="618" spans="1:7" x14ac:dyDescent="0.25">
      <c r="A618" s="13">
        <v>41904</v>
      </c>
      <c r="B618" s="12">
        <v>15.6463</v>
      </c>
      <c r="C618" s="12">
        <v>15.6463</v>
      </c>
      <c r="D618" s="12">
        <v>15.513</v>
      </c>
      <c r="E618" s="12">
        <v>15.610799999999999</v>
      </c>
      <c r="F618" s="12">
        <v>15.610799999999999</v>
      </c>
      <c r="G618" s="12">
        <v>22439239</v>
      </c>
    </row>
    <row r="619" spans="1:7" x14ac:dyDescent="0.25">
      <c r="A619" s="13">
        <v>41905</v>
      </c>
      <c r="B619" s="12">
        <v>15.6197</v>
      </c>
      <c r="C619" s="12">
        <v>15.637499999999999</v>
      </c>
      <c r="D619" s="12">
        <v>15.4419</v>
      </c>
      <c r="E619" s="12">
        <v>15.601900000000001</v>
      </c>
      <c r="F619" s="12">
        <v>15.601900000000001</v>
      </c>
      <c r="G619" s="12">
        <v>22537448</v>
      </c>
    </row>
    <row r="620" spans="1:7" x14ac:dyDescent="0.25">
      <c r="A620" s="13">
        <v>41906</v>
      </c>
      <c r="B620" s="12">
        <v>15.6197</v>
      </c>
      <c r="C620" s="12">
        <v>15.7263</v>
      </c>
      <c r="D620" s="12">
        <v>15.530799999999999</v>
      </c>
      <c r="E620" s="12">
        <v>15.664099999999999</v>
      </c>
      <c r="F620" s="12">
        <v>15.664099999999999</v>
      </c>
      <c r="G620" s="12">
        <v>28232737</v>
      </c>
    </row>
    <row r="621" spans="1:7" x14ac:dyDescent="0.25">
      <c r="A621" s="13">
        <v>41907</v>
      </c>
      <c r="B621" s="12">
        <v>15.593</v>
      </c>
      <c r="C621" s="12">
        <v>15.6997</v>
      </c>
      <c r="D621" s="12">
        <v>15.557399999999999</v>
      </c>
      <c r="E621" s="12">
        <v>15.610799999999999</v>
      </c>
      <c r="F621" s="12">
        <v>15.610799999999999</v>
      </c>
      <c r="G621" s="12">
        <v>40676251</v>
      </c>
    </row>
    <row r="622" spans="1:7" x14ac:dyDescent="0.25">
      <c r="A622" s="13">
        <v>41908</v>
      </c>
      <c r="B622" s="12">
        <v>15.530799999999999</v>
      </c>
      <c r="C622" s="12">
        <v>15.690799999999999</v>
      </c>
      <c r="D622" s="12">
        <v>15.530799999999999</v>
      </c>
      <c r="E622" s="12">
        <v>15.637499999999999</v>
      </c>
      <c r="F622" s="12">
        <v>15.637499999999999</v>
      </c>
      <c r="G622" s="12">
        <v>21269783</v>
      </c>
    </row>
    <row r="623" spans="1:7" x14ac:dyDescent="0.25">
      <c r="A623" s="13">
        <v>41911</v>
      </c>
      <c r="B623" s="12">
        <v>15.557399999999999</v>
      </c>
      <c r="C623" s="12">
        <v>15.673</v>
      </c>
      <c r="D623" s="12">
        <v>15.495200000000001</v>
      </c>
      <c r="E623" s="12">
        <v>15.6286</v>
      </c>
      <c r="F623" s="12">
        <v>15.6286</v>
      </c>
      <c r="G623" s="12">
        <v>24302382</v>
      </c>
    </row>
    <row r="624" spans="1:7" x14ac:dyDescent="0.25">
      <c r="A624" s="13">
        <v>41912</v>
      </c>
      <c r="B624" s="12">
        <v>15.690799999999999</v>
      </c>
      <c r="C624" s="12">
        <v>15.735200000000001</v>
      </c>
      <c r="D624" s="12">
        <v>15.495200000000001</v>
      </c>
      <c r="E624" s="12">
        <v>15.557399999999999</v>
      </c>
      <c r="F624" s="12">
        <v>15.557399999999999</v>
      </c>
      <c r="G624" s="12">
        <v>27389028</v>
      </c>
    </row>
    <row r="625" spans="1:7" x14ac:dyDescent="0.25">
      <c r="A625" s="13">
        <v>41913</v>
      </c>
      <c r="B625" s="12">
        <v>15.601900000000001</v>
      </c>
      <c r="C625" s="12">
        <v>15.601900000000001</v>
      </c>
      <c r="D625" s="12">
        <v>15.184100000000001</v>
      </c>
      <c r="E625" s="12">
        <v>15.2552</v>
      </c>
      <c r="F625" s="12">
        <v>15.2552</v>
      </c>
      <c r="G625" s="12">
        <v>31099776</v>
      </c>
    </row>
    <row r="626" spans="1:7" x14ac:dyDescent="0.25">
      <c r="A626" s="13">
        <v>41914</v>
      </c>
      <c r="B626" s="12">
        <v>15.2552</v>
      </c>
      <c r="C626" s="12">
        <v>15.2552</v>
      </c>
      <c r="D626" s="12">
        <v>14.8551</v>
      </c>
      <c r="E626" s="12">
        <v>15.0152</v>
      </c>
      <c r="F626" s="12">
        <v>15.0152</v>
      </c>
      <c r="G626" s="12">
        <v>50712429</v>
      </c>
    </row>
    <row r="627" spans="1:7" x14ac:dyDescent="0.25">
      <c r="A627" s="13">
        <v>41915</v>
      </c>
      <c r="B627" s="12">
        <v>15.0418</v>
      </c>
      <c r="C627" s="12">
        <v>15.2285</v>
      </c>
      <c r="D627" s="12">
        <v>14.9796</v>
      </c>
      <c r="E627" s="12">
        <v>15.157400000000001</v>
      </c>
      <c r="F627" s="12">
        <v>15.157400000000001</v>
      </c>
      <c r="G627" s="12">
        <v>44633673</v>
      </c>
    </row>
    <row r="628" spans="1:7" x14ac:dyDescent="0.25">
      <c r="A628" s="13">
        <v>41918</v>
      </c>
      <c r="B628" s="12">
        <v>15.264099999999999</v>
      </c>
      <c r="C628" s="12">
        <v>15.388500000000001</v>
      </c>
      <c r="D628" s="12">
        <v>15.1129</v>
      </c>
      <c r="E628" s="12">
        <v>15.184100000000001</v>
      </c>
      <c r="F628" s="12">
        <v>15.184100000000001</v>
      </c>
      <c r="G628" s="12">
        <v>36760857</v>
      </c>
    </row>
    <row r="629" spans="1:7" x14ac:dyDescent="0.25">
      <c r="A629" s="13">
        <v>41919</v>
      </c>
      <c r="B629" s="12">
        <v>15.184100000000001</v>
      </c>
      <c r="C629" s="12">
        <v>15.184100000000001</v>
      </c>
      <c r="D629" s="12">
        <v>14.997400000000001</v>
      </c>
      <c r="E629" s="12">
        <v>15.0418</v>
      </c>
      <c r="F629" s="12">
        <v>15.0418</v>
      </c>
      <c r="G629" s="12">
        <v>37941708</v>
      </c>
    </row>
    <row r="630" spans="1:7" x14ac:dyDescent="0.25">
      <c r="A630" s="13">
        <v>41920</v>
      </c>
      <c r="B630" s="12">
        <v>14.9796</v>
      </c>
      <c r="C630" s="12">
        <v>15.0418</v>
      </c>
      <c r="D630" s="12">
        <v>14.686199999999999</v>
      </c>
      <c r="E630" s="12">
        <v>14.8996</v>
      </c>
      <c r="F630" s="12">
        <v>14.8996</v>
      </c>
      <c r="G630" s="12">
        <v>55948739</v>
      </c>
    </row>
    <row r="631" spans="1:7" x14ac:dyDescent="0.25">
      <c r="A631" s="13">
        <v>41921</v>
      </c>
      <c r="B631" s="12">
        <v>14.9618</v>
      </c>
      <c r="C631" s="12">
        <v>14.9618</v>
      </c>
      <c r="D631" s="12">
        <v>14.446199999999999</v>
      </c>
      <c r="E631" s="12">
        <v>14.526199999999999</v>
      </c>
      <c r="F631" s="12">
        <v>14.526199999999999</v>
      </c>
      <c r="G631" s="12">
        <v>53163255</v>
      </c>
    </row>
    <row r="632" spans="1:7" x14ac:dyDescent="0.25">
      <c r="A632" s="13">
        <v>41922</v>
      </c>
      <c r="B632" s="12">
        <v>14.544</v>
      </c>
      <c r="C632" s="12">
        <v>14.5618</v>
      </c>
      <c r="D632" s="12">
        <v>13.966100000000001</v>
      </c>
      <c r="E632" s="12">
        <v>14.019500000000001</v>
      </c>
      <c r="F632" s="12">
        <v>14.019500000000001</v>
      </c>
      <c r="G632" s="12">
        <v>70318498</v>
      </c>
    </row>
    <row r="633" spans="1:7" x14ac:dyDescent="0.25">
      <c r="A633" s="13">
        <v>41925</v>
      </c>
      <c r="B633" s="12">
        <v>14.0906</v>
      </c>
      <c r="C633" s="12">
        <v>14.1884</v>
      </c>
      <c r="D633" s="12">
        <v>13.4061</v>
      </c>
      <c r="E633" s="12">
        <v>13.4594</v>
      </c>
      <c r="F633" s="12">
        <v>13.4594</v>
      </c>
      <c r="G633" s="12">
        <v>104209007</v>
      </c>
    </row>
    <row r="634" spans="1:7" x14ac:dyDescent="0.25">
      <c r="A634" s="13">
        <v>41926</v>
      </c>
      <c r="B634" s="12">
        <v>13.512700000000001</v>
      </c>
      <c r="C634" s="12">
        <v>13.681699999999999</v>
      </c>
      <c r="D634" s="12">
        <v>13.2194</v>
      </c>
      <c r="E634" s="12">
        <v>13.5839</v>
      </c>
      <c r="F634" s="12">
        <v>13.5839</v>
      </c>
      <c r="G634" s="12">
        <v>92701877</v>
      </c>
    </row>
    <row r="635" spans="1:7" x14ac:dyDescent="0.25">
      <c r="A635" s="13">
        <v>41927</v>
      </c>
      <c r="B635" s="12">
        <v>13.4594</v>
      </c>
      <c r="C635" s="12">
        <v>13.5572</v>
      </c>
      <c r="D635" s="12">
        <v>13.1038</v>
      </c>
      <c r="E635" s="12">
        <v>13.5038</v>
      </c>
      <c r="F635" s="12">
        <v>13.5038</v>
      </c>
      <c r="G635" s="12">
        <v>66447018</v>
      </c>
    </row>
    <row r="636" spans="1:7" x14ac:dyDescent="0.25">
      <c r="A636" s="13">
        <v>41928</v>
      </c>
      <c r="B636" s="12">
        <v>13.308299999999999</v>
      </c>
      <c r="C636" s="12">
        <v>13.761699999999999</v>
      </c>
      <c r="D636" s="12">
        <v>13.254899999999999</v>
      </c>
      <c r="E636" s="12">
        <v>13.681699999999999</v>
      </c>
      <c r="F636" s="12">
        <v>13.681699999999999</v>
      </c>
      <c r="G636" s="12">
        <v>50678393</v>
      </c>
    </row>
    <row r="637" spans="1:7" x14ac:dyDescent="0.25">
      <c r="A637" s="13">
        <v>41929</v>
      </c>
      <c r="B637" s="12">
        <v>13.7705</v>
      </c>
      <c r="C637" s="12">
        <v>14.152799999999999</v>
      </c>
      <c r="D637" s="12">
        <v>13.7705</v>
      </c>
      <c r="E637" s="12">
        <v>14.0106</v>
      </c>
      <c r="F637" s="12">
        <v>14.0106</v>
      </c>
      <c r="G637" s="12">
        <v>46800441</v>
      </c>
    </row>
    <row r="638" spans="1:7" x14ac:dyDescent="0.25">
      <c r="A638" s="13">
        <v>41932</v>
      </c>
      <c r="B638" s="12">
        <v>13.895</v>
      </c>
      <c r="C638" s="12">
        <v>14.152799999999999</v>
      </c>
      <c r="D638" s="12">
        <v>13.895</v>
      </c>
      <c r="E638" s="12">
        <v>14.1084</v>
      </c>
      <c r="F638" s="12">
        <v>14.1084</v>
      </c>
      <c r="G638" s="12">
        <v>38011540</v>
      </c>
    </row>
    <row r="639" spans="1:7" x14ac:dyDescent="0.25">
      <c r="A639" s="13">
        <v>41933</v>
      </c>
      <c r="B639" s="12">
        <v>14.152799999999999</v>
      </c>
      <c r="C639" s="12">
        <v>14.3573</v>
      </c>
      <c r="D639" s="12">
        <v>14.1439</v>
      </c>
      <c r="E639" s="12">
        <v>14.2684</v>
      </c>
      <c r="F639" s="12">
        <v>14.2684</v>
      </c>
      <c r="G639" s="12">
        <v>42669078</v>
      </c>
    </row>
    <row r="640" spans="1:7" x14ac:dyDescent="0.25">
      <c r="A640" s="13">
        <v>41934</v>
      </c>
      <c r="B640" s="12">
        <v>14.312799999999999</v>
      </c>
      <c r="C640" s="12">
        <v>14.410600000000001</v>
      </c>
      <c r="D640" s="12">
        <v>13.939500000000001</v>
      </c>
      <c r="E640" s="12">
        <v>13.975</v>
      </c>
      <c r="F640" s="12">
        <v>13.975</v>
      </c>
      <c r="G640" s="12">
        <v>54178213</v>
      </c>
    </row>
    <row r="641" spans="1:7" x14ac:dyDescent="0.25">
      <c r="A641" s="13">
        <v>41935</v>
      </c>
      <c r="B641" s="12">
        <v>14.0017</v>
      </c>
      <c r="C641" s="12">
        <v>14.5351</v>
      </c>
      <c r="D641" s="12">
        <v>13.912800000000001</v>
      </c>
      <c r="E641" s="12">
        <v>14.419499999999999</v>
      </c>
      <c r="F641" s="12">
        <v>14.419499999999999</v>
      </c>
      <c r="G641" s="12">
        <v>38346610</v>
      </c>
    </row>
    <row r="642" spans="1:7" x14ac:dyDescent="0.25">
      <c r="A642" s="13">
        <v>41936</v>
      </c>
      <c r="B642" s="12">
        <v>14.419499999999999</v>
      </c>
      <c r="C642" s="12">
        <v>14.6684</v>
      </c>
      <c r="D642" s="12">
        <v>14.2773</v>
      </c>
      <c r="E642" s="12">
        <v>14.5618</v>
      </c>
      <c r="F642" s="12">
        <v>14.5618</v>
      </c>
      <c r="G642" s="12">
        <v>27538693</v>
      </c>
    </row>
    <row r="643" spans="1:7" x14ac:dyDescent="0.25">
      <c r="A643" s="13">
        <v>41939</v>
      </c>
      <c r="B643" s="12">
        <v>14.4551</v>
      </c>
      <c r="C643" s="12">
        <v>14.499499999999999</v>
      </c>
      <c r="D643" s="12">
        <v>14.286199999999999</v>
      </c>
      <c r="E643" s="12">
        <v>14.410600000000001</v>
      </c>
      <c r="F643" s="12">
        <v>14.410600000000001</v>
      </c>
      <c r="G643" s="12">
        <v>26835136</v>
      </c>
    </row>
    <row r="644" spans="1:7" x14ac:dyDescent="0.25">
      <c r="A644" s="13">
        <v>41940</v>
      </c>
      <c r="B644" s="12">
        <v>14.410600000000001</v>
      </c>
      <c r="C644" s="12">
        <v>14.819599999999999</v>
      </c>
      <c r="D644" s="12">
        <v>14.410600000000001</v>
      </c>
      <c r="E644" s="12">
        <v>14.650700000000001</v>
      </c>
      <c r="F644" s="12">
        <v>14.650700000000001</v>
      </c>
      <c r="G644" s="12">
        <v>50304097</v>
      </c>
    </row>
    <row r="645" spans="1:7" x14ac:dyDescent="0.25">
      <c r="A645" s="13">
        <v>41941</v>
      </c>
      <c r="B645" s="12">
        <v>14.597300000000001</v>
      </c>
      <c r="C645" s="12">
        <v>14.739599999999999</v>
      </c>
      <c r="D645" s="12">
        <v>14.4017</v>
      </c>
      <c r="E645" s="12">
        <v>14.5351</v>
      </c>
      <c r="F645" s="12">
        <v>14.5351</v>
      </c>
      <c r="G645" s="12">
        <v>39087701</v>
      </c>
    </row>
    <row r="646" spans="1:7" x14ac:dyDescent="0.25">
      <c r="A646" s="13">
        <v>41942</v>
      </c>
      <c r="B646" s="12">
        <v>14.5351</v>
      </c>
      <c r="C646" s="12">
        <v>14.704000000000001</v>
      </c>
      <c r="D646" s="12">
        <v>14.4017</v>
      </c>
      <c r="E646" s="12">
        <v>14.544</v>
      </c>
      <c r="F646" s="12">
        <v>14.544</v>
      </c>
      <c r="G646" s="12">
        <v>33214844</v>
      </c>
    </row>
    <row r="647" spans="1:7" x14ac:dyDescent="0.25">
      <c r="A647" s="13">
        <v>41943</v>
      </c>
      <c r="B647" s="12">
        <v>14.624000000000001</v>
      </c>
      <c r="C647" s="12">
        <v>14.890700000000001</v>
      </c>
      <c r="D647" s="12">
        <v>14.624000000000001</v>
      </c>
      <c r="E647" s="12">
        <v>14.7485</v>
      </c>
      <c r="F647" s="12">
        <v>14.7485</v>
      </c>
      <c r="G647" s="12">
        <v>42826276</v>
      </c>
    </row>
    <row r="648" spans="1:7" x14ac:dyDescent="0.25">
      <c r="A648" s="13">
        <v>41946</v>
      </c>
      <c r="B648" s="12">
        <v>14.686199999999999</v>
      </c>
      <c r="C648" s="12">
        <v>14.926299999999999</v>
      </c>
      <c r="D648" s="12">
        <v>14.677300000000001</v>
      </c>
      <c r="E648" s="12">
        <v>14.8729</v>
      </c>
      <c r="F648" s="12">
        <v>14.8729</v>
      </c>
      <c r="G648" s="12">
        <v>21332378</v>
      </c>
    </row>
    <row r="649" spans="1:7" x14ac:dyDescent="0.25">
      <c r="A649" s="13">
        <v>41947</v>
      </c>
      <c r="B649" s="12">
        <v>14.8018</v>
      </c>
      <c r="C649" s="12">
        <v>14.8818</v>
      </c>
      <c r="D649" s="12">
        <v>14.677300000000001</v>
      </c>
      <c r="E649" s="12">
        <v>14.784000000000001</v>
      </c>
      <c r="F649" s="12">
        <v>14.784000000000001</v>
      </c>
      <c r="G649" s="12">
        <v>21743204</v>
      </c>
    </row>
    <row r="650" spans="1:7" x14ac:dyDescent="0.25">
      <c r="A650" s="13">
        <v>41948</v>
      </c>
      <c r="B650" s="12">
        <v>14.810700000000001</v>
      </c>
      <c r="C650" s="12">
        <v>14.9885</v>
      </c>
      <c r="D650" s="12">
        <v>14.712899999999999</v>
      </c>
      <c r="E650" s="12">
        <v>14.7662</v>
      </c>
      <c r="F650" s="12">
        <v>14.7662</v>
      </c>
      <c r="G650" s="12">
        <v>26826816</v>
      </c>
    </row>
    <row r="651" spans="1:7" x14ac:dyDescent="0.25">
      <c r="A651" s="13">
        <v>41949</v>
      </c>
      <c r="B651" s="12">
        <v>14.7662</v>
      </c>
      <c r="C651" s="12">
        <v>14.944000000000001</v>
      </c>
      <c r="D651" s="12">
        <v>14.7662</v>
      </c>
      <c r="E651" s="12">
        <v>14.890700000000001</v>
      </c>
      <c r="F651" s="12">
        <v>14.890700000000001</v>
      </c>
      <c r="G651" s="12">
        <v>26981004</v>
      </c>
    </row>
    <row r="652" spans="1:7" x14ac:dyDescent="0.25">
      <c r="A652" s="13">
        <v>41950</v>
      </c>
      <c r="B652" s="12">
        <v>14.8462</v>
      </c>
      <c r="C652" s="12">
        <v>14.970700000000001</v>
      </c>
      <c r="D652" s="12">
        <v>14.7218</v>
      </c>
      <c r="E652" s="12">
        <v>14.7662</v>
      </c>
      <c r="F652" s="12">
        <v>14.7662</v>
      </c>
      <c r="G652" s="12">
        <v>20262238</v>
      </c>
    </row>
    <row r="653" spans="1:7" x14ac:dyDescent="0.25">
      <c r="A653" s="13">
        <v>41953</v>
      </c>
      <c r="B653" s="12">
        <v>14.837300000000001</v>
      </c>
      <c r="C653" s="12">
        <v>14.9796</v>
      </c>
      <c r="D653" s="12">
        <v>14.7218</v>
      </c>
      <c r="E653" s="12">
        <v>14.9529</v>
      </c>
      <c r="F653" s="12">
        <v>14.9529</v>
      </c>
      <c r="G653" s="12">
        <v>27944090</v>
      </c>
    </row>
    <row r="654" spans="1:7" x14ac:dyDescent="0.25">
      <c r="A654" s="13">
        <v>41954</v>
      </c>
      <c r="B654" s="12">
        <v>14.9618</v>
      </c>
      <c r="C654" s="12">
        <v>15.050700000000001</v>
      </c>
      <c r="D654" s="12">
        <v>14.917400000000001</v>
      </c>
      <c r="E654" s="12">
        <v>14.997400000000001</v>
      </c>
      <c r="F654" s="12">
        <v>14.997400000000001</v>
      </c>
      <c r="G654" s="12">
        <v>16404256</v>
      </c>
    </row>
    <row r="655" spans="1:7" x14ac:dyDescent="0.25">
      <c r="A655" s="13">
        <v>41955</v>
      </c>
      <c r="B655" s="12">
        <v>14.997400000000001</v>
      </c>
      <c r="C655" s="12">
        <v>15.1129</v>
      </c>
      <c r="D655" s="12">
        <v>14.8551</v>
      </c>
      <c r="E655" s="12">
        <v>14.9796</v>
      </c>
      <c r="F655" s="12">
        <v>14.9796</v>
      </c>
      <c r="G655" s="12">
        <v>33730590</v>
      </c>
    </row>
    <row r="656" spans="1:7" x14ac:dyDescent="0.25">
      <c r="A656" s="13">
        <v>41956</v>
      </c>
      <c r="B656" s="12">
        <v>14.9085</v>
      </c>
      <c r="C656" s="12">
        <v>15.0685</v>
      </c>
      <c r="D656" s="12">
        <v>14.677300000000001</v>
      </c>
      <c r="E656" s="12">
        <v>14.8018</v>
      </c>
      <c r="F656" s="12">
        <v>14.8018</v>
      </c>
      <c r="G656" s="12">
        <v>21320282</v>
      </c>
    </row>
    <row r="657" spans="1:7" x14ac:dyDescent="0.25">
      <c r="A657" s="13">
        <v>41957</v>
      </c>
      <c r="B657" s="12">
        <v>14.757300000000001</v>
      </c>
      <c r="C657" s="12">
        <v>14.890700000000001</v>
      </c>
      <c r="D657" s="12">
        <v>14.5884</v>
      </c>
      <c r="E657" s="12">
        <v>14.8729</v>
      </c>
      <c r="F657" s="12">
        <v>14.8729</v>
      </c>
      <c r="G657" s="12">
        <v>25455301</v>
      </c>
    </row>
    <row r="658" spans="1:7" x14ac:dyDescent="0.25">
      <c r="A658" s="13">
        <v>41961</v>
      </c>
      <c r="B658" s="12">
        <v>14.757300000000001</v>
      </c>
      <c r="C658" s="12">
        <v>14.9529</v>
      </c>
      <c r="D658" s="12">
        <v>14.757300000000001</v>
      </c>
      <c r="E658" s="12">
        <v>14.917400000000001</v>
      </c>
      <c r="F658" s="12">
        <v>14.917400000000001</v>
      </c>
      <c r="G658" s="12">
        <v>21805647</v>
      </c>
    </row>
    <row r="659" spans="1:7" x14ac:dyDescent="0.25">
      <c r="A659" s="13">
        <v>41962</v>
      </c>
      <c r="B659" s="12">
        <v>14.890700000000001</v>
      </c>
      <c r="C659" s="12">
        <v>15.0596</v>
      </c>
      <c r="D659" s="12">
        <v>14.8285</v>
      </c>
      <c r="E659" s="12">
        <v>15.0152</v>
      </c>
      <c r="F659" s="12">
        <v>15.0152</v>
      </c>
      <c r="G659" s="12">
        <v>23279961</v>
      </c>
    </row>
    <row r="660" spans="1:7" x14ac:dyDescent="0.25">
      <c r="A660" s="13">
        <v>41963</v>
      </c>
      <c r="B660" s="12">
        <v>14.9351</v>
      </c>
      <c r="C660" s="12">
        <v>15.2018</v>
      </c>
      <c r="D660" s="12">
        <v>14.9351</v>
      </c>
      <c r="E660" s="12">
        <v>15.184100000000001</v>
      </c>
      <c r="F660" s="12">
        <v>15.184100000000001</v>
      </c>
      <c r="G660" s="12">
        <v>20852341</v>
      </c>
    </row>
    <row r="661" spans="1:7" x14ac:dyDescent="0.25">
      <c r="A661" s="13">
        <v>41964</v>
      </c>
      <c r="B661" s="12">
        <v>15.3352</v>
      </c>
      <c r="C661" s="12">
        <v>15.548500000000001</v>
      </c>
      <c r="D661" s="12">
        <v>15.2285</v>
      </c>
      <c r="E661" s="12">
        <v>15.2818</v>
      </c>
      <c r="F661" s="12">
        <v>15.2818</v>
      </c>
      <c r="G661" s="12">
        <v>37112701</v>
      </c>
    </row>
    <row r="662" spans="1:7" x14ac:dyDescent="0.25">
      <c r="A662" s="13">
        <v>41967</v>
      </c>
      <c r="B662" s="12">
        <v>15.3619</v>
      </c>
      <c r="C662" s="12">
        <v>15.513</v>
      </c>
      <c r="D662" s="12">
        <v>15.3352</v>
      </c>
      <c r="E662" s="12">
        <v>15.4419</v>
      </c>
      <c r="F662" s="12">
        <v>15.4419</v>
      </c>
      <c r="G662" s="12">
        <v>21902450</v>
      </c>
    </row>
    <row r="663" spans="1:7" x14ac:dyDescent="0.25">
      <c r="A663" s="13">
        <v>41968</v>
      </c>
      <c r="B663" s="12">
        <v>15.4419</v>
      </c>
      <c r="C663" s="12">
        <v>15.548500000000001</v>
      </c>
      <c r="D663" s="12">
        <v>15.2285</v>
      </c>
      <c r="E663" s="12">
        <v>15.290699999999999</v>
      </c>
      <c r="F663" s="12">
        <v>15.290699999999999</v>
      </c>
      <c r="G663" s="12">
        <v>53254257</v>
      </c>
    </row>
    <row r="664" spans="1:7" x14ac:dyDescent="0.25">
      <c r="A664" s="13">
        <v>41969</v>
      </c>
      <c r="B664" s="12">
        <v>15.290699999999999</v>
      </c>
      <c r="C664" s="12">
        <v>15.504099999999999</v>
      </c>
      <c r="D664" s="12">
        <v>15.2818</v>
      </c>
      <c r="E664" s="12">
        <v>15.450799999999999</v>
      </c>
      <c r="F664" s="12">
        <v>15.450799999999999</v>
      </c>
      <c r="G664" s="12">
        <v>24690857</v>
      </c>
    </row>
    <row r="665" spans="1:7" x14ac:dyDescent="0.25">
      <c r="A665" s="13">
        <v>41970</v>
      </c>
      <c r="B665" s="12">
        <v>15.424099999999999</v>
      </c>
      <c r="C665" s="12">
        <v>15.468500000000001</v>
      </c>
      <c r="D665" s="12">
        <v>15.3352</v>
      </c>
      <c r="E665" s="12">
        <v>15.370799999999999</v>
      </c>
      <c r="F665" s="12">
        <v>15.370799999999999</v>
      </c>
      <c r="G665" s="12">
        <v>4978374</v>
      </c>
    </row>
    <row r="666" spans="1:7" x14ac:dyDescent="0.25">
      <c r="A666" s="13">
        <v>41971</v>
      </c>
      <c r="B666" s="12">
        <v>15.450799999999999</v>
      </c>
      <c r="C666" s="12">
        <v>15.4863</v>
      </c>
      <c r="D666" s="12">
        <v>15.264099999999999</v>
      </c>
      <c r="E666" s="12">
        <v>15.353</v>
      </c>
      <c r="F666" s="12">
        <v>15.353</v>
      </c>
      <c r="G666" s="12">
        <v>45209312</v>
      </c>
    </row>
    <row r="667" spans="1:7" x14ac:dyDescent="0.25">
      <c r="A667" s="13">
        <v>41974</v>
      </c>
      <c r="B667" s="12">
        <v>15.290699999999999</v>
      </c>
      <c r="C667" s="12">
        <v>15.3352</v>
      </c>
      <c r="D667" s="12">
        <v>14.997400000000001</v>
      </c>
      <c r="E667" s="12">
        <v>15.0329</v>
      </c>
      <c r="F667" s="12">
        <v>15.0329</v>
      </c>
      <c r="G667" s="12">
        <v>42336822</v>
      </c>
    </row>
    <row r="668" spans="1:7" x14ac:dyDescent="0.25">
      <c r="A668" s="13">
        <v>41975</v>
      </c>
      <c r="B668" s="12">
        <v>15.0418</v>
      </c>
      <c r="C668" s="12">
        <v>15.103999999999999</v>
      </c>
      <c r="D668" s="12">
        <v>14.686199999999999</v>
      </c>
      <c r="E668" s="12">
        <v>14.730700000000001</v>
      </c>
      <c r="F668" s="12">
        <v>14.730700000000001</v>
      </c>
      <c r="G668" s="12">
        <v>32952327</v>
      </c>
    </row>
    <row r="669" spans="1:7" x14ac:dyDescent="0.25">
      <c r="A669" s="13">
        <v>41976</v>
      </c>
      <c r="B669" s="12">
        <v>14.730700000000001</v>
      </c>
      <c r="C669" s="12">
        <v>14.8462</v>
      </c>
      <c r="D669" s="12">
        <v>14.6418</v>
      </c>
      <c r="E669" s="12">
        <v>14.6684</v>
      </c>
      <c r="F669" s="12">
        <v>14.6684</v>
      </c>
      <c r="G669" s="12">
        <v>29013201</v>
      </c>
    </row>
    <row r="670" spans="1:7" x14ac:dyDescent="0.25">
      <c r="A670" s="13">
        <v>41977</v>
      </c>
      <c r="B670" s="12">
        <v>14.6151</v>
      </c>
      <c r="C670" s="12">
        <v>14.757300000000001</v>
      </c>
      <c r="D670" s="12">
        <v>14.544</v>
      </c>
      <c r="E670" s="12">
        <v>14.606199999999999</v>
      </c>
      <c r="F670" s="12">
        <v>14.606199999999999</v>
      </c>
      <c r="G670" s="12">
        <v>39798163</v>
      </c>
    </row>
    <row r="671" spans="1:7" x14ac:dyDescent="0.25">
      <c r="A671" s="13">
        <v>41978</v>
      </c>
      <c r="B671" s="12">
        <v>14.517300000000001</v>
      </c>
      <c r="C671" s="12">
        <v>14.819599999999999</v>
      </c>
      <c r="D671" s="12">
        <v>14.517300000000001</v>
      </c>
      <c r="E671" s="12">
        <v>14.686199999999999</v>
      </c>
      <c r="F671" s="12">
        <v>14.686199999999999</v>
      </c>
      <c r="G671" s="12">
        <v>28216848</v>
      </c>
    </row>
    <row r="672" spans="1:7" x14ac:dyDescent="0.25">
      <c r="A672" s="13">
        <v>41981</v>
      </c>
      <c r="B672" s="12">
        <v>14.837300000000001</v>
      </c>
      <c r="C672" s="12">
        <v>14.837300000000001</v>
      </c>
      <c r="D672" s="12">
        <v>14.410600000000001</v>
      </c>
      <c r="E672" s="12">
        <v>14.4551</v>
      </c>
      <c r="F672" s="12">
        <v>14.4551</v>
      </c>
      <c r="G672" s="12">
        <v>25503127</v>
      </c>
    </row>
    <row r="673" spans="1:7" x14ac:dyDescent="0.25">
      <c r="A673" s="13">
        <v>41982</v>
      </c>
      <c r="B673" s="12">
        <v>14.384</v>
      </c>
      <c r="C673" s="12">
        <v>14.384</v>
      </c>
      <c r="D673" s="12">
        <v>14.0017</v>
      </c>
      <c r="E673" s="12">
        <v>14.1617</v>
      </c>
      <c r="F673" s="12">
        <v>14.1617</v>
      </c>
      <c r="G673" s="12">
        <v>50736577</v>
      </c>
    </row>
    <row r="674" spans="1:7" x14ac:dyDescent="0.25">
      <c r="A674" s="13">
        <v>41983</v>
      </c>
      <c r="B674" s="12">
        <v>14.046099999999999</v>
      </c>
      <c r="C674" s="12">
        <v>14.259499999999999</v>
      </c>
      <c r="D674" s="12">
        <v>13.7439</v>
      </c>
      <c r="E674" s="12">
        <v>13.7883</v>
      </c>
      <c r="F674" s="12">
        <v>13.7883</v>
      </c>
      <c r="G674" s="12">
        <v>36022900</v>
      </c>
    </row>
    <row r="675" spans="1:7" x14ac:dyDescent="0.25">
      <c r="A675" s="13">
        <v>41984</v>
      </c>
      <c r="B675" s="12">
        <v>13.734999999999999</v>
      </c>
      <c r="C675" s="12">
        <v>14.215</v>
      </c>
      <c r="D675" s="12">
        <v>13.734999999999999</v>
      </c>
      <c r="E675" s="12">
        <v>13.9306</v>
      </c>
      <c r="F675" s="12">
        <v>13.9306</v>
      </c>
      <c r="G675" s="12">
        <v>39212072</v>
      </c>
    </row>
    <row r="676" spans="1:7" x14ac:dyDescent="0.25">
      <c r="A676" s="13">
        <v>41988</v>
      </c>
      <c r="B676" s="12">
        <v>13.4061</v>
      </c>
      <c r="C676" s="12">
        <v>13.646100000000001</v>
      </c>
      <c r="D676" s="12">
        <v>13.068199999999999</v>
      </c>
      <c r="E676" s="12">
        <v>13.121600000000001</v>
      </c>
      <c r="F676" s="12">
        <v>13.121600000000001</v>
      </c>
      <c r="G676" s="12">
        <v>18800012</v>
      </c>
    </row>
    <row r="677" spans="1:7" x14ac:dyDescent="0.25">
      <c r="A677" s="13">
        <v>41989</v>
      </c>
      <c r="B677" s="12">
        <v>12.9794</v>
      </c>
      <c r="C677" s="12">
        <v>13.4772</v>
      </c>
      <c r="D677" s="12">
        <v>12.730399999999999</v>
      </c>
      <c r="E677" s="12">
        <v>13.1394</v>
      </c>
      <c r="F677" s="12">
        <v>13.1394</v>
      </c>
      <c r="G677" s="12">
        <v>76077845</v>
      </c>
    </row>
    <row r="678" spans="1:7" x14ac:dyDescent="0.25">
      <c r="A678" s="13">
        <v>41990</v>
      </c>
      <c r="B678" s="12">
        <v>13.335000000000001</v>
      </c>
      <c r="C678" s="12">
        <v>13.4594</v>
      </c>
      <c r="D678" s="12">
        <v>13.0238</v>
      </c>
      <c r="E678" s="12">
        <v>13.414999999999999</v>
      </c>
      <c r="F678" s="12">
        <v>13.414999999999999</v>
      </c>
      <c r="G678" s="12">
        <v>84790030</v>
      </c>
    </row>
    <row r="679" spans="1:7" x14ac:dyDescent="0.25">
      <c r="A679" s="13">
        <v>41991</v>
      </c>
      <c r="B679" s="12">
        <v>13.539400000000001</v>
      </c>
      <c r="C679" s="12">
        <v>14.1084</v>
      </c>
      <c r="D679" s="12">
        <v>13.432700000000001</v>
      </c>
      <c r="E679" s="12">
        <v>14.0284</v>
      </c>
      <c r="F679" s="12">
        <v>14.0284</v>
      </c>
      <c r="G679" s="12">
        <v>70812286</v>
      </c>
    </row>
    <row r="680" spans="1:7" x14ac:dyDescent="0.25">
      <c r="A680" s="13">
        <v>41992</v>
      </c>
      <c r="B680" s="12">
        <v>14.046099999999999</v>
      </c>
      <c r="C680" s="12">
        <v>14.2239</v>
      </c>
      <c r="D680" s="12">
        <v>13.841699999999999</v>
      </c>
      <c r="E680" s="12">
        <v>13.939500000000001</v>
      </c>
      <c r="F680" s="12">
        <v>13.939500000000001</v>
      </c>
      <c r="G680" s="12">
        <v>39461138</v>
      </c>
    </row>
    <row r="681" spans="1:7" x14ac:dyDescent="0.25">
      <c r="A681" s="13">
        <v>41995</v>
      </c>
      <c r="B681" s="12">
        <v>13.9839</v>
      </c>
      <c r="C681" s="12">
        <v>14.0017</v>
      </c>
      <c r="D681" s="12">
        <v>13.726100000000001</v>
      </c>
      <c r="E681" s="12">
        <v>13.832800000000001</v>
      </c>
      <c r="F681" s="12">
        <v>13.832800000000001</v>
      </c>
      <c r="G681" s="12">
        <v>22417231</v>
      </c>
    </row>
    <row r="682" spans="1:7" x14ac:dyDescent="0.25">
      <c r="A682" s="13">
        <v>41996</v>
      </c>
      <c r="B682" s="12">
        <v>13.9039</v>
      </c>
      <c r="C682" s="12">
        <v>13.9306</v>
      </c>
      <c r="D682" s="12">
        <v>13.646100000000001</v>
      </c>
      <c r="E682" s="12">
        <v>13.672800000000001</v>
      </c>
      <c r="F682" s="12">
        <v>13.672800000000001</v>
      </c>
      <c r="G682" s="12">
        <v>25573845</v>
      </c>
    </row>
    <row r="683" spans="1:7" x14ac:dyDescent="0.25">
      <c r="A683" s="13">
        <v>41997</v>
      </c>
      <c r="B683" s="12">
        <v>13.734999999999999</v>
      </c>
      <c r="C683" s="12">
        <v>13.734999999999999</v>
      </c>
      <c r="D683" s="12">
        <v>13.4594</v>
      </c>
      <c r="E683" s="12">
        <v>13.521599999999999</v>
      </c>
      <c r="F683" s="12">
        <v>13.521599999999999</v>
      </c>
      <c r="G683" s="12">
        <v>12152987</v>
      </c>
    </row>
    <row r="684" spans="1:7" x14ac:dyDescent="0.25">
      <c r="A684" s="13">
        <v>41999</v>
      </c>
      <c r="B684" s="12">
        <v>13.592700000000001</v>
      </c>
      <c r="C684" s="12">
        <v>13.592700000000001</v>
      </c>
      <c r="D684" s="12">
        <v>13.335000000000001</v>
      </c>
      <c r="E684" s="12">
        <v>13.3972</v>
      </c>
      <c r="F684" s="12">
        <v>13.3972</v>
      </c>
      <c r="G684" s="12">
        <v>20909645</v>
      </c>
    </row>
    <row r="685" spans="1:7" x14ac:dyDescent="0.25">
      <c r="A685" s="13">
        <v>42002</v>
      </c>
      <c r="B685" s="12">
        <v>13.4239</v>
      </c>
      <c r="C685" s="12">
        <v>13.628299999999999</v>
      </c>
      <c r="D685" s="12">
        <v>13.361599999999999</v>
      </c>
      <c r="E685" s="12">
        <v>13.521599999999999</v>
      </c>
      <c r="F685" s="12">
        <v>13.521599999999999</v>
      </c>
      <c r="G685" s="12">
        <v>30018662</v>
      </c>
    </row>
    <row r="686" spans="1:7" x14ac:dyDescent="0.25">
      <c r="A686" s="13">
        <v>42003</v>
      </c>
      <c r="B686" s="12">
        <v>13.494999999999999</v>
      </c>
      <c r="C686" s="12">
        <v>13.672800000000001</v>
      </c>
      <c r="D686" s="12">
        <v>13.432700000000001</v>
      </c>
      <c r="E686" s="12">
        <v>13.521599999999999</v>
      </c>
      <c r="F686" s="12">
        <v>13.521599999999999</v>
      </c>
      <c r="G686" s="12">
        <v>21982915</v>
      </c>
    </row>
    <row r="687" spans="1:7" x14ac:dyDescent="0.25">
      <c r="A687" s="13">
        <v>42004</v>
      </c>
      <c r="B687" s="12">
        <v>13.4861</v>
      </c>
      <c r="C687" s="12">
        <v>13.619400000000001</v>
      </c>
      <c r="D687" s="12">
        <v>13.3527</v>
      </c>
      <c r="E687" s="12">
        <v>13.3705</v>
      </c>
      <c r="F687" s="12">
        <v>13.3705</v>
      </c>
      <c r="G687" s="12">
        <v>14946779</v>
      </c>
    </row>
    <row r="688" spans="1:7" x14ac:dyDescent="0.25">
      <c r="A688" s="13">
        <v>42006</v>
      </c>
      <c r="B688" s="12">
        <v>13.432700000000001</v>
      </c>
      <c r="C688" s="12">
        <v>13.521599999999999</v>
      </c>
      <c r="D688" s="12">
        <v>12.970499999999999</v>
      </c>
      <c r="E688" s="12">
        <v>13.0505</v>
      </c>
      <c r="F688" s="12">
        <v>13.0505</v>
      </c>
      <c r="G688" s="12">
        <v>33377087</v>
      </c>
    </row>
    <row r="689" spans="1:7" x14ac:dyDescent="0.25">
      <c r="A689" s="13">
        <v>42009</v>
      </c>
      <c r="B689" s="12">
        <v>13.1127</v>
      </c>
      <c r="C689" s="12">
        <v>13.1127</v>
      </c>
      <c r="D689" s="12">
        <v>12.606</v>
      </c>
      <c r="E689" s="12">
        <v>12.7393</v>
      </c>
      <c r="F689" s="12">
        <v>12.7393</v>
      </c>
      <c r="G689" s="12">
        <v>51738923</v>
      </c>
    </row>
    <row r="690" spans="1:7" x14ac:dyDescent="0.25">
      <c r="A690" s="13">
        <v>42010</v>
      </c>
      <c r="B690" s="12">
        <v>12.801500000000001</v>
      </c>
      <c r="C690" s="12">
        <v>13.0238</v>
      </c>
      <c r="D690" s="12">
        <v>12.597099999999999</v>
      </c>
      <c r="E690" s="12">
        <v>12.9171</v>
      </c>
      <c r="F690" s="12">
        <v>12.9171</v>
      </c>
      <c r="G690" s="12">
        <v>33392274</v>
      </c>
    </row>
    <row r="691" spans="1:7" x14ac:dyDescent="0.25">
      <c r="A691" s="13">
        <v>42011</v>
      </c>
      <c r="B691" s="12">
        <v>13.1038</v>
      </c>
      <c r="C691" s="12">
        <v>13.2994</v>
      </c>
      <c r="D691" s="12">
        <v>12.934900000000001</v>
      </c>
      <c r="E691" s="12">
        <v>13.2105</v>
      </c>
      <c r="F691" s="12">
        <v>13.2105</v>
      </c>
      <c r="G691" s="12">
        <v>52822595</v>
      </c>
    </row>
    <row r="692" spans="1:7" x14ac:dyDescent="0.25">
      <c r="A692" s="13">
        <v>42012</v>
      </c>
      <c r="B692" s="12">
        <v>13.3261</v>
      </c>
      <c r="C692" s="12">
        <v>13.468299999999999</v>
      </c>
      <c r="D692" s="12">
        <v>13.281599999999999</v>
      </c>
      <c r="E692" s="12">
        <v>13.3794</v>
      </c>
      <c r="F692" s="12">
        <v>13.3794</v>
      </c>
      <c r="G692" s="12">
        <v>65767467</v>
      </c>
    </row>
    <row r="693" spans="1:7" x14ac:dyDescent="0.25">
      <c r="A693" s="13">
        <v>42013</v>
      </c>
      <c r="B693" s="12">
        <v>13.432700000000001</v>
      </c>
      <c r="C693" s="12">
        <v>13.432700000000001</v>
      </c>
      <c r="D693" s="12">
        <v>13.121600000000001</v>
      </c>
      <c r="E693" s="12">
        <v>13.335000000000001</v>
      </c>
      <c r="F693" s="12">
        <v>13.335000000000001</v>
      </c>
      <c r="G693" s="12">
        <v>33422834</v>
      </c>
    </row>
    <row r="694" spans="1:7" x14ac:dyDescent="0.25">
      <c r="A694" s="13">
        <v>42016</v>
      </c>
      <c r="B694" s="12">
        <v>13.3527</v>
      </c>
      <c r="C694" s="12">
        <v>13.3972</v>
      </c>
      <c r="D694" s="12">
        <v>13.1127</v>
      </c>
      <c r="E694" s="12">
        <v>13.1305</v>
      </c>
      <c r="F694" s="12">
        <v>13.1305</v>
      </c>
      <c r="G694" s="12">
        <v>54142614</v>
      </c>
    </row>
    <row r="695" spans="1:7" x14ac:dyDescent="0.25">
      <c r="A695" s="13">
        <v>42017</v>
      </c>
      <c r="B695" s="12">
        <v>13.1572</v>
      </c>
      <c r="C695" s="12">
        <v>13.246</v>
      </c>
      <c r="D695" s="12">
        <v>12.854900000000001</v>
      </c>
      <c r="E695" s="12">
        <v>12.926</v>
      </c>
      <c r="F695" s="12">
        <v>12.926</v>
      </c>
      <c r="G695" s="12">
        <v>49958868</v>
      </c>
    </row>
    <row r="696" spans="1:7" x14ac:dyDescent="0.25">
      <c r="A696" s="13">
        <v>42018</v>
      </c>
      <c r="B696" s="12">
        <v>12.801500000000001</v>
      </c>
      <c r="C696" s="12">
        <v>12.8193</v>
      </c>
      <c r="D696" s="12">
        <v>12.2859</v>
      </c>
      <c r="E696" s="12">
        <v>12.437099999999999</v>
      </c>
      <c r="F696" s="12">
        <v>12.437099999999999</v>
      </c>
      <c r="G696" s="12">
        <v>67914904</v>
      </c>
    </row>
    <row r="697" spans="1:7" x14ac:dyDescent="0.25">
      <c r="A697" s="13">
        <v>42019</v>
      </c>
      <c r="B697" s="12">
        <v>12.543699999999999</v>
      </c>
      <c r="C697" s="12">
        <v>12.6326</v>
      </c>
      <c r="D697" s="12">
        <v>12.3126</v>
      </c>
      <c r="E697" s="12">
        <v>12.3748</v>
      </c>
      <c r="F697" s="12">
        <v>12.3748</v>
      </c>
      <c r="G697" s="12">
        <v>36430946</v>
      </c>
    </row>
    <row r="698" spans="1:7" x14ac:dyDescent="0.25">
      <c r="A698" s="13">
        <v>42020</v>
      </c>
      <c r="B698" s="12">
        <v>12.3748</v>
      </c>
      <c r="C698" s="12">
        <v>12.437099999999999</v>
      </c>
      <c r="D698" s="12">
        <v>12.0726</v>
      </c>
      <c r="E698" s="12">
        <v>12.1792</v>
      </c>
      <c r="F698" s="12">
        <v>12.1792</v>
      </c>
      <c r="G698" s="12">
        <v>58088956</v>
      </c>
    </row>
    <row r="699" spans="1:7" x14ac:dyDescent="0.25">
      <c r="A699" s="13">
        <v>42023</v>
      </c>
      <c r="B699" s="12">
        <v>12.2948</v>
      </c>
      <c r="C699" s="12">
        <v>12.4282</v>
      </c>
      <c r="D699" s="12">
        <v>12.143700000000001</v>
      </c>
      <c r="E699" s="12">
        <v>12.1792</v>
      </c>
      <c r="F699" s="12">
        <v>12.1792</v>
      </c>
      <c r="G699" s="12">
        <v>11496138</v>
      </c>
    </row>
    <row r="700" spans="1:7" x14ac:dyDescent="0.25">
      <c r="A700" s="13">
        <v>42024</v>
      </c>
      <c r="B700" s="12">
        <v>12.2059</v>
      </c>
      <c r="C700" s="12">
        <v>12.3926</v>
      </c>
      <c r="D700" s="12">
        <v>12.1259</v>
      </c>
      <c r="E700" s="12">
        <v>12.3482</v>
      </c>
      <c r="F700" s="12">
        <v>12.3482</v>
      </c>
      <c r="G700" s="12">
        <v>56037380</v>
      </c>
    </row>
    <row r="701" spans="1:7" x14ac:dyDescent="0.25">
      <c r="A701" s="13">
        <v>42025</v>
      </c>
      <c r="B701" s="12">
        <v>12.4015</v>
      </c>
      <c r="C701" s="12">
        <v>12.4015</v>
      </c>
      <c r="D701" s="12">
        <v>12.0992</v>
      </c>
      <c r="E701" s="12">
        <v>12.330399999999999</v>
      </c>
      <c r="F701" s="12">
        <v>12.330399999999999</v>
      </c>
      <c r="G701" s="12">
        <v>51331417</v>
      </c>
    </row>
    <row r="702" spans="1:7" x14ac:dyDescent="0.25">
      <c r="A702" s="13">
        <v>42026</v>
      </c>
      <c r="B702" s="12">
        <v>12.3748</v>
      </c>
      <c r="C702" s="12">
        <v>12.7393</v>
      </c>
      <c r="D702" s="12">
        <v>12.250400000000001</v>
      </c>
      <c r="E702" s="12">
        <v>12.694900000000001</v>
      </c>
      <c r="F702" s="12">
        <v>12.694900000000001</v>
      </c>
      <c r="G702" s="12">
        <v>92750074</v>
      </c>
    </row>
    <row r="703" spans="1:7" x14ac:dyDescent="0.25">
      <c r="A703" s="13">
        <v>42027</v>
      </c>
      <c r="B703" s="12">
        <v>12.694900000000001</v>
      </c>
      <c r="C703" s="12">
        <v>12.846</v>
      </c>
      <c r="D703" s="12">
        <v>12.3659</v>
      </c>
      <c r="E703" s="12">
        <v>12.4282</v>
      </c>
      <c r="F703" s="12">
        <v>12.4282</v>
      </c>
      <c r="G703" s="12">
        <v>47679362</v>
      </c>
    </row>
    <row r="704" spans="1:7" x14ac:dyDescent="0.25">
      <c r="A704" s="13">
        <v>42030</v>
      </c>
      <c r="B704" s="12">
        <v>12.4993</v>
      </c>
      <c r="C704" s="12">
        <v>12.5349</v>
      </c>
      <c r="D704" s="12">
        <v>12.356999999999999</v>
      </c>
      <c r="E704" s="12">
        <v>12.463699999999999</v>
      </c>
      <c r="F704" s="12">
        <v>12.463699999999999</v>
      </c>
      <c r="G704" s="12">
        <v>29320197</v>
      </c>
    </row>
    <row r="705" spans="1:7" x14ac:dyDescent="0.25">
      <c r="A705" s="13">
        <v>42031</v>
      </c>
      <c r="B705" s="12">
        <v>12.3926</v>
      </c>
      <c r="C705" s="12">
        <v>12.5526</v>
      </c>
      <c r="D705" s="12">
        <v>12.276999999999999</v>
      </c>
      <c r="E705" s="12">
        <v>12.517099999999999</v>
      </c>
      <c r="F705" s="12">
        <v>12.517099999999999</v>
      </c>
      <c r="G705" s="12">
        <v>37928811</v>
      </c>
    </row>
    <row r="706" spans="1:7" x14ac:dyDescent="0.25">
      <c r="A706" s="13">
        <v>42032</v>
      </c>
      <c r="B706" s="12">
        <v>12.5082</v>
      </c>
      <c r="C706" s="12">
        <v>12.543699999999999</v>
      </c>
      <c r="D706" s="12">
        <v>12.223699999999999</v>
      </c>
      <c r="E706" s="12">
        <v>12.2859</v>
      </c>
      <c r="F706" s="12">
        <v>12.2859</v>
      </c>
      <c r="G706" s="12">
        <v>24805633</v>
      </c>
    </row>
    <row r="707" spans="1:7" x14ac:dyDescent="0.25">
      <c r="A707" s="13">
        <v>42033</v>
      </c>
      <c r="B707" s="12">
        <v>12.250400000000001</v>
      </c>
      <c r="C707" s="12">
        <v>12.4726</v>
      </c>
      <c r="D707" s="12">
        <v>12.2059</v>
      </c>
      <c r="E707" s="12">
        <v>12.3659</v>
      </c>
      <c r="F707" s="12">
        <v>12.3659</v>
      </c>
      <c r="G707" s="12">
        <v>53030218</v>
      </c>
    </row>
    <row r="708" spans="1:7" x14ac:dyDescent="0.25">
      <c r="A708" s="13">
        <v>42034</v>
      </c>
      <c r="B708" s="12">
        <v>12.3659</v>
      </c>
      <c r="C708" s="12">
        <v>12.3659</v>
      </c>
      <c r="D708" s="12">
        <v>11.779199999999999</v>
      </c>
      <c r="E708" s="12">
        <v>11.8325</v>
      </c>
      <c r="F708" s="12">
        <v>11.8325</v>
      </c>
      <c r="G708" s="12">
        <v>69721948</v>
      </c>
    </row>
    <row r="709" spans="1:7" x14ac:dyDescent="0.25">
      <c r="A709" s="13">
        <v>42038</v>
      </c>
      <c r="B709" s="12">
        <v>11.9481</v>
      </c>
      <c r="C709" s="12">
        <v>12.223699999999999</v>
      </c>
      <c r="D709" s="12">
        <v>11.8948</v>
      </c>
      <c r="E709" s="12">
        <v>12.196999999999999</v>
      </c>
      <c r="F709" s="12">
        <v>12.196999999999999</v>
      </c>
      <c r="G709" s="12">
        <v>52822629</v>
      </c>
    </row>
    <row r="710" spans="1:7" x14ac:dyDescent="0.25">
      <c r="A710" s="13">
        <v>42039</v>
      </c>
      <c r="B710" s="12">
        <v>12.2415</v>
      </c>
      <c r="C710" s="12">
        <v>12.276999999999999</v>
      </c>
      <c r="D710" s="12">
        <v>11.5303</v>
      </c>
      <c r="E710" s="12">
        <v>11.610300000000001</v>
      </c>
      <c r="F710" s="12">
        <v>11.610300000000001</v>
      </c>
      <c r="G710" s="12">
        <v>62465531</v>
      </c>
    </row>
    <row r="711" spans="1:7" x14ac:dyDescent="0.25">
      <c r="A711" s="13">
        <v>42040</v>
      </c>
      <c r="B711" s="12">
        <v>12.0548</v>
      </c>
      <c r="C711" s="12">
        <v>13.174899999999999</v>
      </c>
      <c r="D711" s="12">
        <v>11.8681</v>
      </c>
      <c r="E711" s="12">
        <v>13.1305</v>
      </c>
      <c r="F711" s="12">
        <v>13.1305</v>
      </c>
      <c r="G711" s="12">
        <v>169499752</v>
      </c>
    </row>
    <row r="712" spans="1:7" x14ac:dyDescent="0.25">
      <c r="A712" s="13">
        <v>42041</v>
      </c>
      <c r="B712" s="12">
        <v>13.1572</v>
      </c>
      <c r="C712" s="12">
        <v>13.4861</v>
      </c>
      <c r="D712" s="12">
        <v>12.9971</v>
      </c>
      <c r="E712" s="12">
        <v>13.068199999999999</v>
      </c>
      <c r="F712" s="12">
        <v>13.068199999999999</v>
      </c>
      <c r="G712" s="12">
        <v>59731872</v>
      </c>
    </row>
    <row r="713" spans="1:7" x14ac:dyDescent="0.25">
      <c r="A713" s="13">
        <v>42044</v>
      </c>
      <c r="B713" s="12">
        <v>13.1038</v>
      </c>
      <c r="C713" s="12">
        <v>13.4239</v>
      </c>
      <c r="D713" s="12">
        <v>13.014900000000001</v>
      </c>
      <c r="E713" s="12">
        <v>13.254899999999999</v>
      </c>
      <c r="F713" s="12">
        <v>13.254899999999999</v>
      </c>
      <c r="G713" s="12">
        <v>48962635</v>
      </c>
    </row>
    <row r="714" spans="1:7" x14ac:dyDescent="0.25">
      <c r="A714" s="13">
        <v>42045</v>
      </c>
      <c r="B714" s="12">
        <v>13.335000000000001</v>
      </c>
      <c r="C714" s="12">
        <v>13.619400000000001</v>
      </c>
      <c r="D714" s="12">
        <v>12.926</v>
      </c>
      <c r="E714" s="12">
        <v>12.9527</v>
      </c>
      <c r="F714" s="12">
        <v>12.9527</v>
      </c>
      <c r="G714" s="12">
        <v>71845685</v>
      </c>
    </row>
    <row r="715" spans="1:7" x14ac:dyDescent="0.25">
      <c r="A715" s="13">
        <v>42046</v>
      </c>
      <c r="B715" s="12">
        <v>12.970499999999999</v>
      </c>
      <c r="C715" s="12">
        <v>13.2994</v>
      </c>
      <c r="D715" s="12">
        <v>12.7127</v>
      </c>
      <c r="E715" s="12">
        <v>12.8104</v>
      </c>
      <c r="F715" s="12">
        <v>12.8104</v>
      </c>
      <c r="G715" s="12">
        <v>34656261</v>
      </c>
    </row>
    <row r="716" spans="1:7" x14ac:dyDescent="0.25">
      <c r="A716" s="13">
        <v>42047</v>
      </c>
      <c r="B716" s="12">
        <v>12.8904</v>
      </c>
      <c r="C716" s="12">
        <v>13.2905</v>
      </c>
      <c r="D716" s="12">
        <v>12.846</v>
      </c>
      <c r="E716" s="12">
        <v>13.1927</v>
      </c>
      <c r="F716" s="12">
        <v>13.1927</v>
      </c>
      <c r="G716" s="12">
        <v>41805680</v>
      </c>
    </row>
    <row r="717" spans="1:7" x14ac:dyDescent="0.25">
      <c r="A717" s="13">
        <v>42048</v>
      </c>
      <c r="B717" s="12">
        <v>13.2638</v>
      </c>
      <c r="C717" s="12">
        <v>13.3261</v>
      </c>
      <c r="D717" s="12">
        <v>13.006</v>
      </c>
      <c r="E717" s="12">
        <v>13.0505</v>
      </c>
      <c r="F717" s="12">
        <v>13.0505</v>
      </c>
      <c r="G717" s="12">
        <v>22145102</v>
      </c>
    </row>
    <row r="718" spans="1:7" x14ac:dyDescent="0.25">
      <c r="A718" s="13">
        <v>42051</v>
      </c>
      <c r="B718" s="12">
        <v>13.0238</v>
      </c>
      <c r="C718" s="12">
        <v>13.1394</v>
      </c>
      <c r="D718" s="12">
        <v>12.9794</v>
      </c>
      <c r="E718" s="12">
        <v>13.0238</v>
      </c>
      <c r="F718" s="12">
        <v>13.0238</v>
      </c>
      <c r="G718" s="12">
        <v>3210182</v>
      </c>
    </row>
    <row r="719" spans="1:7" x14ac:dyDescent="0.25">
      <c r="A719" s="13">
        <v>42052</v>
      </c>
      <c r="B719" s="12">
        <v>13.0238</v>
      </c>
      <c r="C719" s="12">
        <v>13.2994</v>
      </c>
      <c r="D719" s="12">
        <v>12.9171</v>
      </c>
      <c r="E719" s="12">
        <v>13.281599999999999</v>
      </c>
      <c r="F719" s="12">
        <v>13.281599999999999</v>
      </c>
      <c r="G719" s="12">
        <v>28488453</v>
      </c>
    </row>
    <row r="720" spans="1:7" x14ac:dyDescent="0.25">
      <c r="A720" s="13">
        <v>42053</v>
      </c>
      <c r="B720" s="12">
        <v>13.1572</v>
      </c>
      <c r="C720" s="12">
        <v>13.414999999999999</v>
      </c>
      <c r="D720" s="12">
        <v>12.961600000000001</v>
      </c>
      <c r="E720" s="12">
        <v>13.0594</v>
      </c>
      <c r="F720" s="12">
        <v>13.0594</v>
      </c>
      <c r="G720" s="12">
        <v>46660660</v>
      </c>
    </row>
    <row r="721" spans="1:7" x14ac:dyDescent="0.25">
      <c r="A721" s="13">
        <v>42054</v>
      </c>
      <c r="B721" s="12">
        <v>12.9794</v>
      </c>
      <c r="C721" s="12">
        <v>13.2727</v>
      </c>
      <c r="D721" s="12">
        <v>12.9794</v>
      </c>
      <c r="E721" s="12">
        <v>13.148300000000001</v>
      </c>
      <c r="F721" s="12">
        <v>13.148300000000001</v>
      </c>
      <c r="G721" s="12">
        <v>20246988</v>
      </c>
    </row>
    <row r="722" spans="1:7" x14ac:dyDescent="0.25">
      <c r="A722" s="13">
        <v>42055</v>
      </c>
      <c r="B722" s="12">
        <v>13.1127</v>
      </c>
      <c r="C722" s="12">
        <v>13.335000000000001</v>
      </c>
      <c r="D722" s="12">
        <v>13.0327</v>
      </c>
      <c r="E722" s="12">
        <v>13.308299999999999</v>
      </c>
      <c r="F722" s="12">
        <v>13.308299999999999</v>
      </c>
      <c r="G722" s="12">
        <v>18953415</v>
      </c>
    </row>
    <row r="723" spans="1:7" x14ac:dyDescent="0.25">
      <c r="A723" s="13">
        <v>42058</v>
      </c>
      <c r="B723" s="12">
        <v>13.166</v>
      </c>
      <c r="C723" s="12">
        <v>13.512700000000001</v>
      </c>
      <c r="D723" s="12">
        <v>13.166</v>
      </c>
      <c r="E723" s="12">
        <v>13.441599999999999</v>
      </c>
      <c r="F723" s="12">
        <v>13.441599999999999</v>
      </c>
      <c r="G723" s="12">
        <v>24537221</v>
      </c>
    </row>
    <row r="724" spans="1:7" x14ac:dyDescent="0.25">
      <c r="A724" s="13">
        <v>42059</v>
      </c>
      <c r="B724" s="12">
        <v>13.441599999999999</v>
      </c>
      <c r="C724" s="12">
        <v>13.7705</v>
      </c>
      <c r="D724" s="12">
        <v>13.441599999999999</v>
      </c>
      <c r="E724" s="12">
        <v>13.681699999999999</v>
      </c>
      <c r="F724" s="12">
        <v>13.681699999999999</v>
      </c>
      <c r="G724" s="12">
        <v>56840183</v>
      </c>
    </row>
    <row r="725" spans="1:7" x14ac:dyDescent="0.25">
      <c r="A725" s="13">
        <v>42060</v>
      </c>
      <c r="B725" s="12">
        <v>13.681699999999999</v>
      </c>
      <c r="C725" s="12">
        <v>13.726100000000001</v>
      </c>
      <c r="D725" s="12">
        <v>13.432700000000001</v>
      </c>
      <c r="E725" s="12">
        <v>13.512700000000001</v>
      </c>
      <c r="F725" s="12">
        <v>13.512700000000001</v>
      </c>
      <c r="G725" s="12">
        <v>45206488</v>
      </c>
    </row>
    <row r="726" spans="1:7" x14ac:dyDescent="0.25">
      <c r="A726" s="13">
        <v>42061</v>
      </c>
      <c r="B726" s="12">
        <v>13.4861</v>
      </c>
      <c r="C726" s="12">
        <v>13.8683</v>
      </c>
      <c r="D726" s="12">
        <v>13.4861</v>
      </c>
      <c r="E726" s="12">
        <v>13.699400000000001</v>
      </c>
      <c r="F726" s="12">
        <v>13.699400000000001</v>
      </c>
      <c r="G726" s="12">
        <v>42856834</v>
      </c>
    </row>
    <row r="727" spans="1:7" x14ac:dyDescent="0.25">
      <c r="A727" s="13">
        <v>42062</v>
      </c>
      <c r="B727" s="12">
        <v>13.654999999999999</v>
      </c>
      <c r="C727" s="12">
        <v>13.734999999999999</v>
      </c>
      <c r="D727" s="12">
        <v>13.3794</v>
      </c>
      <c r="E727" s="12">
        <v>13.468299999999999</v>
      </c>
      <c r="F727" s="12">
        <v>13.468299999999999</v>
      </c>
      <c r="G727" s="12">
        <v>52831882</v>
      </c>
    </row>
    <row r="728" spans="1:7" x14ac:dyDescent="0.25">
      <c r="A728" s="13">
        <v>42065</v>
      </c>
      <c r="B728" s="12">
        <v>13.4239</v>
      </c>
      <c r="C728" s="12">
        <v>13.5661</v>
      </c>
      <c r="D728" s="12">
        <v>13.2638</v>
      </c>
      <c r="E728" s="12">
        <v>13.5038</v>
      </c>
      <c r="F728" s="12">
        <v>13.5038</v>
      </c>
      <c r="G728" s="12">
        <v>32152886</v>
      </c>
    </row>
    <row r="729" spans="1:7" x14ac:dyDescent="0.25">
      <c r="A729" s="13">
        <v>42066</v>
      </c>
      <c r="B729" s="12">
        <v>13.4772</v>
      </c>
      <c r="C729" s="12">
        <v>13.4772</v>
      </c>
      <c r="D729" s="12">
        <v>13.246</v>
      </c>
      <c r="E729" s="12">
        <v>13.2994</v>
      </c>
      <c r="F729" s="12">
        <v>13.2994</v>
      </c>
      <c r="G729" s="12">
        <v>39471479</v>
      </c>
    </row>
    <row r="730" spans="1:7" x14ac:dyDescent="0.25">
      <c r="A730" s="13">
        <v>42067</v>
      </c>
      <c r="B730" s="12">
        <v>13.2905</v>
      </c>
      <c r="C730" s="12">
        <v>13.3705</v>
      </c>
      <c r="D730" s="12">
        <v>13.068199999999999</v>
      </c>
      <c r="E730" s="12">
        <v>13.121600000000001</v>
      </c>
      <c r="F730" s="12">
        <v>13.121600000000001</v>
      </c>
      <c r="G730" s="12">
        <v>22324575</v>
      </c>
    </row>
    <row r="731" spans="1:7" x14ac:dyDescent="0.25">
      <c r="A731" s="13">
        <v>42068</v>
      </c>
      <c r="B731" s="12">
        <v>13.0771</v>
      </c>
      <c r="C731" s="12">
        <v>13.335000000000001</v>
      </c>
      <c r="D731" s="12">
        <v>13.0505</v>
      </c>
      <c r="E731" s="12">
        <v>13.2727</v>
      </c>
      <c r="F731" s="12">
        <v>13.2727</v>
      </c>
      <c r="G731" s="12">
        <v>34791265</v>
      </c>
    </row>
    <row r="732" spans="1:7" x14ac:dyDescent="0.25">
      <c r="A732" s="13">
        <v>42069</v>
      </c>
      <c r="B732" s="12">
        <v>13.201599999999999</v>
      </c>
      <c r="C732" s="12">
        <v>13.414999999999999</v>
      </c>
      <c r="D732" s="12">
        <v>12.721500000000001</v>
      </c>
      <c r="E732" s="12">
        <v>12.783799999999999</v>
      </c>
      <c r="F732" s="12">
        <v>12.783799999999999</v>
      </c>
      <c r="G732" s="12">
        <v>50833263</v>
      </c>
    </row>
    <row r="733" spans="1:7" x14ac:dyDescent="0.25">
      <c r="A733" s="13">
        <v>42072</v>
      </c>
      <c r="B733" s="12">
        <v>12.8371</v>
      </c>
      <c r="C733" s="12">
        <v>12.881600000000001</v>
      </c>
      <c r="D733" s="12">
        <v>12.730399999999999</v>
      </c>
      <c r="E733" s="12">
        <v>12.801500000000001</v>
      </c>
      <c r="F733" s="12">
        <v>12.801500000000001</v>
      </c>
      <c r="G733" s="12">
        <v>21984909</v>
      </c>
    </row>
    <row r="734" spans="1:7" x14ac:dyDescent="0.25">
      <c r="A734" s="13">
        <v>42073</v>
      </c>
      <c r="B734" s="12">
        <v>12.8104</v>
      </c>
      <c r="C734" s="12">
        <v>12.8104</v>
      </c>
      <c r="D734" s="12">
        <v>12.526</v>
      </c>
      <c r="E734" s="12">
        <v>12.703799999999999</v>
      </c>
      <c r="F734" s="12">
        <v>12.703799999999999</v>
      </c>
      <c r="G734" s="12">
        <v>34282665</v>
      </c>
    </row>
    <row r="735" spans="1:7" x14ac:dyDescent="0.25">
      <c r="A735" s="13">
        <v>42074</v>
      </c>
      <c r="B735" s="12">
        <v>12.766</v>
      </c>
      <c r="C735" s="12">
        <v>12.8727</v>
      </c>
      <c r="D735" s="12">
        <v>12.5082</v>
      </c>
      <c r="E735" s="12">
        <v>12.8193</v>
      </c>
      <c r="F735" s="12">
        <v>12.8193</v>
      </c>
      <c r="G735" s="12">
        <v>38394852</v>
      </c>
    </row>
    <row r="736" spans="1:7" x14ac:dyDescent="0.25">
      <c r="A736" s="13">
        <v>42075</v>
      </c>
      <c r="B736" s="12">
        <v>12.828200000000001</v>
      </c>
      <c r="C736" s="12">
        <v>13.2994</v>
      </c>
      <c r="D736" s="12">
        <v>12.8193</v>
      </c>
      <c r="E736" s="12">
        <v>13.281599999999999</v>
      </c>
      <c r="F736" s="12">
        <v>13.281599999999999</v>
      </c>
      <c r="G736" s="12">
        <v>34240941</v>
      </c>
    </row>
    <row r="737" spans="1:7" x14ac:dyDescent="0.25">
      <c r="A737" s="13">
        <v>42076</v>
      </c>
      <c r="B737" s="12">
        <v>13.281599999999999</v>
      </c>
      <c r="C737" s="12">
        <v>13.441599999999999</v>
      </c>
      <c r="D737" s="12">
        <v>13.1394</v>
      </c>
      <c r="E737" s="12">
        <v>13.2994</v>
      </c>
      <c r="F737" s="12">
        <v>13.2994</v>
      </c>
      <c r="G737" s="12">
        <v>31105584</v>
      </c>
    </row>
    <row r="738" spans="1:7" x14ac:dyDescent="0.25">
      <c r="A738" s="13">
        <v>42080</v>
      </c>
      <c r="B738" s="12">
        <v>13.2372</v>
      </c>
      <c r="C738" s="12">
        <v>13.2905</v>
      </c>
      <c r="D738" s="12">
        <v>13.068199999999999</v>
      </c>
      <c r="E738" s="12">
        <v>13.1394</v>
      </c>
      <c r="F738" s="12">
        <v>13.1394</v>
      </c>
      <c r="G738" s="12">
        <v>19822272</v>
      </c>
    </row>
    <row r="739" spans="1:7" x14ac:dyDescent="0.25">
      <c r="A739" s="13">
        <v>42081</v>
      </c>
      <c r="B739" s="12">
        <v>13.1394</v>
      </c>
      <c r="C739" s="12">
        <v>13.1394</v>
      </c>
      <c r="D739" s="12">
        <v>12.703799999999999</v>
      </c>
      <c r="E739" s="12">
        <v>12.970499999999999</v>
      </c>
      <c r="F739" s="12">
        <v>12.970499999999999</v>
      </c>
      <c r="G739" s="12">
        <v>70596357</v>
      </c>
    </row>
    <row r="740" spans="1:7" x14ac:dyDescent="0.25">
      <c r="A740" s="13">
        <v>42082</v>
      </c>
      <c r="B740" s="12">
        <v>13.0327</v>
      </c>
      <c r="C740" s="12">
        <v>13.0327</v>
      </c>
      <c r="D740" s="12">
        <v>12.526</v>
      </c>
      <c r="E740" s="12">
        <v>12.703799999999999</v>
      </c>
      <c r="F740" s="12">
        <v>12.703799999999999</v>
      </c>
      <c r="G740" s="12">
        <v>60355513</v>
      </c>
    </row>
    <row r="741" spans="1:7" x14ac:dyDescent="0.25">
      <c r="A741" s="13">
        <v>42083</v>
      </c>
      <c r="B741" s="12">
        <v>12.694900000000001</v>
      </c>
      <c r="C741" s="12">
        <v>12.881600000000001</v>
      </c>
      <c r="D741" s="12">
        <v>12.588200000000001</v>
      </c>
      <c r="E741" s="12">
        <v>12.703799999999999</v>
      </c>
      <c r="F741" s="12">
        <v>12.703799999999999</v>
      </c>
      <c r="G741" s="12">
        <v>69980630</v>
      </c>
    </row>
    <row r="742" spans="1:7" x14ac:dyDescent="0.25">
      <c r="A742" s="13">
        <v>42086</v>
      </c>
      <c r="B742" s="12">
        <v>12.7393</v>
      </c>
      <c r="C742" s="12">
        <v>12.8727</v>
      </c>
      <c r="D742" s="12">
        <v>12.5793</v>
      </c>
      <c r="E742" s="12">
        <v>12.8371</v>
      </c>
      <c r="F742" s="12">
        <v>12.8371</v>
      </c>
      <c r="G742" s="12">
        <v>40417575</v>
      </c>
    </row>
    <row r="743" spans="1:7" x14ac:dyDescent="0.25">
      <c r="A743" s="13">
        <v>42087</v>
      </c>
      <c r="B743" s="12">
        <v>12.863799999999999</v>
      </c>
      <c r="C743" s="12">
        <v>13.121600000000001</v>
      </c>
      <c r="D743" s="12">
        <v>12.863799999999999</v>
      </c>
      <c r="E743" s="12">
        <v>13.0238</v>
      </c>
      <c r="F743" s="12">
        <v>13.0238</v>
      </c>
      <c r="G743" s="12">
        <v>41741186</v>
      </c>
    </row>
    <row r="744" spans="1:7" x14ac:dyDescent="0.25">
      <c r="A744" s="13">
        <v>42088</v>
      </c>
      <c r="B744" s="12">
        <v>13.086</v>
      </c>
      <c r="C744" s="12">
        <v>13.228300000000001</v>
      </c>
      <c r="D744" s="12">
        <v>12.8371</v>
      </c>
      <c r="E744" s="12">
        <v>12.9438</v>
      </c>
      <c r="F744" s="12">
        <v>12.9438</v>
      </c>
      <c r="G744" s="12">
        <v>51085090</v>
      </c>
    </row>
    <row r="745" spans="1:7" x14ac:dyDescent="0.25">
      <c r="A745" s="13">
        <v>42089</v>
      </c>
      <c r="B745" s="12">
        <v>12.8993</v>
      </c>
      <c r="C745" s="12">
        <v>12.9794</v>
      </c>
      <c r="D745" s="12">
        <v>12.703799999999999</v>
      </c>
      <c r="E745" s="12">
        <v>12.730399999999999</v>
      </c>
      <c r="F745" s="12">
        <v>12.730399999999999</v>
      </c>
      <c r="G745" s="12">
        <v>50871049</v>
      </c>
    </row>
    <row r="746" spans="1:7" x14ac:dyDescent="0.25">
      <c r="A746" s="13">
        <v>42090</v>
      </c>
      <c r="B746" s="12">
        <v>12.757099999999999</v>
      </c>
      <c r="C746" s="12">
        <v>12.881600000000001</v>
      </c>
      <c r="D746" s="12">
        <v>12.694900000000001</v>
      </c>
      <c r="E746" s="12">
        <v>12.7927</v>
      </c>
      <c r="F746" s="12">
        <v>12.7927</v>
      </c>
      <c r="G746" s="12">
        <v>27638299</v>
      </c>
    </row>
    <row r="747" spans="1:7" x14ac:dyDescent="0.25">
      <c r="A747" s="13">
        <v>42093</v>
      </c>
      <c r="B747" s="12">
        <v>12.8104</v>
      </c>
      <c r="C747" s="12">
        <v>13.014900000000001</v>
      </c>
      <c r="D747" s="12">
        <v>12.766</v>
      </c>
      <c r="E747" s="12">
        <v>12.8993</v>
      </c>
      <c r="F747" s="12">
        <v>12.8993</v>
      </c>
      <c r="G747" s="12">
        <v>24668074</v>
      </c>
    </row>
    <row r="748" spans="1:7" x14ac:dyDescent="0.25">
      <c r="A748" s="13">
        <v>42094</v>
      </c>
      <c r="B748" s="12">
        <v>12.801500000000001</v>
      </c>
      <c r="C748" s="12">
        <v>13.014900000000001</v>
      </c>
      <c r="D748" s="12">
        <v>12.7927</v>
      </c>
      <c r="E748" s="12">
        <v>12.863799999999999</v>
      </c>
      <c r="F748" s="12">
        <v>12.863799999999999</v>
      </c>
      <c r="G748" s="12">
        <v>34200963</v>
      </c>
    </row>
    <row r="749" spans="1:7" x14ac:dyDescent="0.25">
      <c r="A749" s="13">
        <v>42095</v>
      </c>
      <c r="B749" s="12">
        <v>12.801500000000001</v>
      </c>
      <c r="C749" s="12">
        <v>12.8993</v>
      </c>
      <c r="D749" s="12">
        <v>12.694900000000001</v>
      </c>
      <c r="E749" s="12">
        <v>12.7393</v>
      </c>
      <c r="F749" s="12">
        <v>12.7393</v>
      </c>
      <c r="G749" s="12">
        <v>22238739</v>
      </c>
    </row>
    <row r="750" spans="1:7" x14ac:dyDescent="0.25">
      <c r="A750" s="13">
        <v>42100</v>
      </c>
      <c r="B750" s="12">
        <v>12.7927</v>
      </c>
      <c r="C750" s="12">
        <v>13.414999999999999</v>
      </c>
      <c r="D750" s="12">
        <v>12.757099999999999</v>
      </c>
      <c r="E750" s="12">
        <v>13.361599999999999</v>
      </c>
      <c r="F750" s="12">
        <v>13.361599999999999</v>
      </c>
      <c r="G750" s="12">
        <v>60239477</v>
      </c>
    </row>
    <row r="751" spans="1:7" x14ac:dyDescent="0.25">
      <c r="A751" s="13">
        <v>42101</v>
      </c>
      <c r="B751" s="12">
        <v>13.2905</v>
      </c>
      <c r="C751" s="12">
        <v>13.601599999999999</v>
      </c>
      <c r="D751" s="12">
        <v>13.2105</v>
      </c>
      <c r="E751" s="12">
        <v>13.432700000000001</v>
      </c>
      <c r="F751" s="12">
        <v>13.432700000000001</v>
      </c>
      <c r="G751" s="12">
        <v>63378661</v>
      </c>
    </row>
    <row r="752" spans="1:7" x14ac:dyDescent="0.25">
      <c r="A752" s="13">
        <v>42102</v>
      </c>
      <c r="B752" s="12">
        <v>13.3261</v>
      </c>
      <c r="C752" s="12">
        <v>13.468299999999999</v>
      </c>
      <c r="D752" s="12">
        <v>13.1127</v>
      </c>
      <c r="E752" s="12">
        <v>13.1572</v>
      </c>
      <c r="F752" s="12">
        <v>13.1572</v>
      </c>
      <c r="G752" s="12">
        <v>60531338</v>
      </c>
    </row>
    <row r="753" spans="1:7" x14ac:dyDescent="0.25">
      <c r="A753" s="13">
        <v>42103</v>
      </c>
      <c r="B753" s="12">
        <v>13.1572</v>
      </c>
      <c r="C753" s="12">
        <v>13.308299999999999</v>
      </c>
      <c r="D753" s="12">
        <v>13.086</v>
      </c>
      <c r="E753" s="12">
        <v>13.2105</v>
      </c>
      <c r="F753" s="12">
        <v>13.2105</v>
      </c>
      <c r="G753" s="12">
        <v>31996186</v>
      </c>
    </row>
    <row r="754" spans="1:7" x14ac:dyDescent="0.25">
      <c r="A754" s="13">
        <v>42104</v>
      </c>
      <c r="B754" s="12">
        <v>13.1572</v>
      </c>
      <c r="C754" s="12">
        <v>13.2905</v>
      </c>
      <c r="D754" s="12">
        <v>13.1572</v>
      </c>
      <c r="E754" s="12">
        <v>13.228300000000001</v>
      </c>
      <c r="F754" s="12">
        <v>13.228300000000001</v>
      </c>
      <c r="G754" s="12">
        <v>15313534</v>
      </c>
    </row>
    <row r="755" spans="1:7" x14ac:dyDescent="0.25">
      <c r="A755" s="13">
        <v>42107</v>
      </c>
      <c r="B755" s="12">
        <v>13.228300000000001</v>
      </c>
      <c r="C755" s="12">
        <v>13.414999999999999</v>
      </c>
      <c r="D755" s="12">
        <v>13.201599999999999</v>
      </c>
      <c r="E755" s="12">
        <v>13.246</v>
      </c>
      <c r="F755" s="12">
        <v>13.246</v>
      </c>
      <c r="G755" s="12">
        <v>21073896</v>
      </c>
    </row>
    <row r="756" spans="1:7" x14ac:dyDescent="0.25">
      <c r="A756" s="13">
        <v>42108</v>
      </c>
      <c r="B756" s="12">
        <v>13.254899999999999</v>
      </c>
      <c r="C756" s="12">
        <v>13.3527</v>
      </c>
      <c r="D756" s="12">
        <v>13.1838</v>
      </c>
      <c r="E756" s="12">
        <v>13.3172</v>
      </c>
      <c r="F756" s="12">
        <v>13.3172</v>
      </c>
      <c r="G756" s="12">
        <v>29823611</v>
      </c>
    </row>
    <row r="757" spans="1:7" x14ac:dyDescent="0.25">
      <c r="A757" s="13">
        <v>42109</v>
      </c>
      <c r="B757" s="12">
        <v>13.3527</v>
      </c>
      <c r="C757" s="12">
        <v>13.6905</v>
      </c>
      <c r="D757" s="12">
        <v>13.2994</v>
      </c>
      <c r="E757" s="12">
        <v>13.646100000000001</v>
      </c>
      <c r="F757" s="12">
        <v>13.646100000000001</v>
      </c>
      <c r="G757" s="12">
        <v>69566176</v>
      </c>
    </row>
    <row r="758" spans="1:7" x14ac:dyDescent="0.25">
      <c r="A758" s="13">
        <v>42110</v>
      </c>
      <c r="B758" s="12">
        <v>13.539400000000001</v>
      </c>
      <c r="C758" s="12">
        <v>13.628299999999999</v>
      </c>
      <c r="D758" s="12">
        <v>13.432700000000001</v>
      </c>
      <c r="E758" s="12">
        <v>13.601599999999999</v>
      </c>
      <c r="F758" s="12">
        <v>13.601599999999999</v>
      </c>
      <c r="G758" s="12">
        <v>36440087</v>
      </c>
    </row>
    <row r="759" spans="1:7" x14ac:dyDescent="0.25">
      <c r="A759" s="13">
        <v>42111</v>
      </c>
      <c r="B759" s="12">
        <v>13.601599999999999</v>
      </c>
      <c r="C759" s="12">
        <v>13.601599999999999</v>
      </c>
      <c r="D759" s="12">
        <v>13.3527</v>
      </c>
      <c r="E759" s="12">
        <v>13.432700000000001</v>
      </c>
      <c r="F759" s="12">
        <v>13.432700000000001</v>
      </c>
      <c r="G759" s="12">
        <v>33717314</v>
      </c>
    </row>
    <row r="760" spans="1:7" x14ac:dyDescent="0.25">
      <c r="A760" s="13">
        <v>42114</v>
      </c>
      <c r="B760" s="12">
        <v>13.468299999999999</v>
      </c>
      <c r="C760" s="12">
        <v>13.5305</v>
      </c>
      <c r="D760" s="12">
        <v>13.2372</v>
      </c>
      <c r="E760" s="12">
        <v>13.3794</v>
      </c>
      <c r="F760" s="12">
        <v>13.3794</v>
      </c>
      <c r="G760" s="12">
        <v>34088178</v>
      </c>
    </row>
    <row r="761" spans="1:7" x14ac:dyDescent="0.25">
      <c r="A761" s="13">
        <v>42115</v>
      </c>
      <c r="B761" s="12">
        <v>13.3972</v>
      </c>
      <c r="C761" s="12">
        <v>13.6905</v>
      </c>
      <c r="D761" s="12">
        <v>13.361599999999999</v>
      </c>
      <c r="E761" s="12">
        <v>13.4505</v>
      </c>
      <c r="F761" s="12">
        <v>13.4505</v>
      </c>
      <c r="G761" s="12">
        <v>46124935</v>
      </c>
    </row>
    <row r="762" spans="1:7" x14ac:dyDescent="0.25">
      <c r="A762" s="13">
        <v>42116</v>
      </c>
      <c r="B762" s="12">
        <v>13.468299999999999</v>
      </c>
      <c r="C762" s="12">
        <v>13.779400000000001</v>
      </c>
      <c r="D762" s="12">
        <v>13.3972</v>
      </c>
      <c r="E762" s="12">
        <v>13.708299999999999</v>
      </c>
      <c r="F762" s="12">
        <v>13.708299999999999</v>
      </c>
      <c r="G762" s="12">
        <v>54475243</v>
      </c>
    </row>
    <row r="763" spans="1:7" x14ac:dyDescent="0.25">
      <c r="A763" s="13">
        <v>42117</v>
      </c>
      <c r="B763" s="12">
        <v>13.708299999999999</v>
      </c>
      <c r="C763" s="12">
        <v>14.0106</v>
      </c>
      <c r="D763" s="12">
        <v>13.646100000000001</v>
      </c>
      <c r="E763" s="12">
        <v>13.815</v>
      </c>
      <c r="F763" s="12">
        <v>13.815</v>
      </c>
      <c r="G763" s="12">
        <v>49953587</v>
      </c>
    </row>
    <row r="764" spans="1:7" x14ac:dyDescent="0.25">
      <c r="A764" s="13">
        <v>42118</v>
      </c>
      <c r="B764" s="12">
        <v>13.8683</v>
      </c>
      <c r="C764" s="12">
        <v>14.215</v>
      </c>
      <c r="D764" s="12">
        <v>13.7972</v>
      </c>
      <c r="E764" s="12">
        <v>14.152799999999999</v>
      </c>
      <c r="F764" s="12">
        <v>14.152799999999999</v>
      </c>
      <c r="G764" s="12">
        <v>50747382</v>
      </c>
    </row>
    <row r="765" spans="1:7" x14ac:dyDescent="0.25">
      <c r="A765" s="13">
        <v>42121</v>
      </c>
      <c r="B765" s="12">
        <v>14.2239</v>
      </c>
      <c r="C765" s="12">
        <v>14.552899999999999</v>
      </c>
      <c r="D765" s="12">
        <v>14.215</v>
      </c>
      <c r="E765" s="12">
        <v>14.2506</v>
      </c>
      <c r="F765" s="12">
        <v>14.2506</v>
      </c>
      <c r="G765" s="12">
        <v>55013969</v>
      </c>
    </row>
    <row r="766" spans="1:7" x14ac:dyDescent="0.25">
      <c r="A766" s="13">
        <v>42122</v>
      </c>
      <c r="B766" s="12">
        <v>14.3399</v>
      </c>
      <c r="C766" s="12">
        <v>14.376899999999999</v>
      </c>
      <c r="D766" s="12">
        <v>14.0717</v>
      </c>
      <c r="E766" s="12">
        <v>14.164199999999999</v>
      </c>
      <c r="F766" s="12">
        <v>14.164199999999999</v>
      </c>
      <c r="G766" s="12">
        <v>33399771</v>
      </c>
    </row>
    <row r="767" spans="1:7" x14ac:dyDescent="0.25">
      <c r="A767" s="13">
        <v>42123</v>
      </c>
      <c r="B767" s="12">
        <v>14.2104</v>
      </c>
      <c r="C767" s="12">
        <v>14.2104</v>
      </c>
      <c r="D767" s="12">
        <v>14.007</v>
      </c>
      <c r="E767" s="12">
        <v>14.0717</v>
      </c>
      <c r="F767" s="12">
        <v>14.0717</v>
      </c>
      <c r="G767" s="12">
        <v>27728995</v>
      </c>
    </row>
    <row r="768" spans="1:7" x14ac:dyDescent="0.25">
      <c r="A768" s="13">
        <v>42124</v>
      </c>
      <c r="B768" s="12">
        <v>14.1457</v>
      </c>
      <c r="C768" s="12">
        <v>14.1919</v>
      </c>
      <c r="D768" s="12">
        <v>13.6187</v>
      </c>
      <c r="E768" s="12">
        <v>13.683400000000001</v>
      </c>
      <c r="F768" s="12">
        <v>13.683400000000001</v>
      </c>
      <c r="G768" s="12">
        <v>73436872</v>
      </c>
    </row>
    <row r="769" spans="1:7" x14ac:dyDescent="0.25">
      <c r="A769" s="13">
        <v>42128</v>
      </c>
      <c r="B769" s="12">
        <v>13.7666</v>
      </c>
      <c r="C769" s="12">
        <v>13.9238</v>
      </c>
      <c r="D769" s="12">
        <v>13.757400000000001</v>
      </c>
      <c r="E769" s="12">
        <v>13.877599999999999</v>
      </c>
      <c r="F769" s="12">
        <v>13.877599999999999</v>
      </c>
      <c r="G769" s="12">
        <v>33399254</v>
      </c>
    </row>
    <row r="770" spans="1:7" x14ac:dyDescent="0.25">
      <c r="A770" s="13">
        <v>42129</v>
      </c>
      <c r="B770" s="12">
        <v>13.8406</v>
      </c>
      <c r="C770" s="12">
        <v>13.9885</v>
      </c>
      <c r="D770" s="12">
        <v>13.738899999999999</v>
      </c>
      <c r="E770" s="12">
        <v>13.812900000000001</v>
      </c>
      <c r="F770" s="12">
        <v>13.812900000000001</v>
      </c>
      <c r="G770" s="12">
        <v>35964270</v>
      </c>
    </row>
    <row r="771" spans="1:7" x14ac:dyDescent="0.25">
      <c r="A771" s="13">
        <v>42130</v>
      </c>
      <c r="B771" s="12">
        <v>13.8406</v>
      </c>
      <c r="C771" s="12">
        <v>13.9146</v>
      </c>
      <c r="D771" s="12">
        <v>13.6557</v>
      </c>
      <c r="E771" s="12">
        <v>13.6927</v>
      </c>
      <c r="F771" s="12">
        <v>13.6927</v>
      </c>
      <c r="G771" s="12">
        <v>32546178</v>
      </c>
    </row>
    <row r="772" spans="1:7" x14ac:dyDescent="0.25">
      <c r="A772" s="13">
        <v>42131</v>
      </c>
      <c r="B772" s="12">
        <v>13.683400000000001</v>
      </c>
      <c r="C772" s="12">
        <v>13.97</v>
      </c>
      <c r="D772" s="12">
        <v>13.6372</v>
      </c>
      <c r="E772" s="12">
        <v>13.7944</v>
      </c>
      <c r="F772" s="12">
        <v>13.7944</v>
      </c>
      <c r="G772" s="12">
        <v>25512328</v>
      </c>
    </row>
    <row r="773" spans="1:7" x14ac:dyDescent="0.25">
      <c r="A773" s="13">
        <v>42132</v>
      </c>
      <c r="B773" s="12">
        <v>13.8683</v>
      </c>
      <c r="C773" s="12">
        <v>14.182700000000001</v>
      </c>
      <c r="D773" s="12">
        <v>13.8591</v>
      </c>
      <c r="E773" s="12">
        <v>14.118</v>
      </c>
      <c r="F773" s="12">
        <v>14.118</v>
      </c>
      <c r="G773" s="12">
        <v>56508791</v>
      </c>
    </row>
    <row r="774" spans="1:7" x14ac:dyDescent="0.25">
      <c r="A774" s="13">
        <v>42135</v>
      </c>
      <c r="B774" s="12">
        <v>14.1457</v>
      </c>
      <c r="C774" s="12">
        <v>14.321400000000001</v>
      </c>
      <c r="D774" s="12">
        <v>14.1365</v>
      </c>
      <c r="E774" s="12">
        <v>14.2752</v>
      </c>
      <c r="F774" s="12">
        <v>14.2752</v>
      </c>
      <c r="G774" s="12">
        <v>36825109</v>
      </c>
    </row>
    <row r="775" spans="1:7" x14ac:dyDescent="0.25">
      <c r="A775" s="13">
        <v>42136</v>
      </c>
      <c r="B775" s="12">
        <v>14.228899999999999</v>
      </c>
      <c r="C775" s="12">
        <v>14.3306</v>
      </c>
      <c r="D775" s="12">
        <v>14.173500000000001</v>
      </c>
      <c r="E775" s="12">
        <v>14.238200000000001</v>
      </c>
      <c r="F775" s="12">
        <v>14.238200000000001</v>
      </c>
      <c r="G775" s="12">
        <v>40480585</v>
      </c>
    </row>
    <row r="776" spans="1:7" x14ac:dyDescent="0.25">
      <c r="A776" s="13">
        <v>42137</v>
      </c>
      <c r="B776" s="12">
        <v>14.302899999999999</v>
      </c>
      <c r="C776" s="12">
        <v>14.302899999999999</v>
      </c>
      <c r="D776" s="12">
        <v>14.1457</v>
      </c>
      <c r="E776" s="12">
        <v>14.2012</v>
      </c>
      <c r="F776" s="12">
        <v>14.2012</v>
      </c>
      <c r="G776" s="12">
        <v>16817494</v>
      </c>
    </row>
    <row r="777" spans="1:7" x14ac:dyDescent="0.25">
      <c r="A777" s="13">
        <v>42138</v>
      </c>
      <c r="B777" s="12">
        <v>14.173500000000001</v>
      </c>
      <c r="C777" s="12">
        <v>14.4693</v>
      </c>
      <c r="D777" s="12">
        <v>14.173500000000001</v>
      </c>
      <c r="E777" s="12">
        <v>14.3399</v>
      </c>
      <c r="F777" s="12">
        <v>14.3399</v>
      </c>
      <c r="G777" s="12">
        <v>31985871</v>
      </c>
    </row>
    <row r="778" spans="1:7" x14ac:dyDescent="0.25">
      <c r="A778" s="13">
        <v>42139</v>
      </c>
      <c r="B778" s="12">
        <v>14.2752</v>
      </c>
      <c r="C778" s="12">
        <v>14.5063</v>
      </c>
      <c r="D778" s="12">
        <v>14.2752</v>
      </c>
      <c r="E778" s="12">
        <v>14.4878</v>
      </c>
      <c r="F778" s="12">
        <v>14.4878</v>
      </c>
      <c r="G778" s="12">
        <v>25860902</v>
      </c>
    </row>
    <row r="779" spans="1:7" x14ac:dyDescent="0.25">
      <c r="A779" s="13">
        <v>42142</v>
      </c>
      <c r="B779" s="12">
        <v>14.515499999999999</v>
      </c>
      <c r="C779" s="12">
        <v>14.524800000000001</v>
      </c>
      <c r="D779" s="12">
        <v>14.1919</v>
      </c>
      <c r="E779" s="12">
        <v>14.3399</v>
      </c>
      <c r="F779" s="12">
        <v>14.3399</v>
      </c>
      <c r="G779" s="12">
        <v>33722962</v>
      </c>
    </row>
    <row r="780" spans="1:7" x14ac:dyDescent="0.25">
      <c r="A780" s="13">
        <v>42143</v>
      </c>
      <c r="B780" s="12">
        <v>14.3399</v>
      </c>
      <c r="C780" s="12">
        <v>14.4785</v>
      </c>
      <c r="D780" s="12">
        <v>14.2844</v>
      </c>
      <c r="E780" s="12">
        <v>14.312099999999999</v>
      </c>
      <c r="F780" s="12">
        <v>14.312099999999999</v>
      </c>
      <c r="G780" s="12">
        <v>39892094</v>
      </c>
    </row>
    <row r="781" spans="1:7" x14ac:dyDescent="0.25">
      <c r="A781" s="13">
        <v>42144</v>
      </c>
      <c r="B781" s="12">
        <v>14.312099999999999</v>
      </c>
      <c r="C781" s="12">
        <v>14.460100000000001</v>
      </c>
      <c r="D781" s="12">
        <v>14.118</v>
      </c>
      <c r="E781" s="12">
        <v>14.164199999999999</v>
      </c>
      <c r="F781" s="12">
        <v>14.164199999999999</v>
      </c>
      <c r="G781" s="12">
        <v>27966665</v>
      </c>
    </row>
    <row r="782" spans="1:7" x14ac:dyDescent="0.25">
      <c r="A782" s="13">
        <v>42145</v>
      </c>
      <c r="B782" s="12">
        <v>14.228899999999999</v>
      </c>
      <c r="C782" s="12">
        <v>14.228899999999999</v>
      </c>
      <c r="D782" s="12">
        <v>13.877599999999999</v>
      </c>
      <c r="E782" s="12">
        <v>14.1457</v>
      </c>
      <c r="F782" s="12">
        <v>14.1457</v>
      </c>
      <c r="G782" s="12">
        <v>53604132</v>
      </c>
    </row>
    <row r="783" spans="1:7" x14ac:dyDescent="0.25">
      <c r="A783" s="13">
        <v>42146</v>
      </c>
      <c r="B783" s="12">
        <v>14.154999999999999</v>
      </c>
      <c r="C783" s="12">
        <v>14.154999999999999</v>
      </c>
      <c r="D783" s="12">
        <v>13.812900000000001</v>
      </c>
      <c r="E783" s="12">
        <v>13.8683</v>
      </c>
      <c r="F783" s="12">
        <v>13.8683</v>
      </c>
      <c r="G783" s="12">
        <v>32958797</v>
      </c>
    </row>
    <row r="784" spans="1:7" x14ac:dyDescent="0.25">
      <c r="A784" s="13">
        <v>42149</v>
      </c>
      <c r="B784" s="12">
        <v>13.8683</v>
      </c>
      <c r="C784" s="12">
        <v>13.9053</v>
      </c>
      <c r="D784" s="12">
        <v>13.803599999999999</v>
      </c>
      <c r="E784" s="12">
        <v>13.8314</v>
      </c>
      <c r="F784" s="12">
        <v>13.8314</v>
      </c>
      <c r="G784" s="12">
        <v>6563893</v>
      </c>
    </row>
    <row r="785" spans="1:7" x14ac:dyDescent="0.25">
      <c r="A785" s="13">
        <v>42150</v>
      </c>
      <c r="B785" s="12">
        <v>13.803599999999999</v>
      </c>
      <c r="C785" s="12">
        <v>13.812900000000001</v>
      </c>
      <c r="D785" s="12">
        <v>13.5448</v>
      </c>
      <c r="E785" s="12">
        <v>13.6557</v>
      </c>
      <c r="F785" s="12">
        <v>13.6557</v>
      </c>
      <c r="G785" s="12">
        <v>58517558</v>
      </c>
    </row>
    <row r="786" spans="1:7" x14ac:dyDescent="0.25">
      <c r="A786" s="13">
        <v>42151</v>
      </c>
      <c r="B786" s="12">
        <v>13.6927</v>
      </c>
      <c r="C786" s="12">
        <v>13.942299999999999</v>
      </c>
      <c r="D786" s="12">
        <v>13.683400000000001</v>
      </c>
      <c r="E786" s="12">
        <v>13.9146</v>
      </c>
      <c r="F786" s="12">
        <v>13.9146</v>
      </c>
      <c r="G786" s="12">
        <v>52602778</v>
      </c>
    </row>
    <row r="787" spans="1:7" x14ac:dyDescent="0.25">
      <c r="A787" s="13">
        <v>42152</v>
      </c>
      <c r="B787" s="12">
        <v>13.951499999999999</v>
      </c>
      <c r="C787" s="12">
        <v>13.951499999999999</v>
      </c>
      <c r="D787" s="12">
        <v>13.5078</v>
      </c>
      <c r="E787" s="12">
        <v>13.5817</v>
      </c>
      <c r="F787" s="12">
        <v>13.5817</v>
      </c>
      <c r="G787" s="12">
        <v>58082578</v>
      </c>
    </row>
    <row r="788" spans="1:7" x14ac:dyDescent="0.25">
      <c r="A788" s="13">
        <v>42153</v>
      </c>
      <c r="B788" s="12">
        <v>13.590999999999999</v>
      </c>
      <c r="C788" s="12">
        <v>13.6187</v>
      </c>
      <c r="D788" s="12">
        <v>13.2766</v>
      </c>
      <c r="E788" s="12">
        <v>13.332100000000001</v>
      </c>
      <c r="F788" s="12">
        <v>13.332100000000001</v>
      </c>
      <c r="G788" s="12">
        <v>105895805</v>
      </c>
    </row>
    <row r="789" spans="1:7" x14ac:dyDescent="0.25">
      <c r="A789" s="13">
        <v>42156</v>
      </c>
      <c r="B789" s="12">
        <v>13.387600000000001</v>
      </c>
      <c r="C789" s="12">
        <v>13.396800000000001</v>
      </c>
      <c r="D789" s="12">
        <v>13.045500000000001</v>
      </c>
      <c r="E789" s="12">
        <v>13.2212</v>
      </c>
      <c r="F789" s="12">
        <v>13.2212</v>
      </c>
      <c r="G789" s="12">
        <v>60234965</v>
      </c>
    </row>
    <row r="790" spans="1:7" x14ac:dyDescent="0.25">
      <c r="A790" s="13">
        <v>42157</v>
      </c>
      <c r="B790" s="12">
        <v>13.2674</v>
      </c>
      <c r="C790" s="12">
        <v>13.7204</v>
      </c>
      <c r="D790" s="12">
        <v>13.1472</v>
      </c>
      <c r="E790" s="12">
        <v>13.48</v>
      </c>
      <c r="F790" s="12">
        <v>13.48</v>
      </c>
      <c r="G790" s="12">
        <v>65541564</v>
      </c>
    </row>
    <row r="791" spans="1:7" x14ac:dyDescent="0.25">
      <c r="A791" s="13">
        <v>42158</v>
      </c>
      <c r="B791" s="12">
        <v>13.5817</v>
      </c>
      <c r="C791" s="12">
        <v>13.674200000000001</v>
      </c>
      <c r="D791" s="12">
        <v>13.2119</v>
      </c>
      <c r="E791" s="12">
        <v>13.2674</v>
      </c>
      <c r="F791" s="12">
        <v>13.2674</v>
      </c>
      <c r="G791" s="12">
        <v>59025518</v>
      </c>
    </row>
    <row r="792" spans="1:7" x14ac:dyDescent="0.25">
      <c r="A792" s="13">
        <v>42159</v>
      </c>
      <c r="B792" s="12">
        <v>13.2674</v>
      </c>
      <c r="C792" s="12">
        <v>13.332100000000001</v>
      </c>
      <c r="D792" s="12">
        <v>13.110200000000001</v>
      </c>
      <c r="E792" s="12">
        <v>13.174899999999999</v>
      </c>
      <c r="F792" s="12">
        <v>13.174899999999999</v>
      </c>
      <c r="G792" s="12">
        <v>42463998</v>
      </c>
    </row>
    <row r="793" spans="1:7" x14ac:dyDescent="0.25">
      <c r="A793" s="13">
        <v>42160</v>
      </c>
      <c r="B793" s="12">
        <v>13.258100000000001</v>
      </c>
      <c r="C793" s="12">
        <v>13.48</v>
      </c>
      <c r="D793" s="12">
        <v>13.1472</v>
      </c>
      <c r="E793" s="12">
        <v>13.443099999999999</v>
      </c>
      <c r="F793" s="12">
        <v>13.443099999999999</v>
      </c>
      <c r="G793" s="12">
        <v>33880277</v>
      </c>
    </row>
    <row r="794" spans="1:7" x14ac:dyDescent="0.25">
      <c r="A794" s="13">
        <v>42163</v>
      </c>
      <c r="B794" s="12">
        <v>13.387600000000001</v>
      </c>
      <c r="C794" s="12">
        <v>13.5078</v>
      </c>
      <c r="D794" s="12">
        <v>13.378299999999999</v>
      </c>
      <c r="E794" s="12">
        <v>13.470800000000001</v>
      </c>
      <c r="F794" s="12">
        <v>13.470800000000001</v>
      </c>
      <c r="G794" s="12">
        <v>20487463</v>
      </c>
    </row>
    <row r="795" spans="1:7" x14ac:dyDescent="0.25">
      <c r="A795" s="13">
        <v>42164</v>
      </c>
      <c r="B795" s="12">
        <v>13.4985</v>
      </c>
      <c r="C795" s="12">
        <v>13.5448</v>
      </c>
      <c r="D795" s="12">
        <v>13.378299999999999</v>
      </c>
      <c r="E795" s="12">
        <v>13.5078</v>
      </c>
      <c r="F795" s="12">
        <v>13.5078</v>
      </c>
      <c r="G795" s="12">
        <v>27776487</v>
      </c>
    </row>
    <row r="796" spans="1:7" x14ac:dyDescent="0.25">
      <c r="A796" s="13">
        <v>42165</v>
      </c>
      <c r="B796" s="12">
        <v>13.5817</v>
      </c>
      <c r="C796" s="12">
        <v>13.822100000000001</v>
      </c>
      <c r="D796" s="12">
        <v>13.535500000000001</v>
      </c>
      <c r="E796" s="12">
        <v>13.6372</v>
      </c>
      <c r="F796" s="12">
        <v>13.6372</v>
      </c>
      <c r="G796" s="12">
        <v>46860425</v>
      </c>
    </row>
    <row r="797" spans="1:7" x14ac:dyDescent="0.25">
      <c r="A797" s="13">
        <v>42166</v>
      </c>
      <c r="B797" s="12">
        <v>13.674200000000001</v>
      </c>
      <c r="C797" s="12">
        <v>13.7019</v>
      </c>
      <c r="D797" s="12">
        <v>13.5632</v>
      </c>
      <c r="E797" s="12">
        <v>13.600199999999999</v>
      </c>
      <c r="F797" s="12">
        <v>13.600199999999999</v>
      </c>
      <c r="G797" s="12">
        <v>26174075</v>
      </c>
    </row>
    <row r="798" spans="1:7" x14ac:dyDescent="0.25">
      <c r="A798" s="13">
        <v>42167</v>
      </c>
      <c r="B798" s="12">
        <v>13.590999999999999</v>
      </c>
      <c r="C798" s="12">
        <v>13.6927</v>
      </c>
      <c r="D798" s="12">
        <v>13.5632</v>
      </c>
      <c r="E798" s="12">
        <v>13.6187</v>
      </c>
      <c r="F798" s="12">
        <v>13.6187</v>
      </c>
      <c r="G798" s="12">
        <v>20743988</v>
      </c>
    </row>
    <row r="799" spans="1:7" x14ac:dyDescent="0.25">
      <c r="A799" s="13">
        <v>42170</v>
      </c>
      <c r="B799" s="12">
        <v>13.600199999999999</v>
      </c>
      <c r="C799" s="12">
        <v>13.600199999999999</v>
      </c>
      <c r="D799" s="12">
        <v>13.4061</v>
      </c>
      <c r="E799" s="12">
        <v>13.461499999999999</v>
      </c>
      <c r="F799" s="12">
        <v>13.461499999999999</v>
      </c>
      <c r="G799" s="12">
        <v>23778392</v>
      </c>
    </row>
    <row r="800" spans="1:7" x14ac:dyDescent="0.25">
      <c r="A800" s="13">
        <v>42171</v>
      </c>
      <c r="B800" s="12">
        <v>13.4061</v>
      </c>
      <c r="C800" s="12">
        <v>13.6465</v>
      </c>
      <c r="D800" s="12">
        <v>13.378299999999999</v>
      </c>
      <c r="E800" s="12">
        <v>13.554</v>
      </c>
      <c r="F800" s="12">
        <v>13.554</v>
      </c>
      <c r="G800" s="12">
        <v>21822155</v>
      </c>
    </row>
    <row r="801" spans="1:7" x14ac:dyDescent="0.25">
      <c r="A801" s="13">
        <v>42172</v>
      </c>
      <c r="B801" s="12">
        <v>13.5817</v>
      </c>
      <c r="C801" s="12">
        <v>13.7204</v>
      </c>
      <c r="D801" s="12">
        <v>13.470800000000001</v>
      </c>
      <c r="E801" s="12">
        <v>13.664899999999999</v>
      </c>
      <c r="F801" s="12">
        <v>13.664899999999999</v>
      </c>
      <c r="G801" s="12">
        <v>42923058</v>
      </c>
    </row>
    <row r="802" spans="1:7" x14ac:dyDescent="0.25">
      <c r="A802" s="13">
        <v>42173</v>
      </c>
      <c r="B802" s="12">
        <v>13.664899999999999</v>
      </c>
      <c r="C802" s="12">
        <v>13.7759</v>
      </c>
      <c r="D802" s="12">
        <v>13.6372</v>
      </c>
      <c r="E802" s="12">
        <v>13.7204</v>
      </c>
      <c r="F802" s="12">
        <v>13.7204</v>
      </c>
      <c r="G802" s="12">
        <v>26355352</v>
      </c>
    </row>
    <row r="803" spans="1:7" x14ac:dyDescent="0.25">
      <c r="A803" s="13">
        <v>42174</v>
      </c>
      <c r="B803" s="12">
        <v>13.683400000000001</v>
      </c>
      <c r="C803" s="12">
        <v>13.7759</v>
      </c>
      <c r="D803" s="12">
        <v>13.6187</v>
      </c>
      <c r="E803" s="12">
        <v>13.6372</v>
      </c>
      <c r="F803" s="12">
        <v>13.6372</v>
      </c>
      <c r="G803" s="12">
        <v>78776004</v>
      </c>
    </row>
    <row r="804" spans="1:7" x14ac:dyDescent="0.25">
      <c r="A804" s="13">
        <v>42177</v>
      </c>
      <c r="B804" s="12">
        <v>13.738899999999999</v>
      </c>
      <c r="C804" s="12">
        <v>13.7759</v>
      </c>
      <c r="D804" s="12">
        <v>13.6557</v>
      </c>
      <c r="E804" s="12">
        <v>13.7204</v>
      </c>
      <c r="F804" s="12">
        <v>13.7204</v>
      </c>
      <c r="G804" s="12">
        <v>15824121</v>
      </c>
    </row>
    <row r="805" spans="1:7" x14ac:dyDescent="0.25">
      <c r="A805" s="13">
        <v>42178</v>
      </c>
      <c r="B805" s="12">
        <v>13.7666</v>
      </c>
      <c r="C805" s="12">
        <v>13.9053</v>
      </c>
      <c r="D805" s="12">
        <v>13.729699999999999</v>
      </c>
      <c r="E805" s="12">
        <v>13.7944</v>
      </c>
      <c r="F805" s="12">
        <v>13.7944</v>
      </c>
      <c r="G805" s="12">
        <v>43061889</v>
      </c>
    </row>
    <row r="806" spans="1:7" x14ac:dyDescent="0.25">
      <c r="A806" s="13">
        <v>42179</v>
      </c>
      <c r="B806" s="12">
        <v>13.7944</v>
      </c>
      <c r="C806" s="12">
        <v>13.8314</v>
      </c>
      <c r="D806" s="12">
        <v>13.4985</v>
      </c>
      <c r="E806" s="12">
        <v>13.600199999999999</v>
      </c>
      <c r="F806" s="12">
        <v>13.600199999999999</v>
      </c>
      <c r="G806" s="12">
        <v>37134969</v>
      </c>
    </row>
    <row r="807" spans="1:7" x14ac:dyDescent="0.25">
      <c r="A807" s="13">
        <v>42180</v>
      </c>
      <c r="B807" s="12">
        <v>13.5448</v>
      </c>
      <c r="C807" s="12">
        <v>13.7019</v>
      </c>
      <c r="D807" s="12">
        <v>13.526300000000001</v>
      </c>
      <c r="E807" s="12">
        <v>13.6372</v>
      </c>
      <c r="F807" s="12">
        <v>13.6372</v>
      </c>
      <c r="G807" s="12">
        <v>33080200</v>
      </c>
    </row>
    <row r="808" spans="1:7" x14ac:dyDescent="0.25">
      <c r="A808" s="13">
        <v>42181</v>
      </c>
      <c r="B808" s="12">
        <v>13.6557</v>
      </c>
      <c r="C808" s="12">
        <v>13.822100000000001</v>
      </c>
      <c r="D808" s="12">
        <v>13.628</v>
      </c>
      <c r="E808" s="12">
        <v>13.664899999999999</v>
      </c>
      <c r="F808" s="12">
        <v>13.664899999999999</v>
      </c>
      <c r="G808" s="12">
        <v>35288791</v>
      </c>
    </row>
    <row r="809" spans="1:7" x14ac:dyDescent="0.25">
      <c r="A809" s="13">
        <v>42184</v>
      </c>
      <c r="B809" s="12">
        <v>13.4893</v>
      </c>
      <c r="C809" s="12">
        <v>13.5448</v>
      </c>
      <c r="D809" s="12">
        <v>13.1379</v>
      </c>
      <c r="E809" s="12">
        <v>13.165699999999999</v>
      </c>
      <c r="F809" s="12">
        <v>13.165699999999999</v>
      </c>
      <c r="G809" s="12">
        <v>60258376</v>
      </c>
    </row>
    <row r="810" spans="1:7" x14ac:dyDescent="0.25">
      <c r="A810" s="13">
        <v>42185</v>
      </c>
      <c r="B810" s="12">
        <v>13.2951</v>
      </c>
      <c r="C810" s="12">
        <v>13.3506</v>
      </c>
      <c r="D810" s="12">
        <v>13.174899999999999</v>
      </c>
      <c r="E810" s="12">
        <v>13.322900000000001</v>
      </c>
      <c r="F810" s="12">
        <v>13.322900000000001</v>
      </c>
      <c r="G810" s="12">
        <v>51440458</v>
      </c>
    </row>
    <row r="811" spans="1:7" x14ac:dyDescent="0.25">
      <c r="A811" s="13">
        <v>42186</v>
      </c>
      <c r="B811" s="12">
        <v>13.3691</v>
      </c>
      <c r="C811" s="12">
        <v>13.470800000000001</v>
      </c>
      <c r="D811" s="12">
        <v>13.2212</v>
      </c>
      <c r="E811" s="12">
        <v>13.248900000000001</v>
      </c>
      <c r="F811" s="12">
        <v>13.248900000000001</v>
      </c>
      <c r="G811" s="12">
        <v>40195903</v>
      </c>
    </row>
    <row r="812" spans="1:7" x14ac:dyDescent="0.25">
      <c r="A812" s="13">
        <v>42187</v>
      </c>
      <c r="B812" s="12">
        <v>13.304399999999999</v>
      </c>
      <c r="C812" s="12">
        <v>13.378299999999999</v>
      </c>
      <c r="D812" s="12">
        <v>13.165699999999999</v>
      </c>
      <c r="E812" s="12">
        <v>13.248900000000001</v>
      </c>
      <c r="F812" s="12">
        <v>13.248900000000001</v>
      </c>
      <c r="G812" s="12">
        <v>47682984</v>
      </c>
    </row>
    <row r="813" spans="1:7" x14ac:dyDescent="0.25">
      <c r="A813" s="13">
        <v>42188</v>
      </c>
      <c r="B813" s="12">
        <v>13.304399999999999</v>
      </c>
      <c r="C813" s="12">
        <v>13.304399999999999</v>
      </c>
      <c r="D813" s="12">
        <v>13.1564</v>
      </c>
      <c r="E813" s="12">
        <v>13.2766</v>
      </c>
      <c r="F813" s="12">
        <v>13.2766</v>
      </c>
      <c r="G813" s="12">
        <v>6962521</v>
      </c>
    </row>
    <row r="814" spans="1:7" x14ac:dyDescent="0.25">
      <c r="A814" s="13">
        <v>42191</v>
      </c>
      <c r="B814" s="12">
        <v>13.2119</v>
      </c>
      <c r="C814" s="12">
        <v>13.2212</v>
      </c>
      <c r="D814" s="12">
        <v>12.99</v>
      </c>
      <c r="E814" s="12">
        <v>13.036199999999999</v>
      </c>
      <c r="F814" s="12">
        <v>13.036199999999999</v>
      </c>
      <c r="G814" s="12">
        <v>36055045</v>
      </c>
    </row>
    <row r="815" spans="1:7" x14ac:dyDescent="0.25">
      <c r="A815" s="13">
        <v>42192</v>
      </c>
      <c r="B815" s="12">
        <v>13.036199999999999</v>
      </c>
      <c r="C815" s="12">
        <v>13.2119</v>
      </c>
      <c r="D815" s="12">
        <v>12.758900000000001</v>
      </c>
      <c r="E815" s="12">
        <v>13.174899999999999</v>
      </c>
      <c r="F815" s="12">
        <v>13.174899999999999</v>
      </c>
      <c r="G815" s="12">
        <v>62487197</v>
      </c>
    </row>
    <row r="816" spans="1:7" x14ac:dyDescent="0.25">
      <c r="A816" s="13">
        <v>42193</v>
      </c>
      <c r="B816" s="12">
        <v>13.174899999999999</v>
      </c>
      <c r="C816" s="12">
        <v>13.174899999999999</v>
      </c>
      <c r="D816" s="12">
        <v>12.758900000000001</v>
      </c>
      <c r="E816" s="12">
        <v>12.7774</v>
      </c>
      <c r="F816" s="12">
        <v>12.7774</v>
      </c>
      <c r="G816" s="12">
        <v>57713954</v>
      </c>
    </row>
    <row r="817" spans="1:7" x14ac:dyDescent="0.25">
      <c r="A817" s="13">
        <v>42194</v>
      </c>
      <c r="B817" s="12">
        <v>12.952999999999999</v>
      </c>
      <c r="C817" s="12">
        <v>13.165699999999999</v>
      </c>
      <c r="D817" s="12">
        <v>12.888299999999999</v>
      </c>
      <c r="E817" s="12">
        <v>12.952999999999999</v>
      </c>
      <c r="F817" s="12">
        <v>12.952999999999999</v>
      </c>
      <c r="G817" s="12">
        <v>63980012</v>
      </c>
    </row>
    <row r="818" spans="1:7" x14ac:dyDescent="0.25">
      <c r="A818" s="13">
        <v>42195</v>
      </c>
      <c r="B818" s="12">
        <v>13.091699999999999</v>
      </c>
      <c r="C818" s="12">
        <v>13.2119</v>
      </c>
      <c r="D818" s="12">
        <v>13.0085</v>
      </c>
      <c r="E818" s="12">
        <v>13.1472</v>
      </c>
      <c r="F818" s="12">
        <v>13.1472</v>
      </c>
      <c r="G818" s="12">
        <v>37459217</v>
      </c>
    </row>
    <row r="819" spans="1:7" x14ac:dyDescent="0.25">
      <c r="A819" s="13">
        <v>42198</v>
      </c>
      <c r="B819" s="12">
        <v>13.165699999999999</v>
      </c>
      <c r="C819" s="12">
        <v>13.2951</v>
      </c>
      <c r="D819" s="12">
        <v>13.1564</v>
      </c>
      <c r="E819" s="12">
        <v>13.258100000000001</v>
      </c>
      <c r="F819" s="12">
        <v>13.258100000000001</v>
      </c>
      <c r="G819" s="12">
        <v>29017758</v>
      </c>
    </row>
    <row r="820" spans="1:7" x14ac:dyDescent="0.25">
      <c r="A820" s="13">
        <v>42199</v>
      </c>
      <c r="B820" s="12">
        <v>13.230399999999999</v>
      </c>
      <c r="C820" s="12">
        <v>13.313599999999999</v>
      </c>
      <c r="D820" s="12">
        <v>13.165699999999999</v>
      </c>
      <c r="E820" s="12">
        <v>13.248900000000001</v>
      </c>
      <c r="F820" s="12">
        <v>13.248900000000001</v>
      </c>
      <c r="G820" s="12">
        <v>19699396</v>
      </c>
    </row>
    <row r="821" spans="1:7" x14ac:dyDescent="0.25">
      <c r="A821" s="13">
        <v>42200</v>
      </c>
      <c r="B821" s="12">
        <v>13.2119</v>
      </c>
      <c r="C821" s="12">
        <v>13.2859</v>
      </c>
      <c r="D821" s="12">
        <v>13.1287</v>
      </c>
      <c r="E821" s="12">
        <v>13.1472</v>
      </c>
      <c r="F821" s="12">
        <v>13.1472</v>
      </c>
      <c r="G821" s="12">
        <v>25948859</v>
      </c>
    </row>
    <row r="822" spans="1:7" x14ac:dyDescent="0.25">
      <c r="A822" s="13">
        <v>42201</v>
      </c>
      <c r="B822" s="12">
        <v>13.2027</v>
      </c>
      <c r="C822" s="12">
        <v>13.239599999999999</v>
      </c>
      <c r="D822" s="12">
        <v>13.0825</v>
      </c>
      <c r="E822" s="12">
        <v>13.1564</v>
      </c>
      <c r="F822" s="12">
        <v>13.1564</v>
      </c>
      <c r="G822" s="12">
        <v>19554196</v>
      </c>
    </row>
    <row r="823" spans="1:7" x14ac:dyDescent="0.25">
      <c r="A823" s="13">
        <v>42202</v>
      </c>
      <c r="B823" s="12">
        <v>13.1379</v>
      </c>
      <c r="C823" s="12">
        <v>13.2766</v>
      </c>
      <c r="D823" s="12">
        <v>13.1379</v>
      </c>
      <c r="E823" s="12">
        <v>13.2674</v>
      </c>
      <c r="F823" s="12">
        <v>13.2674</v>
      </c>
      <c r="G823" s="12">
        <v>12335936</v>
      </c>
    </row>
    <row r="824" spans="1:7" x14ac:dyDescent="0.25">
      <c r="A824" s="13">
        <v>42205</v>
      </c>
      <c r="B824" s="12">
        <v>13.2766</v>
      </c>
      <c r="C824" s="12">
        <v>13.443099999999999</v>
      </c>
      <c r="D824" s="12">
        <v>13.184200000000001</v>
      </c>
      <c r="E824" s="12">
        <v>13.387600000000001</v>
      </c>
      <c r="F824" s="12">
        <v>13.387600000000001</v>
      </c>
      <c r="G824" s="12">
        <v>25608760</v>
      </c>
    </row>
    <row r="825" spans="1:7" x14ac:dyDescent="0.25">
      <c r="A825" s="13">
        <v>42206</v>
      </c>
      <c r="B825" s="12">
        <v>13.387600000000001</v>
      </c>
      <c r="C825" s="12">
        <v>13.5448</v>
      </c>
      <c r="D825" s="12">
        <v>13.110200000000001</v>
      </c>
      <c r="E825" s="12">
        <v>13.1564</v>
      </c>
      <c r="F825" s="12">
        <v>13.1564</v>
      </c>
      <c r="G825" s="12">
        <v>37526208</v>
      </c>
    </row>
    <row r="826" spans="1:7" x14ac:dyDescent="0.25">
      <c r="A826" s="13">
        <v>42207</v>
      </c>
      <c r="B826" s="12">
        <v>13.3413</v>
      </c>
      <c r="C826" s="12">
        <v>13.6372</v>
      </c>
      <c r="D826" s="12">
        <v>13.2212</v>
      </c>
      <c r="E826" s="12">
        <v>13.258100000000001</v>
      </c>
      <c r="F826" s="12">
        <v>13.258100000000001</v>
      </c>
      <c r="G826" s="12">
        <v>81877783</v>
      </c>
    </row>
    <row r="827" spans="1:7" x14ac:dyDescent="0.25">
      <c r="A827" s="13">
        <v>42208</v>
      </c>
      <c r="B827" s="12">
        <v>13.2951</v>
      </c>
      <c r="C827" s="12">
        <v>13.378299999999999</v>
      </c>
      <c r="D827" s="12">
        <v>12.749599999999999</v>
      </c>
      <c r="E827" s="12">
        <v>12.971500000000001</v>
      </c>
      <c r="F827" s="12">
        <v>12.971500000000001</v>
      </c>
      <c r="G827" s="12">
        <v>75569585</v>
      </c>
    </row>
    <row r="828" spans="1:7" x14ac:dyDescent="0.25">
      <c r="A828" s="13">
        <v>42209</v>
      </c>
      <c r="B828" s="12">
        <v>13.026999999999999</v>
      </c>
      <c r="C828" s="12">
        <v>13.026999999999999</v>
      </c>
      <c r="D828" s="12">
        <v>12.111700000000001</v>
      </c>
      <c r="E828" s="12">
        <v>12.176399999999999</v>
      </c>
      <c r="F828" s="12">
        <v>12.176399999999999</v>
      </c>
      <c r="G828" s="12">
        <v>106418002</v>
      </c>
    </row>
    <row r="829" spans="1:7" x14ac:dyDescent="0.25">
      <c r="A829" s="13">
        <v>42212</v>
      </c>
      <c r="B829" s="12">
        <v>12.0192</v>
      </c>
      <c r="C829" s="12">
        <v>12.2041</v>
      </c>
      <c r="D829" s="12">
        <v>11.603199999999999</v>
      </c>
      <c r="E829" s="12">
        <v>11.8713</v>
      </c>
      <c r="F829" s="12">
        <v>11.8713</v>
      </c>
      <c r="G829" s="12">
        <v>75637193</v>
      </c>
    </row>
    <row r="830" spans="1:7" x14ac:dyDescent="0.25">
      <c r="A830" s="13">
        <v>42213</v>
      </c>
      <c r="B830" s="12">
        <v>12.028499999999999</v>
      </c>
      <c r="C830" s="12">
        <v>12.611000000000001</v>
      </c>
      <c r="D830" s="12">
        <v>11.889799999999999</v>
      </c>
      <c r="E830" s="12">
        <v>12.574</v>
      </c>
      <c r="F830" s="12">
        <v>12.574</v>
      </c>
      <c r="G830" s="12">
        <v>80969952</v>
      </c>
    </row>
    <row r="831" spans="1:7" x14ac:dyDescent="0.25">
      <c r="A831" s="13">
        <v>42214</v>
      </c>
      <c r="B831" s="12">
        <v>12.5832</v>
      </c>
      <c r="C831" s="12">
        <v>12.8606</v>
      </c>
      <c r="D831" s="12">
        <v>12.4815</v>
      </c>
      <c r="E831" s="12">
        <v>12.832800000000001</v>
      </c>
      <c r="F831" s="12">
        <v>12.832800000000001</v>
      </c>
      <c r="G831" s="12">
        <v>49147225</v>
      </c>
    </row>
    <row r="832" spans="1:7" x14ac:dyDescent="0.25">
      <c r="A832" s="13">
        <v>42215</v>
      </c>
      <c r="B832" s="12">
        <v>12.832800000000001</v>
      </c>
      <c r="C832" s="12">
        <v>12.897600000000001</v>
      </c>
      <c r="D832" s="12">
        <v>12.453799999999999</v>
      </c>
      <c r="E832" s="12">
        <v>12.601699999999999</v>
      </c>
      <c r="F832" s="12">
        <v>12.601699999999999</v>
      </c>
      <c r="G832" s="12">
        <v>42524157</v>
      </c>
    </row>
    <row r="833" spans="1:7" x14ac:dyDescent="0.25">
      <c r="A833" s="13">
        <v>42216</v>
      </c>
      <c r="B833" s="12">
        <v>12.6572</v>
      </c>
      <c r="C833" s="12">
        <v>12.758900000000001</v>
      </c>
      <c r="D833" s="12">
        <v>12.4168</v>
      </c>
      <c r="E833" s="12">
        <v>12.6942</v>
      </c>
      <c r="F833" s="12">
        <v>12.6942</v>
      </c>
      <c r="G833" s="12">
        <v>44777445</v>
      </c>
    </row>
    <row r="834" spans="1:7" x14ac:dyDescent="0.25">
      <c r="A834" s="13">
        <v>42219</v>
      </c>
      <c r="B834" s="12">
        <v>12.6572</v>
      </c>
      <c r="C834" s="12">
        <v>12.6572</v>
      </c>
      <c r="D834" s="12">
        <v>12.4168</v>
      </c>
      <c r="E834" s="12">
        <v>12.5832</v>
      </c>
      <c r="F834" s="12">
        <v>12.5832</v>
      </c>
      <c r="G834" s="12">
        <v>27405092</v>
      </c>
    </row>
    <row r="835" spans="1:7" x14ac:dyDescent="0.25">
      <c r="A835" s="13">
        <v>42220</v>
      </c>
      <c r="B835" s="12">
        <v>12.592499999999999</v>
      </c>
      <c r="C835" s="12">
        <v>12.6479</v>
      </c>
      <c r="D835" s="12">
        <v>12.3521</v>
      </c>
      <c r="E835" s="12">
        <v>12.398300000000001</v>
      </c>
      <c r="F835" s="12">
        <v>12.398300000000001</v>
      </c>
      <c r="G835" s="12">
        <v>36436560</v>
      </c>
    </row>
    <row r="836" spans="1:7" x14ac:dyDescent="0.25">
      <c r="A836" s="13">
        <v>42221</v>
      </c>
      <c r="B836" s="12">
        <v>12.4908</v>
      </c>
      <c r="C836" s="12">
        <v>12.6294</v>
      </c>
      <c r="D836" s="12">
        <v>12.194900000000001</v>
      </c>
      <c r="E836" s="12">
        <v>12.250400000000001</v>
      </c>
      <c r="F836" s="12">
        <v>12.250400000000001</v>
      </c>
      <c r="G836" s="12">
        <v>36517006</v>
      </c>
    </row>
    <row r="837" spans="1:7" x14ac:dyDescent="0.25">
      <c r="A837" s="13">
        <v>42222</v>
      </c>
      <c r="B837" s="12">
        <v>12.3428</v>
      </c>
      <c r="C837" s="12">
        <v>12.5092</v>
      </c>
      <c r="D837" s="12">
        <v>12.194900000000001</v>
      </c>
      <c r="E837" s="12">
        <v>12.4445</v>
      </c>
      <c r="F837" s="12">
        <v>12.4445</v>
      </c>
      <c r="G837" s="12">
        <v>22701418</v>
      </c>
    </row>
    <row r="838" spans="1:7" x14ac:dyDescent="0.25">
      <c r="A838" s="13">
        <v>42223</v>
      </c>
      <c r="B838" s="12">
        <v>12.3706</v>
      </c>
      <c r="C838" s="12">
        <v>12.7866</v>
      </c>
      <c r="D838" s="12">
        <v>12.3706</v>
      </c>
      <c r="E838" s="12">
        <v>12.740399999999999</v>
      </c>
      <c r="F838" s="12">
        <v>12.740399999999999</v>
      </c>
      <c r="G838" s="12">
        <v>34978174</v>
      </c>
    </row>
    <row r="839" spans="1:7" x14ac:dyDescent="0.25">
      <c r="A839" s="13">
        <v>42226</v>
      </c>
      <c r="B839" s="12">
        <v>12.758900000000001</v>
      </c>
      <c r="C839" s="12">
        <v>12.952999999999999</v>
      </c>
      <c r="D839" s="12">
        <v>12.749599999999999</v>
      </c>
      <c r="E839" s="12">
        <v>12.9068</v>
      </c>
      <c r="F839" s="12">
        <v>12.9068</v>
      </c>
      <c r="G839" s="12">
        <v>35691738</v>
      </c>
    </row>
    <row r="840" spans="1:7" x14ac:dyDescent="0.25">
      <c r="A840" s="13">
        <v>42227</v>
      </c>
      <c r="B840" s="12">
        <v>12.7959</v>
      </c>
      <c r="C840" s="12">
        <v>12.879099999999999</v>
      </c>
      <c r="D840" s="12">
        <v>12.250400000000001</v>
      </c>
      <c r="E840" s="12">
        <v>12.2966</v>
      </c>
      <c r="F840" s="12">
        <v>12.2966</v>
      </c>
      <c r="G840" s="12">
        <v>73705684</v>
      </c>
    </row>
    <row r="841" spans="1:7" x14ac:dyDescent="0.25">
      <c r="A841" s="13">
        <v>42228</v>
      </c>
      <c r="B841" s="12">
        <v>12.194900000000001</v>
      </c>
      <c r="C841" s="12">
        <v>12.2966</v>
      </c>
      <c r="D841" s="12">
        <v>11.954499999999999</v>
      </c>
      <c r="E841" s="12">
        <v>12.185600000000001</v>
      </c>
      <c r="F841" s="12">
        <v>12.185600000000001</v>
      </c>
      <c r="G841" s="12">
        <v>86372153</v>
      </c>
    </row>
    <row r="842" spans="1:7" x14ac:dyDescent="0.25">
      <c r="A842" s="13">
        <v>42229</v>
      </c>
      <c r="B842" s="12">
        <v>12.2689</v>
      </c>
      <c r="C842" s="12">
        <v>12.2966</v>
      </c>
      <c r="D842" s="12">
        <v>12.0192</v>
      </c>
      <c r="E842" s="12">
        <v>12.167199999999999</v>
      </c>
      <c r="F842" s="12">
        <v>12.167199999999999</v>
      </c>
      <c r="G842" s="12">
        <v>38603150</v>
      </c>
    </row>
    <row r="843" spans="1:7" x14ac:dyDescent="0.25">
      <c r="A843" s="13">
        <v>42230</v>
      </c>
      <c r="B843" s="12">
        <v>12.2041</v>
      </c>
      <c r="C843" s="12">
        <v>12.324299999999999</v>
      </c>
      <c r="D843" s="12">
        <v>12.111700000000001</v>
      </c>
      <c r="E843" s="12">
        <v>12.2319</v>
      </c>
      <c r="F843" s="12">
        <v>12.2319</v>
      </c>
      <c r="G843" s="12">
        <v>20336851</v>
      </c>
    </row>
    <row r="844" spans="1:7" x14ac:dyDescent="0.25">
      <c r="A844" s="13">
        <v>42233</v>
      </c>
      <c r="B844" s="12">
        <v>12.2134</v>
      </c>
      <c r="C844" s="12">
        <v>12.2966</v>
      </c>
      <c r="D844" s="12">
        <v>12.084</v>
      </c>
      <c r="E844" s="12">
        <v>12.120900000000001</v>
      </c>
      <c r="F844" s="12">
        <v>12.120900000000001</v>
      </c>
      <c r="G844" s="12">
        <v>30319526</v>
      </c>
    </row>
    <row r="845" spans="1:7" x14ac:dyDescent="0.25">
      <c r="A845" s="13">
        <v>42234</v>
      </c>
      <c r="B845" s="12">
        <v>12.120900000000001</v>
      </c>
      <c r="C845" s="12">
        <v>12.2781</v>
      </c>
      <c r="D845" s="12">
        <v>12.047000000000001</v>
      </c>
      <c r="E845" s="12">
        <v>12.250400000000001</v>
      </c>
      <c r="F845" s="12">
        <v>12.250400000000001</v>
      </c>
      <c r="G845" s="12">
        <v>35266611</v>
      </c>
    </row>
    <row r="846" spans="1:7" x14ac:dyDescent="0.25">
      <c r="A846" s="13">
        <v>42235</v>
      </c>
      <c r="B846" s="12">
        <v>12.111700000000001</v>
      </c>
      <c r="C846" s="12">
        <v>12.3058</v>
      </c>
      <c r="D846" s="12">
        <v>12.037699999999999</v>
      </c>
      <c r="E846" s="12">
        <v>12.111700000000001</v>
      </c>
      <c r="F846" s="12">
        <v>12.111700000000001</v>
      </c>
      <c r="G846" s="12">
        <v>49456972</v>
      </c>
    </row>
    <row r="847" spans="1:7" x14ac:dyDescent="0.25">
      <c r="A847" s="13">
        <v>42236</v>
      </c>
      <c r="B847" s="12">
        <v>12.0192</v>
      </c>
      <c r="C847" s="12">
        <v>12.0562</v>
      </c>
      <c r="D847" s="12">
        <v>11.603199999999999</v>
      </c>
      <c r="E847" s="12">
        <v>11.6494</v>
      </c>
      <c r="F847" s="12">
        <v>11.6494</v>
      </c>
      <c r="G847" s="12">
        <v>81453085</v>
      </c>
    </row>
    <row r="848" spans="1:7" x14ac:dyDescent="0.25">
      <c r="A848" s="13">
        <v>42237</v>
      </c>
      <c r="B848" s="12">
        <v>11.603199999999999</v>
      </c>
      <c r="C848" s="12">
        <v>11.603199999999999</v>
      </c>
      <c r="D848" s="12">
        <v>10.919</v>
      </c>
      <c r="E848" s="12">
        <v>11.048500000000001</v>
      </c>
      <c r="F848" s="12">
        <v>11.048500000000001</v>
      </c>
      <c r="G848" s="12">
        <v>128332219</v>
      </c>
    </row>
    <row r="849" spans="1:7" x14ac:dyDescent="0.25">
      <c r="A849" s="13">
        <v>42240</v>
      </c>
      <c r="B849" s="12">
        <v>10.4937</v>
      </c>
      <c r="C849" s="12">
        <v>11.0207</v>
      </c>
      <c r="D849" s="12">
        <v>9.8003</v>
      </c>
      <c r="E849" s="12">
        <v>10.909800000000001</v>
      </c>
      <c r="F849" s="12">
        <v>10.909800000000001</v>
      </c>
      <c r="G849" s="12">
        <v>95112976</v>
      </c>
    </row>
    <row r="850" spans="1:7" x14ac:dyDescent="0.25">
      <c r="A850" s="13">
        <v>42241</v>
      </c>
      <c r="B850" s="12">
        <v>11.3628</v>
      </c>
      <c r="C850" s="12">
        <v>11.4275</v>
      </c>
      <c r="D850" s="12">
        <v>11.0022</v>
      </c>
      <c r="E850" s="12">
        <v>11.048500000000001</v>
      </c>
      <c r="F850" s="12">
        <v>11.048500000000001</v>
      </c>
      <c r="G850" s="12">
        <v>73259805</v>
      </c>
    </row>
    <row r="851" spans="1:7" x14ac:dyDescent="0.25">
      <c r="A851" s="13">
        <v>42242</v>
      </c>
      <c r="B851" s="12">
        <v>11.196400000000001</v>
      </c>
      <c r="C851" s="12">
        <v>11.2796</v>
      </c>
      <c r="D851" s="12">
        <v>10.8543</v>
      </c>
      <c r="E851" s="12">
        <v>11.2056</v>
      </c>
      <c r="F851" s="12">
        <v>11.2056</v>
      </c>
      <c r="G851" s="12">
        <v>52913664</v>
      </c>
    </row>
    <row r="852" spans="1:7" x14ac:dyDescent="0.25">
      <c r="A852" s="13">
        <v>42243</v>
      </c>
      <c r="B852" s="12">
        <v>11.372</v>
      </c>
      <c r="C852" s="12">
        <v>11.973000000000001</v>
      </c>
      <c r="D852" s="12">
        <v>11.325799999999999</v>
      </c>
      <c r="E852" s="12">
        <v>11.8713</v>
      </c>
      <c r="F852" s="12">
        <v>11.8713</v>
      </c>
      <c r="G852" s="12">
        <v>91432920</v>
      </c>
    </row>
    <row r="853" spans="1:7" x14ac:dyDescent="0.25">
      <c r="A853" s="13">
        <v>42244</v>
      </c>
      <c r="B853" s="12">
        <v>11.7881</v>
      </c>
      <c r="C853" s="12">
        <v>12.0192</v>
      </c>
      <c r="D853" s="12">
        <v>11.7049</v>
      </c>
      <c r="E853" s="12">
        <v>11.8713</v>
      </c>
      <c r="F853" s="12">
        <v>11.8713</v>
      </c>
      <c r="G853" s="12">
        <v>52750688</v>
      </c>
    </row>
    <row r="854" spans="1:7" x14ac:dyDescent="0.25">
      <c r="A854" s="13">
        <v>42247</v>
      </c>
      <c r="B854" s="12">
        <v>11.769600000000001</v>
      </c>
      <c r="C854" s="12">
        <v>12.2041</v>
      </c>
      <c r="D854" s="12">
        <v>11.5847</v>
      </c>
      <c r="E854" s="12">
        <v>12.1394</v>
      </c>
      <c r="F854" s="12">
        <v>12.1394</v>
      </c>
      <c r="G854" s="12">
        <v>87944674</v>
      </c>
    </row>
    <row r="855" spans="1:7" x14ac:dyDescent="0.25">
      <c r="A855" s="13">
        <v>42248</v>
      </c>
      <c r="B855" s="12">
        <v>11.815799999999999</v>
      </c>
      <c r="C855" s="12">
        <v>11.9175</v>
      </c>
      <c r="D855" s="12">
        <v>11.409000000000001</v>
      </c>
      <c r="E855" s="12">
        <v>11.473699999999999</v>
      </c>
      <c r="F855" s="12">
        <v>11.473699999999999</v>
      </c>
      <c r="G855" s="12">
        <v>75298959</v>
      </c>
    </row>
    <row r="856" spans="1:7" x14ac:dyDescent="0.25">
      <c r="A856" s="13">
        <v>42249</v>
      </c>
      <c r="B856" s="12">
        <v>11.556900000000001</v>
      </c>
      <c r="C856" s="12">
        <v>11.751099999999999</v>
      </c>
      <c r="D856" s="12">
        <v>11.372</v>
      </c>
      <c r="E856" s="12">
        <v>11.7141</v>
      </c>
      <c r="F856" s="12">
        <v>11.7141</v>
      </c>
      <c r="G856" s="12">
        <v>44474077</v>
      </c>
    </row>
    <row r="857" spans="1:7" x14ac:dyDescent="0.25">
      <c r="A857" s="13">
        <v>42250</v>
      </c>
      <c r="B857" s="12">
        <v>11.612399999999999</v>
      </c>
      <c r="C857" s="12">
        <v>12.0562</v>
      </c>
      <c r="D857" s="12">
        <v>11.612399999999999</v>
      </c>
      <c r="E857" s="12">
        <v>11.7788</v>
      </c>
      <c r="F857" s="12">
        <v>11.7788</v>
      </c>
      <c r="G857" s="12">
        <v>43959212</v>
      </c>
    </row>
    <row r="858" spans="1:7" x14ac:dyDescent="0.25">
      <c r="A858" s="13">
        <v>42251</v>
      </c>
      <c r="B858" s="12">
        <v>11.6494</v>
      </c>
      <c r="C858" s="12">
        <v>11.741899999999999</v>
      </c>
      <c r="D858" s="12">
        <v>11.409000000000001</v>
      </c>
      <c r="E858" s="12">
        <v>11.5754</v>
      </c>
      <c r="F858" s="12">
        <v>11.5754</v>
      </c>
      <c r="G858" s="12">
        <v>49926298</v>
      </c>
    </row>
    <row r="859" spans="1:7" x14ac:dyDescent="0.25">
      <c r="A859" s="13">
        <v>42254</v>
      </c>
      <c r="B859" s="12">
        <v>11.4368</v>
      </c>
      <c r="C859" s="12">
        <v>11.6494</v>
      </c>
      <c r="D859" s="12">
        <v>11.4368</v>
      </c>
      <c r="E859" s="12">
        <v>11.52</v>
      </c>
      <c r="F859" s="12">
        <v>11.52</v>
      </c>
      <c r="G859" s="12">
        <v>4393579</v>
      </c>
    </row>
    <row r="860" spans="1:7" x14ac:dyDescent="0.25">
      <c r="A860" s="13">
        <v>42255</v>
      </c>
      <c r="B860" s="12">
        <v>11.695600000000001</v>
      </c>
      <c r="C860" s="12">
        <v>11.880599999999999</v>
      </c>
      <c r="D860" s="12">
        <v>11.621700000000001</v>
      </c>
      <c r="E860" s="12">
        <v>11.7973</v>
      </c>
      <c r="F860" s="12">
        <v>11.7973</v>
      </c>
      <c r="G860" s="12">
        <v>34562431</v>
      </c>
    </row>
    <row r="861" spans="1:7" x14ac:dyDescent="0.25">
      <c r="A861" s="13">
        <v>42256</v>
      </c>
      <c r="B861" s="12">
        <v>11.908300000000001</v>
      </c>
      <c r="C861" s="12">
        <v>12.084</v>
      </c>
      <c r="D861" s="12">
        <v>11.7141</v>
      </c>
      <c r="E861" s="12">
        <v>11.760400000000001</v>
      </c>
      <c r="F861" s="12">
        <v>11.760400000000001</v>
      </c>
      <c r="G861" s="12">
        <v>41392160</v>
      </c>
    </row>
    <row r="862" spans="1:7" x14ac:dyDescent="0.25">
      <c r="A862" s="13">
        <v>42257</v>
      </c>
      <c r="B862" s="12">
        <v>11.741899999999999</v>
      </c>
      <c r="C862" s="12">
        <v>12.0192</v>
      </c>
      <c r="D862" s="12">
        <v>11.5662</v>
      </c>
      <c r="E862" s="12">
        <v>11.9823</v>
      </c>
      <c r="F862" s="12">
        <v>11.9823</v>
      </c>
      <c r="G862" s="12">
        <v>31697110</v>
      </c>
    </row>
    <row r="863" spans="1:7" x14ac:dyDescent="0.25">
      <c r="A863" s="13">
        <v>42258</v>
      </c>
      <c r="B863" s="12">
        <v>11.954499999999999</v>
      </c>
      <c r="C863" s="12">
        <v>12.037699999999999</v>
      </c>
      <c r="D863" s="12">
        <v>11.825100000000001</v>
      </c>
      <c r="E863" s="12">
        <v>11.9453</v>
      </c>
      <c r="F863" s="12">
        <v>11.9453</v>
      </c>
      <c r="G863" s="12">
        <v>27825098</v>
      </c>
    </row>
    <row r="864" spans="1:7" x14ac:dyDescent="0.25">
      <c r="A864" s="13">
        <v>42261</v>
      </c>
      <c r="B864" s="12">
        <v>11.889799999999999</v>
      </c>
      <c r="C864" s="12">
        <v>12.194900000000001</v>
      </c>
      <c r="D864" s="12">
        <v>11.8436</v>
      </c>
      <c r="E864" s="12">
        <v>12.1394</v>
      </c>
      <c r="F864" s="12">
        <v>12.1394</v>
      </c>
      <c r="G864" s="12">
        <v>30113054</v>
      </c>
    </row>
    <row r="865" spans="1:7" x14ac:dyDescent="0.25">
      <c r="A865" s="13">
        <v>42262</v>
      </c>
      <c r="B865" s="12">
        <v>12.2041</v>
      </c>
      <c r="C865" s="12">
        <v>12.250400000000001</v>
      </c>
      <c r="D865" s="12">
        <v>12.0007</v>
      </c>
      <c r="E865" s="12">
        <v>12.1487</v>
      </c>
      <c r="F865" s="12">
        <v>12.1487</v>
      </c>
      <c r="G865" s="12">
        <v>26030727</v>
      </c>
    </row>
    <row r="866" spans="1:7" x14ac:dyDescent="0.25">
      <c r="A866" s="13">
        <v>42264</v>
      </c>
      <c r="B866" s="12">
        <v>12.388999999999999</v>
      </c>
      <c r="C866" s="12">
        <v>12.4353</v>
      </c>
      <c r="D866" s="12">
        <v>12.0932</v>
      </c>
      <c r="E866" s="12">
        <v>12.2966</v>
      </c>
      <c r="F866" s="12">
        <v>12.2966</v>
      </c>
      <c r="G866" s="12">
        <v>54798946</v>
      </c>
    </row>
    <row r="867" spans="1:7" x14ac:dyDescent="0.25">
      <c r="A867" s="13">
        <v>42265</v>
      </c>
      <c r="B867" s="12">
        <v>12.1579</v>
      </c>
      <c r="C867" s="12">
        <v>12.1579</v>
      </c>
      <c r="D867" s="12">
        <v>11.8436</v>
      </c>
      <c r="E867" s="12">
        <v>11.889799999999999</v>
      </c>
      <c r="F867" s="12">
        <v>11.889799999999999</v>
      </c>
      <c r="G867" s="12">
        <v>84949178</v>
      </c>
    </row>
    <row r="868" spans="1:7" x14ac:dyDescent="0.25">
      <c r="A868" s="13">
        <v>42268</v>
      </c>
      <c r="B868" s="12">
        <v>11.9268</v>
      </c>
      <c r="C868" s="12">
        <v>12.01</v>
      </c>
      <c r="D868" s="12">
        <v>11.769600000000001</v>
      </c>
      <c r="E868" s="12">
        <v>11.8528</v>
      </c>
      <c r="F868" s="12">
        <v>11.8528</v>
      </c>
      <c r="G868" s="12">
        <v>20861640</v>
      </c>
    </row>
    <row r="869" spans="1:7" x14ac:dyDescent="0.25">
      <c r="A869" s="13">
        <v>42269</v>
      </c>
      <c r="B869" s="12">
        <v>11.760400000000001</v>
      </c>
      <c r="C869" s="12">
        <v>11.760400000000001</v>
      </c>
      <c r="D869" s="12">
        <v>11.5107</v>
      </c>
      <c r="E869" s="12">
        <v>11.556900000000001</v>
      </c>
      <c r="F869" s="12">
        <v>11.556900000000001</v>
      </c>
      <c r="G869" s="12">
        <v>46368468</v>
      </c>
    </row>
    <row r="870" spans="1:7" x14ac:dyDescent="0.25">
      <c r="A870" s="13">
        <v>42270</v>
      </c>
      <c r="B870" s="12">
        <v>11.556900000000001</v>
      </c>
      <c r="C870" s="12">
        <v>11.556900000000001</v>
      </c>
      <c r="D870" s="12">
        <v>11.0207</v>
      </c>
      <c r="E870" s="12">
        <v>11.187099999999999</v>
      </c>
      <c r="F870" s="12">
        <v>11.187099999999999</v>
      </c>
      <c r="G870" s="12">
        <v>88572269</v>
      </c>
    </row>
    <row r="871" spans="1:7" x14ac:dyDescent="0.25">
      <c r="A871" s="13">
        <v>42271</v>
      </c>
      <c r="B871" s="12">
        <v>11.113200000000001</v>
      </c>
      <c r="C871" s="12">
        <v>11.1502</v>
      </c>
      <c r="D871" s="12">
        <v>10.678599999999999</v>
      </c>
      <c r="E871" s="12">
        <v>11.0669</v>
      </c>
      <c r="F871" s="12">
        <v>11.0669</v>
      </c>
      <c r="G871" s="12">
        <v>126858116</v>
      </c>
    </row>
    <row r="872" spans="1:7" x14ac:dyDescent="0.25">
      <c r="A872" s="13">
        <v>42272</v>
      </c>
      <c r="B872" s="12">
        <v>11.177899999999999</v>
      </c>
      <c r="C872" s="12">
        <v>11.2241</v>
      </c>
      <c r="D872" s="12">
        <v>10.8635</v>
      </c>
      <c r="E872" s="12">
        <v>10.9467</v>
      </c>
      <c r="F872" s="12">
        <v>10.9467</v>
      </c>
      <c r="G872" s="12">
        <v>63136687</v>
      </c>
    </row>
    <row r="873" spans="1:7" x14ac:dyDescent="0.25">
      <c r="A873" s="13">
        <v>42275</v>
      </c>
      <c r="B873" s="12">
        <v>10.900499999999999</v>
      </c>
      <c r="C873" s="12">
        <v>10.900499999999999</v>
      </c>
      <c r="D873" s="12">
        <v>10.5215</v>
      </c>
      <c r="E873" s="12">
        <v>10.558400000000001</v>
      </c>
      <c r="F873" s="12">
        <v>10.558400000000001</v>
      </c>
      <c r="G873" s="12">
        <v>57967680</v>
      </c>
    </row>
    <row r="874" spans="1:7" x14ac:dyDescent="0.25">
      <c r="A874" s="13">
        <v>42276</v>
      </c>
      <c r="B874" s="12">
        <v>10.6601</v>
      </c>
      <c r="C874" s="12">
        <v>10.8635</v>
      </c>
      <c r="D874" s="12">
        <v>10.4475</v>
      </c>
      <c r="E874" s="12">
        <v>10.687900000000001</v>
      </c>
      <c r="F874" s="12">
        <v>10.687900000000001</v>
      </c>
      <c r="G874" s="12">
        <v>57332021</v>
      </c>
    </row>
    <row r="875" spans="1:7" x14ac:dyDescent="0.25">
      <c r="A875" s="13">
        <v>42277</v>
      </c>
      <c r="B875" s="12">
        <v>10.817299999999999</v>
      </c>
      <c r="C875" s="12">
        <v>10.9375</v>
      </c>
      <c r="D875" s="12">
        <v>10.5677</v>
      </c>
      <c r="E875" s="12">
        <v>10.900499999999999</v>
      </c>
      <c r="F875" s="12">
        <v>10.900499999999999</v>
      </c>
      <c r="G875" s="12">
        <v>66337236</v>
      </c>
    </row>
    <row r="876" spans="1:7" x14ac:dyDescent="0.25">
      <c r="A876" s="13">
        <v>42278</v>
      </c>
      <c r="B876" s="12">
        <v>10.9283</v>
      </c>
      <c r="C876" s="12">
        <v>11.1317</v>
      </c>
      <c r="D876" s="12">
        <v>10.8081</v>
      </c>
      <c r="E876" s="12">
        <v>10.983700000000001</v>
      </c>
      <c r="F876" s="12">
        <v>10.983700000000001</v>
      </c>
      <c r="G876" s="12">
        <v>35425844</v>
      </c>
    </row>
    <row r="877" spans="1:7" x14ac:dyDescent="0.25">
      <c r="A877" s="13">
        <v>42279</v>
      </c>
      <c r="B877" s="12">
        <v>10.7896</v>
      </c>
      <c r="C877" s="12">
        <v>11.0947</v>
      </c>
      <c r="D877" s="12">
        <v>10.697100000000001</v>
      </c>
      <c r="E877" s="12">
        <v>11.057700000000001</v>
      </c>
      <c r="F877" s="12">
        <v>11.057700000000001</v>
      </c>
      <c r="G877" s="12">
        <v>33821886</v>
      </c>
    </row>
    <row r="878" spans="1:7" x14ac:dyDescent="0.25">
      <c r="A878" s="13">
        <v>42282</v>
      </c>
      <c r="B878" s="12">
        <v>11.1409</v>
      </c>
      <c r="C878" s="12">
        <v>11.473699999999999</v>
      </c>
      <c r="D878" s="12">
        <v>11.1409</v>
      </c>
      <c r="E878" s="12">
        <v>11.316599999999999</v>
      </c>
      <c r="F878" s="12">
        <v>11.316599999999999</v>
      </c>
      <c r="G878" s="12">
        <v>58721976</v>
      </c>
    </row>
    <row r="879" spans="1:7" x14ac:dyDescent="0.25">
      <c r="A879" s="13">
        <v>42283</v>
      </c>
      <c r="B879" s="12">
        <v>11.3443</v>
      </c>
      <c r="C879" s="12">
        <v>11.4552</v>
      </c>
      <c r="D879" s="12">
        <v>11.2334</v>
      </c>
      <c r="E879" s="12">
        <v>11.390499999999999</v>
      </c>
      <c r="F879" s="12">
        <v>11.390499999999999</v>
      </c>
      <c r="G879" s="12">
        <v>31622874</v>
      </c>
    </row>
    <row r="880" spans="1:7" x14ac:dyDescent="0.25">
      <c r="A880" s="13">
        <v>42284</v>
      </c>
      <c r="B880" s="12">
        <v>11.5107</v>
      </c>
      <c r="C880" s="12">
        <v>11.9268</v>
      </c>
      <c r="D880" s="12">
        <v>11.5015</v>
      </c>
      <c r="E880" s="12">
        <v>11.8713</v>
      </c>
      <c r="F880" s="12">
        <v>11.8713</v>
      </c>
      <c r="G880" s="12">
        <v>61890962</v>
      </c>
    </row>
    <row r="881" spans="1:7" x14ac:dyDescent="0.25">
      <c r="A881" s="13">
        <v>42285</v>
      </c>
      <c r="B881" s="12">
        <v>11.825100000000001</v>
      </c>
      <c r="C881" s="12">
        <v>12.120900000000001</v>
      </c>
      <c r="D881" s="12">
        <v>11.815799999999999</v>
      </c>
      <c r="E881" s="12">
        <v>12.0192</v>
      </c>
      <c r="F881" s="12">
        <v>12.0192</v>
      </c>
      <c r="G881" s="12">
        <v>62562311</v>
      </c>
    </row>
    <row r="882" spans="1:7" x14ac:dyDescent="0.25">
      <c r="A882" s="13">
        <v>42286</v>
      </c>
      <c r="B882" s="12">
        <v>12.0747</v>
      </c>
      <c r="C882" s="12">
        <v>12.3058</v>
      </c>
      <c r="D882" s="12">
        <v>11.889799999999999</v>
      </c>
      <c r="E882" s="12">
        <v>11.936</v>
      </c>
      <c r="F882" s="12">
        <v>11.936</v>
      </c>
      <c r="G882" s="12">
        <v>45646118</v>
      </c>
    </row>
    <row r="883" spans="1:7" x14ac:dyDescent="0.25">
      <c r="A883" s="13">
        <v>42289</v>
      </c>
      <c r="B883" s="12">
        <v>12.0192</v>
      </c>
      <c r="C883" s="12">
        <v>12.0192</v>
      </c>
      <c r="D883" s="12">
        <v>11.612399999999999</v>
      </c>
      <c r="E883" s="12">
        <v>11.7788</v>
      </c>
      <c r="F883" s="12">
        <v>11.7788</v>
      </c>
      <c r="G883" s="12">
        <v>29777115</v>
      </c>
    </row>
    <row r="884" spans="1:7" x14ac:dyDescent="0.25">
      <c r="A884" s="13">
        <v>42290</v>
      </c>
      <c r="B884" s="12">
        <v>11.6494</v>
      </c>
      <c r="C884" s="12">
        <v>11.973000000000001</v>
      </c>
      <c r="D884" s="12">
        <v>11.5754</v>
      </c>
      <c r="E884" s="12">
        <v>11.8436</v>
      </c>
      <c r="F884" s="12">
        <v>11.8436</v>
      </c>
      <c r="G884" s="12">
        <v>32855460</v>
      </c>
    </row>
    <row r="885" spans="1:7" x14ac:dyDescent="0.25">
      <c r="A885" s="13">
        <v>42291</v>
      </c>
      <c r="B885" s="12">
        <v>11.7881</v>
      </c>
      <c r="C885" s="12">
        <v>12.120900000000001</v>
      </c>
      <c r="D885" s="12">
        <v>11.7881</v>
      </c>
      <c r="E885" s="12">
        <v>12.047000000000001</v>
      </c>
      <c r="F885" s="12">
        <v>12.047000000000001</v>
      </c>
      <c r="G885" s="12">
        <v>29829548</v>
      </c>
    </row>
    <row r="886" spans="1:7" x14ac:dyDescent="0.25">
      <c r="A886" s="13">
        <v>42292</v>
      </c>
      <c r="B886" s="12">
        <v>12.102399999999999</v>
      </c>
      <c r="C886" s="12">
        <v>12.102399999999999</v>
      </c>
      <c r="D886" s="12">
        <v>11.741899999999999</v>
      </c>
      <c r="E886" s="12">
        <v>11.769600000000001</v>
      </c>
      <c r="F886" s="12">
        <v>11.769600000000001</v>
      </c>
      <c r="G886" s="12">
        <v>38673598</v>
      </c>
    </row>
    <row r="887" spans="1:7" x14ac:dyDescent="0.25">
      <c r="A887" s="13">
        <v>42293</v>
      </c>
      <c r="B887" s="12">
        <v>11.973000000000001</v>
      </c>
      <c r="C887" s="12">
        <v>11.9823</v>
      </c>
      <c r="D887" s="12">
        <v>11.695600000000001</v>
      </c>
      <c r="E887" s="12">
        <v>11.9453</v>
      </c>
      <c r="F887" s="12">
        <v>11.9453</v>
      </c>
      <c r="G887" s="12">
        <v>20002194</v>
      </c>
    </row>
    <row r="888" spans="1:7" x14ac:dyDescent="0.25">
      <c r="A888" s="13">
        <v>42296</v>
      </c>
      <c r="B888" s="12">
        <v>11.880599999999999</v>
      </c>
      <c r="C888" s="12">
        <v>11.9915</v>
      </c>
      <c r="D888" s="12">
        <v>11.769600000000001</v>
      </c>
      <c r="E888" s="12">
        <v>11.8436</v>
      </c>
      <c r="F888" s="12">
        <v>11.8436</v>
      </c>
      <c r="G888" s="12">
        <v>23434649</v>
      </c>
    </row>
    <row r="889" spans="1:7" x14ac:dyDescent="0.25">
      <c r="A889" s="13">
        <v>42297</v>
      </c>
      <c r="B889" s="12">
        <v>11.825100000000001</v>
      </c>
      <c r="C889" s="12">
        <v>11.9823</v>
      </c>
      <c r="D889" s="12">
        <v>11.7973</v>
      </c>
      <c r="E889" s="12">
        <v>11.8621</v>
      </c>
      <c r="F889" s="12">
        <v>11.8621</v>
      </c>
      <c r="G889" s="12">
        <v>38431261</v>
      </c>
    </row>
    <row r="890" spans="1:7" x14ac:dyDescent="0.25">
      <c r="A890" s="13">
        <v>42298</v>
      </c>
      <c r="B890" s="12">
        <v>11.889799999999999</v>
      </c>
      <c r="C890" s="12">
        <v>11.936</v>
      </c>
      <c r="D890" s="12">
        <v>11.5662</v>
      </c>
      <c r="E890" s="12">
        <v>11.621700000000001</v>
      </c>
      <c r="F890" s="12">
        <v>11.621700000000001</v>
      </c>
      <c r="G890" s="12">
        <v>38843511</v>
      </c>
    </row>
    <row r="891" spans="1:7" x14ac:dyDescent="0.25">
      <c r="A891" s="13">
        <v>42299</v>
      </c>
      <c r="B891" s="12">
        <v>11.390499999999999</v>
      </c>
      <c r="C891" s="12">
        <v>11.390499999999999</v>
      </c>
      <c r="D891" s="12">
        <v>10.687900000000001</v>
      </c>
      <c r="E891" s="12">
        <v>10.752599999999999</v>
      </c>
      <c r="F891" s="12">
        <v>10.752599999999999</v>
      </c>
      <c r="G891" s="12">
        <v>200191449</v>
      </c>
    </row>
    <row r="892" spans="1:7" x14ac:dyDescent="0.25">
      <c r="A892" s="13">
        <v>42300</v>
      </c>
      <c r="B892" s="12">
        <v>10.8728</v>
      </c>
      <c r="C892" s="12">
        <v>10.882</v>
      </c>
      <c r="D892" s="12">
        <v>10.3643</v>
      </c>
      <c r="E892" s="12">
        <v>10.7341</v>
      </c>
      <c r="F892" s="12">
        <v>10.7341</v>
      </c>
      <c r="G892" s="12">
        <v>112168979</v>
      </c>
    </row>
    <row r="893" spans="1:7" x14ac:dyDescent="0.25">
      <c r="A893" s="13">
        <v>42303</v>
      </c>
      <c r="B893" s="12">
        <v>10.7156</v>
      </c>
      <c r="C893" s="12">
        <v>10.7896</v>
      </c>
      <c r="D893" s="12">
        <v>10.318099999999999</v>
      </c>
      <c r="E893" s="12">
        <v>10.3735</v>
      </c>
      <c r="F893" s="12">
        <v>10.3735</v>
      </c>
      <c r="G893" s="12">
        <v>66446844</v>
      </c>
    </row>
    <row r="894" spans="1:7" x14ac:dyDescent="0.25">
      <c r="A894" s="13">
        <v>42304</v>
      </c>
      <c r="B894" s="12">
        <v>10.4567</v>
      </c>
      <c r="C894" s="12">
        <v>10.4567</v>
      </c>
      <c r="D894" s="12">
        <v>9.8650099999999998</v>
      </c>
      <c r="E894" s="12">
        <v>10.0314</v>
      </c>
      <c r="F894" s="12">
        <v>10.0314</v>
      </c>
      <c r="G894" s="12">
        <v>168547911</v>
      </c>
    </row>
    <row r="895" spans="1:7" x14ac:dyDescent="0.25">
      <c r="A895" s="13">
        <v>42305</v>
      </c>
      <c r="B895" s="12">
        <v>10.0962</v>
      </c>
      <c r="C895" s="12">
        <v>10.336499999999999</v>
      </c>
      <c r="D895" s="12">
        <v>10.0037</v>
      </c>
      <c r="E895" s="12">
        <v>10.179399999999999</v>
      </c>
      <c r="F895" s="12">
        <v>10.179399999999999</v>
      </c>
      <c r="G895" s="12">
        <v>62349956</v>
      </c>
    </row>
    <row r="896" spans="1:7" x14ac:dyDescent="0.25">
      <c r="A896" s="13">
        <v>42306</v>
      </c>
      <c r="B896" s="12">
        <v>10.197900000000001</v>
      </c>
      <c r="C896" s="12">
        <v>10.2163</v>
      </c>
      <c r="D896" s="12">
        <v>9.9204899999999991</v>
      </c>
      <c r="E896" s="12">
        <v>9.9852100000000004</v>
      </c>
      <c r="F896" s="12">
        <v>9.9852100000000004</v>
      </c>
      <c r="G896" s="12">
        <v>35013085</v>
      </c>
    </row>
    <row r="897" spans="1:7" x14ac:dyDescent="0.25">
      <c r="A897" s="13">
        <v>42307</v>
      </c>
      <c r="B897" s="12">
        <v>9.9852100000000004</v>
      </c>
      <c r="C897" s="12">
        <v>10.040699999999999</v>
      </c>
      <c r="D897" s="12">
        <v>9.5506700000000002</v>
      </c>
      <c r="E897" s="12">
        <v>9.6800999999999995</v>
      </c>
      <c r="F897" s="12">
        <v>9.6800999999999995</v>
      </c>
      <c r="G897" s="12">
        <v>78585172</v>
      </c>
    </row>
    <row r="898" spans="1:7" x14ac:dyDescent="0.25">
      <c r="A898" s="13">
        <v>42311</v>
      </c>
      <c r="B898" s="12">
        <v>9.7910500000000003</v>
      </c>
      <c r="C898" s="12">
        <v>9.8465199999999999</v>
      </c>
      <c r="D898" s="12">
        <v>9.4489599999999996</v>
      </c>
      <c r="E898" s="12">
        <v>9.7263300000000008</v>
      </c>
      <c r="F898" s="12">
        <v>9.7263300000000008</v>
      </c>
      <c r="G898" s="12">
        <v>61924275</v>
      </c>
    </row>
    <row r="899" spans="1:7" x14ac:dyDescent="0.25">
      <c r="A899" s="13">
        <v>42312</v>
      </c>
      <c r="B899" s="12">
        <v>9.8372799999999998</v>
      </c>
      <c r="C899" s="12">
        <v>10.2348</v>
      </c>
      <c r="D899" s="12">
        <v>9.7818000000000005</v>
      </c>
      <c r="E899" s="12">
        <v>9.8187899999999999</v>
      </c>
      <c r="F899" s="12">
        <v>9.8187899999999999</v>
      </c>
      <c r="G899" s="12">
        <v>76652182</v>
      </c>
    </row>
    <row r="900" spans="1:7" x14ac:dyDescent="0.25">
      <c r="A900" s="13">
        <v>42313</v>
      </c>
      <c r="B900" s="12">
        <v>9.8187899999999999</v>
      </c>
      <c r="C900" s="12">
        <v>9.9204899999999991</v>
      </c>
      <c r="D900" s="12">
        <v>9.4951899999999991</v>
      </c>
      <c r="E900" s="12">
        <v>9.8835099999999994</v>
      </c>
      <c r="F900" s="12">
        <v>9.8835099999999994</v>
      </c>
      <c r="G900" s="12">
        <v>54186368</v>
      </c>
    </row>
    <row r="901" spans="1:7" x14ac:dyDescent="0.25">
      <c r="A901" s="13">
        <v>42314</v>
      </c>
      <c r="B901" s="12">
        <v>9.7078399999999991</v>
      </c>
      <c r="C901" s="12">
        <v>9.7910500000000003</v>
      </c>
      <c r="D901" s="12">
        <v>9.4951899999999991</v>
      </c>
      <c r="E901" s="12">
        <v>9.6708599999999993</v>
      </c>
      <c r="F901" s="12">
        <v>9.6708599999999993</v>
      </c>
      <c r="G901" s="12">
        <v>53150706</v>
      </c>
    </row>
    <row r="902" spans="1:7" x14ac:dyDescent="0.25">
      <c r="A902" s="13">
        <v>42317</v>
      </c>
      <c r="B902" s="12">
        <v>9.5968900000000001</v>
      </c>
      <c r="C902" s="12">
        <v>9.7355800000000006</v>
      </c>
      <c r="D902" s="12">
        <v>9.2363199999999992</v>
      </c>
      <c r="E902" s="12">
        <v>9.2733000000000008</v>
      </c>
      <c r="F902" s="12">
        <v>9.2733000000000008</v>
      </c>
      <c r="G902" s="12">
        <v>87766101</v>
      </c>
    </row>
    <row r="903" spans="1:7" x14ac:dyDescent="0.25">
      <c r="A903" s="13">
        <v>42318</v>
      </c>
      <c r="B903" s="12">
        <v>9.2640499999999992</v>
      </c>
      <c r="C903" s="12">
        <v>9.3472600000000003</v>
      </c>
      <c r="D903" s="12">
        <v>9.0236699999999992</v>
      </c>
      <c r="E903" s="12">
        <v>9.2548100000000009</v>
      </c>
      <c r="F903" s="12">
        <v>9.2548100000000009</v>
      </c>
      <c r="G903" s="12">
        <v>74892673</v>
      </c>
    </row>
    <row r="904" spans="1:7" x14ac:dyDescent="0.25">
      <c r="A904" s="13">
        <v>42319</v>
      </c>
      <c r="B904" s="12">
        <v>9.2548100000000009</v>
      </c>
      <c r="C904" s="12">
        <v>9.3842499999999998</v>
      </c>
      <c r="D904" s="12">
        <v>9.0976300000000005</v>
      </c>
      <c r="E904" s="12">
        <v>9.16235</v>
      </c>
      <c r="F904" s="12">
        <v>9.16235</v>
      </c>
      <c r="G904" s="12">
        <v>45882384</v>
      </c>
    </row>
    <row r="905" spans="1:7" x14ac:dyDescent="0.25">
      <c r="A905" s="13">
        <v>42320</v>
      </c>
      <c r="B905" s="12">
        <v>9.1068800000000003</v>
      </c>
      <c r="C905" s="12">
        <v>9.2825399999999991</v>
      </c>
      <c r="D905" s="12">
        <v>9.0791400000000007</v>
      </c>
      <c r="E905" s="12">
        <v>9.13462</v>
      </c>
      <c r="F905" s="12">
        <v>9.13462</v>
      </c>
      <c r="G905" s="12">
        <v>40778905</v>
      </c>
    </row>
    <row r="906" spans="1:7" x14ac:dyDescent="0.25">
      <c r="A906" s="13">
        <v>42321</v>
      </c>
      <c r="B906" s="12">
        <v>9.1068800000000003</v>
      </c>
      <c r="C906" s="12">
        <v>9.16235</v>
      </c>
      <c r="D906" s="12">
        <v>8.5706399999999991</v>
      </c>
      <c r="E906" s="12">
        <v>8.6446000000000005</v>
      </c>
      <c r="F906" s="12">
        <v>8.6446000000000005</v>
      </c>
      <c r="G906" s="12">
        <v>83281064</v>
      </c>
    </row>
    <row r="907" spans="1:7" x14ac:dyDescent="0.25">
      <c r="A907" s="13">
        <v>42325</v>
      </c>
      <c r="B907" s="12">
        <v>8.70932</v>
      </c>
      <c r="C907" s="12">
        <v>9.3657500000000002</v>
      </c>
      <c r="D907" s="12">
        <v>8.6538500000000003</v>
      </c>
      <c r="E907" s="12">
        <v>9.1438600000000001</v>
      </c>
      <c r="F907" s="12">
        <v>9.1438600000000001</v>
      </c>
      <c r="G907" s="12">
        <v>88591817</v>
      </c>
    </row>
    <row r="908" spans="1:7" x14ac:dyDescent="0.25">
      <c r="A908" s="13">
        <v>42326</v>
      </c>
      <c r="B908" s="12">
        <v>9.13462</v>
      </c>
      <c r="C908" s="12">
        <v>9.3010400000000004</v>
      </c>
      <c r="D908" s="12">
        <v>9.0421600000000009</v>
      </c>
      <c r="E908" s="12">
        <v>9.1993299999999998</v>
      </c>
      <c r="F908" s="12">
        <v>9.1993299999999998</v>
      </c>
      <c r="G908" s="12">
        <v>60829366</v>
      </c>
    </row>
    <row r="909" spans="1:7" x14ac:dyDescent="0.25">
      <c r="A909" s="13">
        <v>42327</v>
      </c>
      <c r="B909" s="12">
        <v>9.2825399999999991</v>
      </c>
      <c r="C909" s="12">
        <v>9.3565100000000001</v>
      </c>
      <c r="D909" s="12">
        <v>9.0329099999999993</v>
      </c>
      <c r="E909" s="12">
        <v>9.2455599999999993</v>
      </c>
      <c r="F909" s="12">
        <v>9.2455599999999993</v>
      </c>
      <c r="G909" s="12">
        <v>68691027</v>
      </c>
    </row>
    <row r="910" spans="1:7" x14ac:dyDescent="0.25">
      <c r="A910" s="13">
        <v>42328</v>
      </c>
      <c r="B910" s="12">
        <v>9.2455599999999993</v>
      </c>
      <c r="C910" s="12">
        <v>9.6893499999999992</v>
      </c>
      <c r="D910" s="12">
        <v>9.2178299999999993</v>
      </c>
      <c r="E910" s="12">
        <v>9.4582099999999993</v>
      </c>
      <c r="F910" s="12">
        <v>9.4582099999999993</v>
      </c>
      <c r="G910" s="12">
        <v>77978535</v>
      </c>
    </row>
    <row r="911" spans="1:7" x14ac:dyDescent="0.25">
      <c r="A911" s="13">
        <v>42331</v>
      </c>
      <c r="B911" s="12">
        <v>9.4304699999999997</v>
      </c>
      <c r="C911" s="12">
        <v>9.5229300000000006</v>
      </c>
      <c r="D911" s="12">
        <v>9.2640499999999992</v>
      </c>
      <c r="E911" s="12">
        <v>9.2917900000000007</v>
      </c>
      <c r="F911" s="12">
        <v>9.2917900000000007</v>
      </c>
      <c r="G911" s="12">
        <v>33418784</v>
      </c>
    </row>
    <row r="912" spans="1:7" x14ac:dyDescent="0.25">
      <c r="A912" s="13">
        <v>42332</v>
      </c>
      <c r="B912" s="12">
        <v>9.2455599999999993</v>
      </c>
      <c r="C912" s="12">
        <v>9.4212299999999995</v>
      </c>
      <c r="D912" s="12">
        <v>9.2178299999999993</v>
      </c>
      <c r="E912" s="12">
        <v>9.3565100000000001</v>
      </c>
      <c r="F912" s="12">
        <v>9.3565100000000001</v>
      </c>
      <c r="G912" s="12">
        <v>53804930</v>
      </c>
    </row>
    <row r="913" spans="1:7" x14ac:dyDescent="0.25">
      <c r="A913" s="13">
        <v>42333</v>
      </c>
      <c r="B913" s="12">
        <v>9.4027399999999997</v>
      </c>
      <c r="C913" s="12">
        <v>9.5044400000000007</v>
      </c>
      <c r="D913" s="12">
        <v>9.2548100000000009</v>
      </c>
      <c r="E913" s="12">
        <v>9.4766999999999992</v>
      </c>
      <c r="F913" s="12">
        <v>9.4766999999999992</v>
      </c>
      <c r="G913" s="12">
        <v>36080134</v>
      </c>
    </row>
    <row r="914" spans="1:7" x14ac:dyDescent="0.25">
      <c r="A914" s="13">
        <v>42334</v>
      </c>
      <c r="B914" s="12">
        <v>9.4304699999999997</v>
      </c>
      <c r="C914" s="12">
        <v>9.6431199999999997</v>
      </c>
      <c r="D914" s="12">
        <v>9.4027399999999997</v>
      </c>
      <c r="E914" s="12">
        <v>9.58765</v>
      </c>
      <c r="F914" s="12">
        <v>9.58765</v>
      </c>
      <c r="G914" s="12">
        <v>15073072</v>
      </c>
    </row>
    <row r="915" spans="1:7" x14ac:dyDescent="0.25">
      <c r="A915" s="13">
        <v>42335</v>
      </c>
      <c r="B915" s="12">
        <v>9.5784000000000002</v>
      </c>
      <c r="C915" s="12">
        <v>9.6338799999999996</v>
      </c>
      <c r="D915" s="12">
        <v>9.3934899999999999</v>
      </c>
      <c r="E915" s="12">
        <v>9.6061399999999999</v>
      </c>
      <c r="F915" s="12">
        <v>9.6061399999999999</v>
      </c>
      <c r="G915" s="12">
        <v>32755592</v>
      </c>
    </row>
    <row r="916" spans="1:7" x14ac:dyDescent="0.25">
      <c r="A916" s="13">
        <v>42338</v>
      </c>
      <c r="B916" s="12">
        <v>9.58765</v>
      </c>
      <c r="C916" s="12">
        <v>9.8003</v>
      </c>
      <c r="D916" s="12">
        <v>9.5321700000000007</v>
      </c>
      <c r="E916" s="12">
        <v>9.7170900000000007</v>
      </c>
      <c r="F916" s="12">
        <v>9.7170900000000007</v>
      </c>
      <c r="G916" s="12">
        <v>125967187</v>
      </c>
    </row>
    <row r="917" spans="1:7" x14ac:dyDescent="0.25">
      <c r="A917" s="13">
        <v>42339</v>
      </c>
      <c r="B917" s="12">
        <v>9.7355800000000006</v>
      </c>
      <c r="C917" s="12">
        <v>9.7725600000000004</v>
      </c>
      <c r="D917" s="12">
        <v>9.4951899999999991</v>
      </c>
      <c r="E917" s="12">
        <v>9.5599100000000004</v>
      </c>
      <c r="F917" s="12">
        <v>9.5599100000000004</v>
      </c>
      <c r="G917" s="12">
        <v>64168796</v>
      </c>
    </row>
    <row r="918" spans="1:7" x14ac:dyDescent="0.25">
      <c r="A918" s="13">
        <v>42340</v>
      </c>
      <c r="B918" s="12">
        <v>9.5506700000000002</v>
      </c>
      <c r="C918" s="12">
        <v>9.6616099999999996</v>
      </c>
      <c r="D918" s="12">
        <v>9.3380200000000002</v>
      </c>
      <c r="E918" s="12">
        <v>9.3842499999999998</v>
      </c>
      <c r="F918" s="12">
        <v>9.3842499999999998</v>
      </c>
      <c r="G918" s="12">
        <v>28232851</v>
      </c>
    </row>
    <row r="919" spans="1:7" x14ac:dyDescent="0.25">
      <c r="A919" s="13">
        <v>42341</v>
      </c>
      <c r="B919" s="12">
        <v>9.3842499999999998</v>
      </c>
      <c r="C919" s="12">
        <v>9.4304699999999997</v>
      </c>
      <c r="D919" s="12">
        <v>9.1438600000000001</v>
      </c>
      <c r="E919" s="12">
        <v>9.2548100000000009</v>
      </c>
      <c r="F919" s="12">
        <v>9.2548100000000009</v>
      </c>
      <c r="G919" s="12">
        <v>38701201</v>
      </c>
    </row>
    <row r="920" spans="1:7" x14ac:dyDescent="0.25">
      <c r="A920" s="13">
        <v>42342</v>
      </c>
      <c r="B920" s="12">
        <v>9.2085799999999995</v>
      </c>
      <c r="C920" s="12">
        <v>9.2548100000000009</v>
      </c>
      <c r="D920" s="12">
        <v>9.0699000000000005</v>
      </c>
      <c r="E920" s="12">
        <v>9.2178299999999993</v>
      </c>
      <c r="F920" s="12">
        <v>9.2178299999999993</v>
      </c>
      <c r="G920" s="12">
        <v>44037349</v>
      </c>
    </row>
    <row r="921" spans="1:7" x14ac:dyDescent="0.25">
      <c r="A921" s="13">
        <v>42345</v>
      </c>
      <c r="B921" s="12">
        <v>9.2270699999999994</v>
      </c>
      <c r="C921" s="12">
        <v>9.2640499999999992</v>
      </c>
      <c r="D921" s="12">
        <v>8.9681999999999995</v>
      </c>
      <c r="E921" s="12">
        <v>9.0051799999999993</v>
      </c>
      <c r="F921" s="12">
        <v>9.0051799999999993</v>
      </c>
      <c r="G921" s="12">
        <v>44531231</v>
      </c>
    </row>
    <row r="922" spans="1:7" x14ac:dyDescent="0.25">
      <c r="A922" s="13">
        <v>42346</v>
      </c>
      <c r="B922" s="12">
        <v>8.92197</v>
      </c>
      <c r="C922" s="12">
        <v>8.92197</v>
      </c>
      <c r="D922" s="12">
        <v>8.6446000000000005</v>
      </c>
      <c r="E922" s="12">
        <v>8.7185699999999997</v>
      </c>
      <c r="F922" s="12">
        <v>8.7185699999999997</v>
      </c>
      <c r="G922" s="12">
        <v>69832392</v>
      </c>
    </row>
    <row r="923" spans="1:7" x14ac:dyDescent="0.25">
      <c r="A923" s="13">
        <v>42347</v>
      </c>
      <c r="B923" s="12">
        <v>8.7278099999999998</v>
      </c>
      <c r="C923" s="12">
        <v>8.92197</v>
      </c>
      <c r="D923" s="12">
        <v>8.7000700000000002</v>
      </c>
      <c r="E923" s="12">
        <v>8.8295100000000009</v>
      </c>
      <c r="F923" s="12">
        <v>8.8295100000000009</v>
      </c>
      <c r="G923" s="12">
        <v>42544774</v>
      </c>
    </row>
    <row r="924" spans="1:7" x14ac:dyDescent="0.25">
      <c r="A924" s="13">
        <v>42348</v>
      </c>
      <c r="B924" s="12">
        <v>8.8942300000000003</v>
      </c>
      <c r="C924" s="12">
        <v>8.9127200000000002</v>
      </c>
      <c r="D924" s="12">
        <v>8.7832799999999995</v>
      </c>
      <c r="E924" s="12">
        <v>8.8017800000000008</v>
      </c>
      <c r="F924" s="12">
        <v>8.8017800000000008</v>
      </c>
      <c r="G924" s="12">
        <v>35344416</v>
      </c>
    </row>
    <row r="925" spans="1:7" x14ac:dyDescent="0.25">
      <c r="A925" s="13">
        <v>42349</v>
      </c>
      <c r="B925" s="12">
        <v>8.7370599999999996</v>
      </c>
      <c r="C925" s="12">
        <v>8.7555499999999995</v>
      </c>
      <c r="D925" s="12">
        <v>8.3117599999999996</v>
      </c>
      <c r="E925" s="12">
        <v>8.3394999999999992</v>
      </c>
      <c r="F925" s="12">
        <v>8.3394999999999992</v>
      </c>
      <c r="G925" s="12">
        <v>48798601</v>
      </c>
    </row>
    <row r="926" spans="1:7" x14ac:dyDescent="0.25">
      <c r="A926" s="13">
        <v>42352</v>
      </c>
      <c r="B926" s="12">
        <v>8.2100600000000004</v>
      </c>
      <c r="C926" s="12">
        <v>8.2840199999999999</v>
      </c>
      <c r="D926" s="12">
        <v>7.9881700000000002</v>
      </c>
      <c r="E926" s="12">
        <v>8.0806199999999997</v>
      </c>
      <c r="F926" s="12">
        <v>8.0806199999999997</v>
      </c>
      <c r="G926" s="12">
        <v>56122790</v>
      </c>
    </row>
    <row r="927" spans="1:7" x14ac:dyDescent="0.25">
      <c r="A927" s="13">
        <v>42353</v>
      </c>
      <c r="B927" s="12">
        <v>8.2285500000000003</v>
      </c>
      <c r="C927" s="12">
        <v>8.3672299999999993</v>
      </c>
      <c r="D927" s="12">
        <v>8.1545900000000007</v>
      </c>
      <c r="E927" s="12">
        <v>8.2747799999999998</v>
      </c>
      <c r="F927" s="12">
        <v>8.2747799999999998</v>
      </c>
      <c r="G927" s="12">
        <v>64354115</v>
      </c>
    </row>
    <row r="928" spans="1:7" x14ac:dyDescent="0.25">
      <c r="A928" s="13">
        <v>42354</v>
      </c>
      <c r="B928" s="12">
        <v>8.3579899999999991</v>
      </c>
      <c r="C928" s="12">
        <v>8.4966699999999999</v>
      </c>
      <c r="D928" s="12">
        <v>8.1638300000000008</v>
      </c>
      <c r="E928" s="12">
        <v>8.4134600000000006</v>
      </c>
      <c r="F928" s="12">
        <v>8.4134600000000006</v>
      </c>
      <c r="G928" s="12">
        <v>60129269</v>
      </c>
    </row>
    <row r="929" spans="1:7" x14ac:dyDescent="0.25">
      <c r="A929" s="13">
        <v>42355</v>
      </c>
      <c r="B929" s="12">
        <v>8.47818</v>
      </c>
      <c r="C929" s="12">
        <v>8.5798799999999993</v>
      </c>
      <c r="D929" s="12">
        <v>8.3949700000000007</v>
      </c>
      <c r="E929" s="12">
        <v>8.4504400000000004</v>
      </c>
      <c r="F929" s="12">
        <v>8.4504400000000004</v>
      </c>
      <c r="G929" s="12">
        <v>43049271</v>
      </c>
    </row>
    <row r="930" spans="1:7" x14ac:dyDescent="0.25">
      <c r="A930" s="13">
        <v>42356</v>
      </c>
      <c r="B930" s="12">
        <v>8.4319500000000005</v>
      </c>
      <c r="C930" s="12">
        <v>8.4319500000000005</v>
      </c>
      <c r="D930" s="12">
        <v>8.2378</v>
      </c>
      <c r="E930" s="12">
        <v>8.3025099999999998</v>
      </c>
      <c r="F930" s="12">
        <v>8.3025099999999998</v>
      </c>
      <c r="G930" s="12">
        <v>73699195</v>
      </c>
    </row>
    <row r="931" spans="1:7" x14ac:dyDescent="0.25">
      <c r="A931" s="13">
        <v>42359</v>
      </c>
      <c r="B931" s="12">
        <v>8.3302499999999995</v>
      </c>
      <c r="C931" s="12">
        <v>8.3764800000000008</v>
      </c>
      <c r="D931" s="12">
        <v>8.1360899999999994</v>
      </c>
      <c r="E931" s="12">
        <v>8.1638300000000008</v>
      </c>
      <c r="F931" s="12">
        <v>8.1638300000000008</v>
      </c>
      <c r="G931" s="12">
        <v>48838280</v>
      </c>
    </row>
    <row r="932" spans="1:7" x14ac:dyDescent="0.25">
      <c r="A932" s="13">
        <v>42360</v>
      </c>
      <c r="B932" s="12">
        <v>8.1545900000000007</v>
      </c>
      <c r="C932" s="12">
        <v>8.5059199999999997</v>
      </c>
      <c r="D932" s="12">
        <v>8.1545900000000007</v>
      </c>
      <c r="E932" s="12">
        <v>8.4042200000000005</v>
      </c>
      <c r="F932" s="12">
        <v>8.4042200000000005</v>
      </c>
      <c r="G932" s="12">
        <v>55879493</v>
      </c>
    </row>
    <row r="933" spans="1:7" x14ac:dyDescent="0.25">
      <c r="A933" s="13">
        <v>42361</v>
      </c>
      <c r="B933" s="12">
        <v>8.47818</v>
      </c>
      <c r="C933" s="12">
        <v>9.0421600000000009</v>
      </c>
      <c r="D933" s="12">
        <v>8.47818</v>
      </c>
      <c r="E933" s="12">
        <v>9.0051799999999993</v>
      </c>
      <c r="F933" s="12">
        <v>9.0051799999999993</v>
      </c>
      <c r="G933" s="12">
        <v>55139785</v>
      </c>
    </row>
    <row r="934" spans="1:7" x14ac:dyDescent="0.25">
      <c r="A934" s="13">
        <v>42362</v>
      </c>
      <c r="B934" s="12">
        <v>8.92197</v>
      </c>
      <c r="C934" s="12">
        <v>9.1438600000000001</v>
      </c>
      <c r="D934" s="12">
        <v>8.92197</v>
      </c>
      <c r="E934" s="12">
        <v>8.9866899999999994</v>
      </c>
      <c r="F934" s="12">
        <v>8.9866899999999994</v>
      </c>
      <c r="G934" s="12">
        <v>17657578</v>
      </c>
    </row>
    <row r="935" spans="1:7" x14ac:dyDescent="0.25">
      <c r="A935" s="13">
        <v>42366</v>
      </c>
      <c r="B935" s="12">
        <v>8.9681999999999995</v>
      </c>
      <c r="C935" s="12">
        <v>8.9681999999999995</v>
      </c>
      <c r="D935" s="12">
        <v>8.6538500000000003</v>
      </c>
      <c r="E935" s="12">
        <v>8.6815800000000003</v>
      </c>
      <c r="F935" s="12">
        <v>8.6815800000000003</v>
      </c>
      <c r="G935" s="12">
        <v>33056013</v>
      </c>
    </row>
    <row r="936" spans="1:7" x14ac:dyDescent="0.25">
      <c r="A936" s="13">
        <v>42367</v>
      </c>
      <c r="B936" s="12">
        <v>8.7462999999999997</v>
      </c>
      <c r="C936" s="12">
        <v>8.7925299999999993</v>
      </c>
      <c r="D936" s="12">
        <v>8.5983699999999992</v>
      </c>
      <c r="E936" s="12">
        <v>8.6076200000000007</v>
      </c>
      <c r="F936" s="12">
        <v>8.6076200000000007</v>
      </c>
      <c r="G936" s="12">
        <v>18671394</v>
      </c>
    </row>
    <row r="937" spans="1:7" x14ac:dyDescent="0.25">
      <c r="A937" s="13">
        <v>42368</v>
      </c>
      <c r="B937" s="12">
        <v>8.6446000000000005</v>
      </c>
      <c r="C937" s="12">
        <v>8.6446000000000005</v>
      </c>
      <c r="D937" s="12">
        <v>8.5151599999999998</v>
      </c>
      <c r="E937" s="12">
        <v>8.5613899999999994</v>
      </c>
      <c r="F937" s="12">
        <v>8.5613899999999994</v>
      </c>
      <c r="G937" s="12">
        <v>24694155</v>
      </c>
    </row>
    <row r="938" spans="1:7" x14ac:dyDescent="0.25">
      <c r="A938" s="13">
        <v>42369</v>
      </c>
      <c r="B938" s="12">
        <v>8.5059199999999997</v>
      </c>
      <c r="C938" s="12">
        <v>8.7370599999999996</v>
      </c>
      <c r="D938" s="12">
        <v>8.4689300000000003</v>
      </c>
      <c r="E938" s="12">
        <v>8.7185699999999997</v>
      </c>
      <c r="F938" s="12">
        <v>8.7185699999999997</v>
      </c>
      <c r="G938" s="12">
        <v>14107124</v>
      </c>
    </row>
    <row r="939" spans="1:7" x14ac:dyDescent="0.25">
      <c r="A939" s="13">
        <v>42373</v>
      </c>
      <c r="B939" s="12">
        <v>8.5891300000000008</v>
      </c>
      <c r="C939" s="12">
        <v>8.7370599999999996</v>
      </c>
      <c r="D939" s="12">
        <v>8.4042200000000005</v>
      </c>
      <c r="E939" s="12">
        <v>8.4319500000000005</v>
      </c>
      <c r="F939" s="12">
        <v>8.4319500000000005</v>
      </c>
      <c r="G939" s="12">
        <v>27681380</v>
      </c>
    </row>
    <row r="940" spans="1:7" x14ac:dyDescent="0.25">
      <c r="A940" s="13">
        <v>42374</v>
      </c>
      <c r="B940" s="12">
        <v>8.4227100000000004</v>
      </c>
      <c r="C940" s="12">
        <v>8.4966699999999999</v>
      </c>
      <c r="D940" s="12">
        <v>8.2470400000000001</v>
      </c>
      <c r="E940" s="12">
        <v>8.3117599999999996</v>
      </c>
      <c r="F940" s="12">
        <v>8.3117599999999996</v>
      </c>
      <c r="G940" s="12">
        <v>44914500</v>
      </c>
    </row>
    <row r="941" spans="1:7" x14ac:dyDescent="0.25">
      <c r="A941" s="13">
        <v>42375</v>
      </c>
      <c r="B941" s="12">
        <v>8.2193000000000005</v>
      </c>
      <c r="C941" s="12">
        <v>8.4596900000000002</v>
      </c>
      <c r="D941" s="12">
        <v>8.1360899999999994</v>
      </c>
      <c r="E941" s="12">
        <v>8.2932699999999997</v>
      </c>
      <c r="F941" s="12">
        <v>8.2932699999999997</v>
      </c>
      <c r="G941" s="12">
        <v>36754584</v>
      </c>
    </row>
    <row r="942" spans="1:7" x14ac:dyDescent="0.25">
      <c r="A942" s="13">
        <v>42376</v>
      </c>
      <c r="B942" s="12">
        <v>8.2008100000000006</v>
      </c>
      <c r="C942" s="12">
        <v>8.2008100000000006</v>
      </c>
      <c r="D942" s="12">
        <v>7.5906099999999999</v>
      </c>
      <c r="E942" s="12">
        <v>7.6368299999999998</v>
      </c>
      <c r="F942" s="12">
        <v>7.6368299999999998</v>
      </c>
      <c r="G942" s="12">
        <v>77280662</v>
      </c>
    </row>
    <row r="943" spans="1:7" x14ac:dyDescent="0.25">
      <c r="A943" s="13">
        <v>42377</v>
      </c>
      <c r="B943" s="12">
        <v>7.8125</v>
      </c>
      <c r="C943" s="12">
        <v>7.8587300000000004</v>
      </c>
      <c r="D943" s="12">
        <v>7.14682</v>
      </c>
      <c r="E943" s="12">
        <v>7.1837999999999997</v>
      </c>
      <c r="F943" s="12">
        <v>7.1837999999999997</v>
      </c>
      <c r="G943" s="12">
        <v>116175652</v>
      </c>
    </row>
    <row r="944" spans="1:7" x14ac:dyDescent="0.25">
      <c r="A944" s="13">
        <v>42380</v>
      </c>
      <c r="B944" s="12">
        <v>7.2022899999999996</v>
      </c>
      <c r="C944" s="12">
        <v>7.3409800000000001</v>
      </c>
      <c r="D944" s="12">
        <v>7.1190800000000003</v>
      </c>
      <c r="E944" s="12">
        <v>7.2392799999999999</v>
      </c>
      <c r="F944" s="12">
        <v>7.2392799999999999</v>
      </c>
      <c r="G944" s="12">
        <v>55090813</v>
      </c>
    </row>
    <row r="945" spans="1:7" x14ac:dyDescent="0.25">
      <c r="A945" s="13">
        <v>42381</v>
      </c>
      <c r="B945" s="12">
        <v>7.3132400000000004</v>
      </c>
      <c r="C945" s="12">
        <v>7.4426800000000002</v>
      </c>
      <c r="D945" s="12">
        <v>7.2115400000000003</v>
      </c>
      <c r="E945" s="12">
        <v>7.3872</v>
      </c>
      <c r="F945" s="12">
        <v>7.3872</v>
      </c>
      <c r="G945" s="12">
        <v>41468942</v>
      </c>
    </row>
    <row r="946" spans="1:7" x14ac:dyDescent="0.25">
      <c r="A946" s="13">
        <v>42382</v>
      </c>
      <c r="B946" s="12">
        <v>7.4241900000000003</v>
      </c>
      <c r="C946" s="12">
        <v>7.59985</v>
      </c>
      <c r="D946" s="12">
        <v>7.0913500000000003</v>
      </c>
      <c r="E946" s="12">
        <v>7.1375700000000002</v>
      </c>
      <c r="F946" s="12">
        <v>7.1375700000000002</v>
      </c>
      <c r="G946" s="12">
        <v>41568895</v>
      </c>
    </row>
    <row r="947" spans="1:7" x14ac:dyDescent="0.25">
      <c r="A947" s="13">
        <v>42383</v>
      </c>
      <c r="B947" s="12">
        <v>7.1930500000000004</v>
      </c>
      <c r="C947" s="12">
        <v>7.4426800000000002</v>
      </c>
      <c r="D947" s="12">
        <v>6.9896399999999996</v>
      </c>
      <c r="E947" s="12">
        <v>7.35947</v>
      </c>
      <c r="F947" s="12">
        <v>7.35947</v>
      </c>
      <c r="G947" s="12">
        <v>36914885</v>
      </c>
    </row>
    <row r="948" spans="1:7" x14ac:dyDescent="0.25">
      <c r="A948" s="13">
        <v>42384</v>
      </c>
      <c r="B948" s="12">
        <v>7.2022899999999996</v>
      </c>
      <c r="C948" s="12">
        <v>7.3502200000000002</v>
      </c>
      <c r="D948" s="12">
        <v>6.6383099999999997</v>
      </c>
      <c r="E948" s="12">
        <v>7.3224900000000002</v>
      </c>
      <c r="F948" s="12">
        <v>7.3224900000000002</v>
      </c>
      <c r="G948" s="12">
        <v>80850843</v>
      </c>
    </row>
    <row r="949" spans="1:7" x14ac:dyDescent="0.25">
      <c r="A949" s="13">
        <v>42387</v>
      </c>
      <c r="B949" s="12">
        <v>7.3224900000000002</v>
      </c>
      <c r="C949" s="12">
        <v>7.3317300000000003</v>
      </c>
      <c r="D949" s="12">
        <v>7.1283300000000001</v>
      </c>
      <c r="E949" s="12">
        <v>7.2577699999999998</v>
      </c>
      <c r="F949" s="12">
        <v>7.2577699999999998</v>
      </c>
      <c r="G949" s="12">
        <v>6844459</v>
      </c>
    </row>
    <row r="950" spans="1:7" x14ac:dyDescent="0.25">
      <c r="A950" s="13">
        <v>42388</v>
      </c>
      <c r="B950" s="12">
        <v>7.3872</v>
      </c>
      <c r="C950" s="12">
        <v>7.3872</v>
      </c>
      <c r="D950" s="12">
        <v>6.8232200000000001</v>
      </c>
      <c r="E950" s="12">
        <v>6.9526599999999998</v>
      </c>
      <c r="F950" s="12">
        <v>6.9526599999999998</v>
      </c>
      <c r="G950" s="12">
        <v>41187206</v>
      </c>
    </row>
    <row r="951" spans="1:7" x14ac:dyDescent="0.25">
      <c r="A951" s="13">
        <v>42389</v>
      </c>
      <c r="B951" s="12">
        <v>6.7677500000000004</v>
      </c>
      <c r="C951" s="12">
        <v>6.8879400000000004</v>
      </c>
      <c r="D951" s="12">
        <v>6.2684899999999999</v>
      </c>
      <c r="E951" s="12">
        <v>6.8139799999999999</v>
      </c>
      <c r="F951" s="12">
        <v>6.8139799999999999</v>
      </c>
      <c r="G951" s="12">
        <v>71808271</v>
      </c>
    </row>
    <row r="952" spans="1:7" x14ac:dyDescent="0.25">
      <c r="A952" s="13">
        <v>42390</v>
      </c>
      <c r="B952" s="12">
        <v>6.7770000000000001</v>
      </c>
      <c r="C952" s="12">
        <v>7.3687100000000001</v>
      </c>
      <c r="D952" s="12">
        <v>6.7400099999999998</v>
      </c>
      <c r="E952" s="12">
        <v>7.2854999999999999</v>
      </c>
      <c r="F952" s="12">
        <v>7.2854999999999999</v>
      </c>
      <c r="G952" s="12">
        <v>83163078</v>
      </c>
    </row>
    <row r="953" spans="1:7" x14ac:dyDescent="0.25">
      <c r="A953" s="13">
        <v>42391</v>
      </c>
      <c r="B953" s="12">
        <v>7.4426800000000002</v>
      </c>
      <c r="C953" s="12">
        <v>7.7847600000000003</v>
      </c>
      <c r="D953" s="12">
        <v>7.3224900000000002</v>
      </c>
      <c r="E953" s="12">
        <v>7.4426800000000002</v>
      </c>
      <c r="F953" s="12">
        <v>7.4426800000000002</v>
      </c>
      <c r="G953" s="12">
        <v>73383708</v>
      </c>
    </row>
    <row r="954" spans="1:7" x14ac:dyDescent="0.25">
      <c r="A954" s="13">
        <v>42394</v>
      </c>
      <c r="B954" s="12">
        <v>7.4426800000000002</v>
      </c>
      <c r="C954" s="12">
        <v>7.4426800000000002</v>
      </c>
      <c r="D954" s="12">
        <v>6.8509599999999997</v>
      </c>
      <c r="E954" s="12">
        <v>6.9064300000000003</v>
      </c>
      <c r="F954" s="12">
        <v>6.9064300000000003</v>
      </c>
      <c r="G954" s="12">
        <v>43267290</v>
      </c>
    </row>
    <row r="955" spans="1:7" x14ac:dyDescent="0.25">
      <c r="A955" s="13">
        <v>42395</v>
      </c>
      <c r="B955" s="12">
        <v>6.9341699999999999</v>
      </c>
      <c r="C955" s="12">
        <v>7.1098400000000002</v>
      </c>
      <c r="D955" s="12">
        <v>6.6567999999999996</v>
      </c>
      <c r="E955" s="12">
        <v>7.05436</v>
      </c>
      <c r="F955" s="12">
        <v>7.05436</v>
      </c>
      <c r="G955" s="12">
        <v>44580689</v>
      </c>
    </row>
    <row r="956" spans="1:7" x14ac:dyDescent="0.25">
      <c r="A956" s="13">
        <v>42396</v>
      </c>
      <c r="B956" s="12">
        <v>7.0266299999999999</v>
      </c>
      <c r="C956" s="12">
        <v>7.2300300000000002</v>
      </c>
      <c r="D956" s="12">
        <v>6.91568</v>
      </c>
      <c r="E956" s="12">
        <v>7.0266299999999999</v>
      </c>
      <c r="F956" s="12">
        <v>7.0266299999999999</v>
      </c>
      <c r="G956" s="12">
        <v>60280350</v>
      </c>
    </row>
    <row r="957" spans="1:7" x14ac:dyDescent="0.25">
      <c r="A957" s="13">
        <v>42397</v>
      </c>
      <c r="B957" s="12">
        <v>7.2115400000000003</v>
      </c>
      <c r="C957" s="12">
        <v>7.3964499999999997</v>
      </c>
      <c r="D957" s="12">
        <v>6.9526599999999998</v>
      </c>
      <c r="E957" s="12">
        <v>7.2115400000000003</v>
      </c>
      <c r="F957" s="12">
        <v>7.2115400000000003</v>
      </c>
      <c r="G957" s="12">
        <v>65907136</v>
      </c>
    </row>
    <row r="958" spans="1:7" x14ac:dyDescent="0.25">
      <c r="A958" s="13">
        <v>42398</v>
      </c>
      <c r="B958" s="12">
        <v>7.26701</v>
      </c>
      <c r="C958" s="12">
        <v>7.6368299999999998</v>
      </c>
      <c r="D958" s="12">
        <v>7.26701</v>
      </c>
      <c r="E958" s="12">
        <v>7.5813600000000001</v>
      </c>
      <c r="F958" s="12">
        <v>7.5813600000000001</v>
      </c>
      <c r="G958" s="12">
        <v>130835922</v>
      </c>
    </row>
    <row r="959" spans="1:7" x14ac:dyDescent="0.25">
      <c r="A959" s="13">
        <v>42402</v>
      </c>
      <c r="B959" s="12">
        <v>7.3872</v>
      </c>
      <c r="C959" s="12">
        <v>7.6460800000000004</v>
      </c>
      <c r="D959" s="12">
        <v>7.2392799999999999</v>
      </c>
      <c r="E959" s="12">
        <v>7.4241900000000003</v>
      </c>
      <c r="F959" s="12">
        <v>7.4241900000000003</v>
      </c>
      <c r="G959" s="12">
        <v>74876143</v>
      </c>
    </row>
    <row r="960" spans="1:7" x14ac:dyDescent="0.25">
      <c r="A960" s="13">
        <v>42403</v>
      </c>
      <c r="B960" s="12">
        <v>7.4241900000000003</v>
      </c>
      <c r="C960" s="12">
        <v>7.8309899999999999</v>
      </c>
      <c r="D960" s="12">
        <v>7.1190800000000003</v>
      </c>
      <c r="E960" s="12">
        <v>7.7662699999999996</v>
      </c>
      <c r="F960" s="12">
        <v>7.7662699999999996</v>
      </c>
      <c r="G960" s="12">
        <v>98542273</v>
      </c>
    </row>
    <row r="961" spans="1:7" x14ac:dyDescent="0.25">
      <c r="A961" s="13">
        <v>42404</v>
      </c>
      <c r="B961" s="12">
        <v>8.1360899999999994</v>
      </c>
      <c r="C961" s="12">
        <v>9.0329099999999993</v>
      </c>
      <c r="D961" s="12">
        <v>8.0991099999999996</v>
      </c>
      <c r="E961" s="12">
        <v>8.70932</v>
      </c>
      <c r="F961" s="12">
        <v>8.70932</v>
      </c>
      <c r="G961" s="12">
        <v>176894840</v>
      </c>
    </row>
    <row r="962" spans="1:7" x14ac:dyDescent="0.25">
      <c r="A962" s="13">
        <v>42405</v>
      </c>
      <c r="B962" s="12">
        <v>8.7370599999999996</v>
      </c>
      <c r="C962" s="12">
        <v>8.8295100000000009</v>
      </c>
      <c r="D962" s="12">
        <v>8.5059199999999997</v>
      </c>
      <c r="E962" s="12">
        <v>8.5521399999999996</v>
      </c>
      <c r="F962" s="12">
        <v>8.5521399999999996</v>
      </c>
      <c r="G962" s="12">
        <v>54660075</v>
      </c>
    </row>
    <row r="963" spans="1:7" x14ac:dyDescent="0.25">
      <c r="A963" s="13">
        <v>42408</v>
      </c>
      <c r="B963" s="12">
        <v>8.4227100000000004</v>
      </c>
      <c r="C963" s="12">
        <v>8.4227100000000004</v>
      </c>
      <c r="D963" s="12">
        <v>7.8309899999999999</v>
      </c>
      <c r="E963" s="12">
        <v>7.9142000000000001</v>
      </c>
      <c r="F963" s="12">
        <v>7.9142000000000001</v>
      </c>
      <c r="G963" s="12">
        <v>71897225</v>
      </c>
    </row>
    <row r="964" spans="1:7" x14ac:dyDescent="0.25">
      <c r="A964" s="13">
        <v>42409</v>
      </c>
      <c r="B964" s="12">
        <v>7.6738200000000001</v>
      </c>
      <c r="C964" s="12">
        <v>8.1360899999999994</v>
      </c>
      <c r="D964" s="12">
        <v>7.5443800000000003</v>
      </c>
      <c r="E964" s="12">
        <v>7.6830600000000002</v>
      </c>
      <c r="F964" s="12">
        <v>7.6830600000000002</v>
      </c>
      <c r="G964" s="12">
        <v>98876130</v>
      </c>
    </row>
    <row r="965" spans="1:7" x14ac:dyDescent="0.25">
      <c r="A965" s="13">
        <v>42410</v>
      </c>
      <c r="B965" s="12">
        <v>7.8217499999999998</v>
      </c>
      <c r="C965" s="12">
        <v>7.8864599999999996</v>
      </c>
      <c r="D965" s="12">
        <v>7.5628700000000002</v>
      </c>
      <c r="E965" s="12">
        <v>7.6738200000000001</v>
      </c>
      <c r="F965" s="12">
        <v>7.6738200000000001</v>
      </c>
      <c r="G965" s="12">
        <v>64119835</v>
      </c>
    </row>
    <row r="966" spans="1:7" x14ac:dyDescent="0.25">
      <c r="A966" s="13">
        <v>42411</v>
      </c>
      <c r="B966" s="12">
        <v>7.4611700000000001</v>
      </c>
      <c r="C966" s="12">
        <v>7.6738200000000001</v>
      </c>
      <c r="D966" s="12">
        <v>7.3039899999999998</v>
      </c>
      <c r="E966" s="12">
        <v>7.5536199999999996</v>
      </c>
      <c r="F966" s="12">
        <v>7.5536199999999996</v>
      </c>
      <c r="G966" s="12">
        <v>72265757</v>
      </c>
    </row>
    <row r="967" spans="1:7" x14ac:dyDescent="0.25">
      <c r="A967" s="13">
        <v>42412</v>
      </c>
      <c r="B967" s="12">
        <v>7.6738200000000001</v>
      </c>
      <c r="C967" s="12">
        <v>7.8587300000000004</v>
      </c>
      <c r="D967" s="12">
        <v>7.5073999999999996</v>
      </c>
      <c r="E967" s="12">
        <v>7.8309899999999999</v>
      </c>
      <c r="F967" s="12">
        <v>7.8309899999999999</v>
      </c>
      <c r="G967" s="12">
        <v>52812836</v>
      </c>
    </row>
    <row r="968" spans="1:7" x14ac:dyDescent="0.25">
      <c r="A968" s="13">
        <v>42415</v>
      </c>
      <c r="B968" s="12">
        <v>7.9234499999999999</v>
      </c>
      <c r="C968" s="12">
        <v>8.1083599999999993</v>
      </c>
      <c r="D968" s="12">
        <v>7.9142000000000001</v>
      </c>
      <c r="E968" s="12">
        <v>8.0806199999999997</v>
      </c>
      <c r="F968" s="12">
        <v>8.0806199999999997</v>
      </c>
      <c r="G968" s="12">
        <v>13700051</v>
      </c>
    </row>
    <row r="969" spans="1:7" x14ac:dyDescent="0.25">
      <c r="A969" s="13">
        <v>42416</v>
      </c>
      <c r="B969" s="12">
        <v>8.2193000000000005</v>
      </c>
      <c r="C969" s="12">
        <v>8.2193000000000005</v>
      </c>
      <c r="D969" s="12">
        <v>7.9881700000000002</v>
      </c>
      <c r="E969" s="12">
        <v>8.1268499999999992</v>
      </c>
      <c r="F969" s="12">
        <v>8.1268499999999992</v>
      </c>
      <c r="G969" s="12">
        <v>48455288</v>
      </c>
    </row>
    <row r="970" spans="1:7" x14ac:dyDescent="0.25">
      <c r="A970" s="13">
        <v>42417</v>
      </c>
      <c r="B970" s="12">
        <v>8.2193000000000005</v>
      </c>
      <c r="C970" s="12">
        <v>8.9404599999999999</v>
      </c>
      <c r="D970" s="12">
        <v>8.1823200000000007</v>
      </c>
      <c r="E970" s="12">
        <v>8.8480000000000008</v>
      </c>
      <c r="F970" s="12">
        <v>8.8480000000000008</v>
      </c>
      <c r="G970" s="12">
        <v>182780862</v>
      </c>
    </row>
    <row r="971" spans="1:7" x14ac:dyDescent="0.25">
      <c r="A971" s="13">
        <v>42418</v>
      </c>
      <c r="B971" s="12">
        <v>8.8849900000000002</v>
      </c>
      <c r="C971" s="12">
        <v>8.8849900000000002</v>
      </c>
      <c r="D971" s="12">
        <v>8.3302499999999995</v>
      </c>
      <c r="E971" s="12">
        <v>8.5151599999999998</v>
      </c>
      <c r="F971" s="12">
        <v>8.5151599999999998</v>
      </c>
      <c r="G971" s="12">
        <v>94235292</v>
      </c>
    </row>
    <row r="972" spans="1:7" x14ac:dyDescent="0.25">
      <c r="A972" s="13">
        <v>42419</v>
      </c>
      <c r="B972" s="12">
        <v>8.4966699999999999</v>
      </c>
      <c r="C972" s="12">
        <v>8.6630900000000004</v>
      </c>
      <c r="D972" s="12">
        <v>8.3210099999999994</v>
      </c>
      <c r="E972" s="12">
        <v>8.5613899999999994</v>
      </c>
      <c r="F972" s="12">
        <v>8.5613899999999994</v>
      </c>
      <c r="G972" s="12">
        <v>43349805</v>
      </c>
    </row>
    <row r="973" spans="1:7" x14ac:dyDescent="0.25">
      <c r="A973" s="13">
        <v>42422</v>
      </c>
      <c r="B973" s="12">
        <v>8.6446000000000005</v>
      </c>
      <c r="C973" s="12">
        <v>9.0976300000000005</v>
      </c>
      <c r="D973" s="12">
        <v>8.6168600000000009</v>
      </c>
      <c r="E973" s="12">
        <v>9.0606500000000008</v>
      </c>
      <c r="F973" s="12">
        <v>9.0606500000000008</v>
      </c>
      <c r="G973" s="12">
        <v>94846353</v>
      </c>
    </row>
    <row r="974" spans="1:7" x14ac:dyDescent="0.25">
      <c r="A974" s="13">
        <v>42423</v>
      </c>
      <c r="B974" s="12">
        <v>9.0514100000000006</v>
      </c>
      <c r="C974" s="12">
        <v>9.2917900000000007</v>
      </c>
      <c r="D974" s="12">
        <v>8.8942300000000003</v>
      </c>
      <c r="E974" s="12">
        <v>8.9497</v>
      </c>
      <c r="F974" s="12">
        <v>8.9497</v>
      </c>
      <c r="G974" s="12">
        <v>54114023</v>
      </c>
    </row>
    <row r="975" spans="1:7" x14ac:dyDescent="0.25">
      <c r="A975" s="13">
        <v>42424</v>
      </c>
      <c r="B975" s="12">
        <v>8.8942300000000003</v>
      </c>
      <c r="C975" s="12">
        <v>9.0606500000000008</v>
      </c>
      <c r="D975" s="12">
        <v>8.5151599999999998</v>
      </c>
      <c r="E975" s="12">
        <v>8.9866899999999994</v>
      </c>
      <c r="F975" s="12">
        <v>8.9866899999999994</v>
      </c>
      <c r="G975" s="12">
        <v>69578356</v>
      </c>
    </row>
    <row r="976" spans="1:7" x14ac:dyDescent="0.25">
      <c r="A976" s="13">
        <v>42425</v>
      </c>
      <c r="B976" s="12">
        <v>9.0514100000000006</v>
      </c>
      <c r="C976" s="12">
        <v>9.1438600000000001</v>
      </c>
      <c r="D976" s="12">
        <v>8.8664900000000006</v>
      </c>
      <c r="E976" s="12">
        <v>9.0791400000000007</v>
      </c>
      <c r="F976" s="12">
        <v>9.0791400000000007</v>
      </c>
      <c r="G976" s="12">
        <v>37836764</v>
      </c>
    </row>
    <row r="977" spans="1:7" x14ac:dyDescent="0.25">
      <c r="A977" s="13">
        <v>42426</v>
      </c>
      <c r="B977" s="12">
        <v>8.8849900000000002</v>
      </c>
      <c r="C977" s="12">
        <v>9.2363199999999992</v>
      </c>
      <c r="D977" s="12">
        <v>8.8849900000000002</v>
      </c>
      <c r="E977" s="12">
        <v>9.16235</v>
      </c>
      <c r="F977" s="12">
        <v>9.16235</v>
      </c>
      <c r="G977" s="12">
        <v>25235879</v>
      </c>
    </row>
    <row r="978" spans="1:7" x14ac:dyDescent="0.25">
      <c r="A978" s="13">
        <v>42429</v>
      </c>
      <c r="B978" s="12">
        <v>9.1900899999999996</v>
      </c>
      <c r="C978" s="12">
        <v>9.2917900000000007</v>
      </c>
      <c r="D978" s="12">
        <v>8.9959299999999995</v>
      </c>
      <c r="E978" s="12">
        <v>9.2455599999999993</v>
      </c>
      <c r="F978" s="12">
        <v>9.2455599999999993</v>
      </c>
      <c r="G978" s="12">
        <v>87821408</v>
      </c>
    </row>
    <row r="979" spans="1:7" x14ac:dyDescent="0.25">
      <c r="A979" s="13">
        <v>42430</v>
      </c>
      <c r="B979" s="12">
        <v>9.2548100000000009</v>
      </c>
      <c r="C979" s="12">
        <v>9.6708599999999993</v>
      </c>
      <c r="D979" s="12">
        <v>9.2548100000000009</v>
      </c>
      <c r="E979" s="12">
        <v>9.6338799999999996</v>
      </c>
      <c r="F979" s="12">
        <v>9.6338799999999996</v>
      </c>
      <c r="G979" s="12">
        <v>72799075</v>
      </c>
    </row>
    <row r="980" spans="1:7" x14ac:dyDescent="0.25">
      <c r="A980" s="13">
        <v>42431</v>
      </c>
      <c r="B980" s="12">
        <v>9.6246299999999998</v>
      </c>
      <c r="C980" s="12">
        <v>9.82803</v>
      </c>
      <c r="D980" s="12">
        <v>9.5506700000000002</v>
      </c>
      <c r="E980" s="12">
        <v>9.6246299999999998</v>
      </c>
      <c r="F980" s="12">
        <v>9.6246299999999998</v>
      </c>
      <c r="G980" s="12">
        <v>65358540</v>
      </c>
    </row>
    <row r="981" spans="1:7" x14ac:dyDescent="0.25">
      <c r="A981" s="13">
        <v>42432</v>
      </c>
      <c r="B981" s="12">
        <v>9.6616099999999996</v>
      </c>
      <c r="C981" s="12">
        <v>9.7725600000000004</v>
      </c>
      <c r="D981" s="12">
        <v>9.4951899999999991</v>
      </c>
      <c r="E981" s="12">
        <v>9.6800999999999995</v>
      </c>
      <c r="F981" s="12">
        <v>9.6800999999999995</v>
      </c>
      <c r="G981" s="12">
        <v>69322465</v>
      </c>
    </row>
    <row r="982" spans="1:7" x14ac:dyDescent="0.25">
      <c r="A982" s="13">
        <v>42433</v>
      </c>
      <c r="B982" s="12">
        <v>9.7355800000000006</v>
      </c>
      <c r="C982" s="12">
        <v>10.0314</v>
      </c>
      <c r="D982" s="12">
        <v>9.7078399999999991</v>
      </c>
      <c r="E982" s="12">
        <v>9.7355800000000006</v>
      </c>
      <c r="F982" s="12">
        <v>9.7355800000000006</v>
      </c>
      <c r="G982" s="12">
        <v>80456028</v>
      </c>
    </row>
    <row r="983" spans="1:7" x14ac:dyDescent="0.25">
      <c r="A983" s="13">
        <v>42436</v>
      </c>
      <c r="B983" s="12">
        <v>9.7540700000000005</v>
      </c>
      <c r="C983" s="12">
        <v>10.2996</v>
      </c>
      <c r="D983" s="12">
        <v>9.7540700000000005</v>
      </c>
      <c r="E983" s="12">
        <v>10.1609</v>
      </c>
      <c r="F983" s="12">
        <v>10.1609</v>
      </c>
      <c r="G983" s="12">
        <v>59742562</v>
      </c>
    </row>
    <row r="984" spans="1:7" x14ac:dyDescent="0.25">
      <c r="A984" s="13">
        <v>42437</v>
      </c>
      <c r="B984" s="12">
        <v>10.049899999999999</v>
      </c>
      <c r="C984" s="12">
        <v>10.123900000000001</v>
      </c>
      <c r="D984" s="12">
        <v>9.7725600000000004</v>
      </c>
      <c r="E984" s="12">
        <v>9.8095400000000001</v>
      </c>
      <c r="F984" s="12">
        <v>9.8095400000000001</v>
      </c>
      <c r="G984" s="12">
        <v>75798424</v>
      </c>
    </row>
    <row r="985" spans="1:7" x14ac:dyDescent="0.25">
      <c r="A985" s="13">
        <v>42438</v>
      </c>
      <c r="B985" s="12">
        <v>9.9204899999999991</v>
      </c>
      <c r="C985" s="12">
        <v>10.1424</v>
      </c>
      <c r="D985" s="12">
        <v>9.9019999999999992</v>
      </c>
      <c r="E985" s="12">
        <v>9.9574700000000007</v>
      </c>
      <c r="F985" s="12">
        <v>9.9574700000000007</v>
      </c>
      <c r="G985" s="12">
        <v>41492126</v>
      </c>
    </row>
    <row r="986" spans="1:7" x14ac:dyDescent="0.25">
      <c r="A986" s="13">
        <v>42439</v>
      </c>
      <c r="B986" s="12">
        <v>10.1424</v>
      </c>
      <c r="C986" s="12">
        <v>10.1424</v>
      </c>
      <c r="D986" s="12">
        <v>9.8927499999999995</v>
      </c>
      <c r="E986" s="12">
        <v>10.0314</v>
      </c>
      <c r="F986" s="12">
        <v>10.0314</v>
      </c>
      <c r="G986" s="12">
        <v>45838967</v>
      </c>
    </row>
    <row r="987" spans="1:7" x14ac:dyDescent="0.25">
      <c r="A987" s="13">
        <v>42440</v>
      </c>
      <c r="B987" s="12">
        <v>10.1701</v>
      </c>
      <c r="C987" s="12">
        <v>10.262600000000001</v>
      </c>
      <c r="D987" s="12">
        <v>9.8835099999999994</v>
      </c>
      <c r="E987" s="12">
        <v>9.9574700000000007</v>
      </c>
      <c r="F987" s="12">
        <v>9.9574700000000007</v>
      </c>
      <c r="G987" s="12">
        <v>47833060</v>
      </c>
    </row>
    <row r="988" spans="1:7" x14ac:dyDescent="0.25">
      <c r="A988" s="13">
        <v>42443</v>
      </c>
      <c r="B988" s="12">
        <v>9.9574700000000007</v>
      </c>
      <c r="C988" s="12">
        <v>10.123900000000001</v>
      </c>
      <c r="D988" s="12">
        <v>9.8465199999999999</v>
      </c>
      <c r="E988" s="12">
        <v>10.0869</v>
      </c>
      <c r="F988" s="12">
        <v>10.0869</v>
      </c>
      <c r="G988" s="12">
        <v>47674503</v>
      </c>
    </row>
    <row r="989" spans="1:7" x14ac:dyDescent="0.25">
      <c r="A989" s="13">
        <v>42444</v>
      </c>
      <c r="B989" s="12">
        <v>10.0684</v>
      </c>
      <c r="C989" s="12">
        <v>10.0684</v>
      </c>
      <c r="D989" s="12">
        <v>9.7263300000000008</v>
      </c>
      <c r="E989" s="12">
        <v>9.8650099999999998</v>
      </c>
      <c r="F989" s="12">
        <v>9.8650099999999998</v>
      </c>
      <c r="G989" s="12">
        <v>67985903</v>
      </c>
    </row>
    <row r="990" spans="1:7" x14ac:dyDescent="0.25">
      <c r="A990" s="13">
        <v>42445</v>
      </c>
      <c r="B990" s="12">
        <v>9.8835099999999994</v>
      </c>
      <c r="C990" s="12">
        <v>10.114599999999999</v>
      </c>
      <c r="D990" s="12">
        <v>9.7725600000000004</v>
      </c>
      <c r="E990" s="12">
        <v>10.0962</v>
      </c>
      <c r="F990" s="12">
        <v>10.0962</v>
      </c>
      <c r="G990" s="12">
        <v>53776282</v>
      </c>
    </row>
    <row r="991" spans="1:7" x14ac:dyDescent="0.25">
      <c r="A991" s="13">
        <v>42446</v>
      </c>
      <c r="B991" s="12">
        <v>10.0129</v>
      </c>
      <c r="C991" s="12">
        <v>10.484500000000001</v>
      </c>
      <c r="D991" s="12">
        <v>10.0037</v>
      </c>
      <c r="E991" s="12">
        <v>10.410500000000001</v>
      </c>
      <c r="F991" s="12">
        <v>10.410500000000001</v>
      </c>
      <c r="G991" s="12">
        <v>22311924</v>
      </c>
    </row>
    <row r="992" spans="1:7" x14ac:dyDescent="0.25">
      <c r="A992" s="13">
        <v>42447</v>
      </c>
      <c r="B992" s="12">
        <v>10.4198</v>
      </c>
      <c r="C992" s="12">
        <v>11.122400000000001</v>
      </c>
      <c r="D992" s="12">
        <v>10.4198</v>
      </c>
      <c r="E992" s="12">
        <v>11.057700000000001</v>
      </c>
      <c r="F992" s="12">
        <v>11.057700000000001</v>
      </c>
      <c r="G992" s="12">
        <v>157498848</v>
      </c>
    </row>
    <row r="993" spans="1:7" x14ac:dyDescent="0.25">
      <c r="A993" s="13">
        <v>42451</v>
      </c>
      <c r="B993" s="12">
        <v>11.122400000000001</v>
      </c>
      <c r="C993" s="12">
        <v>11.547700000000001</v>
      </c>
      <c r="D993" s="12">
        <v>11.122400000000001</v>
      </c>
      <c r="E993" s="12">
        <v>11.5015</v>
      </c>
      <c r="F993" s="12">
        <v>11.5015</v>
      </c>
      <c r="G993" s="12">
        <v>70743942</v>
      </c>
    </row>
    <row r="994" spans="1:7" x14ac:dyDescent="0.25">
      <c r="A994" s="13">
        <v>42452</v>
      </c>
      <c r="B994" s="12">
        <v>11.4183</v>
      </c>
      <c r="C994" s="12">
        <v>11.529199999999999</v>
      </c>
      <c r="D994" s="12">
        <v>10.891299999999999</v>
      </c>
      <c r="E994" s="12">
        <v>11.113200000000001</v>
      </c>
      <c r="F994" s="12">
        <v>11.113200000000001</v>
      </c>
      <c r="G994" s="12">
        <v>55817613</v>
      </c>
    </row>
    <row r="995" spans="1:7" x14ac:dyDescent="0.25">
      <c r="A995" s="13">
        <v>42457</v>
      </c>
      <c r="B995" s="12">
        <v>11.2334</v>
      </c>
      <c r="C995" s="12">
        <v>11.3443</v>
      </c>
      <c r="D995" s="12">
        <v>11.1409</v>
      </c>
      <c r="E995" s="12">
        <v>11.2981</v>
      </c>
      <c r="F995" s="12">
        <v>11.2981</v>
      </c>
      <c r="G995" s="12">
        <v>32893010</v>
      </c>
    </row>
    <row r="996" spans="1:7" x14ac:dyDescent="0.25">
      <c r="A996" s="13">
        <v>42458</v>
      </c>
      <c r="B996" s="12">
        <v>11.3443</v>
      </c>
      <c r="C996" s="12">
        <v>11.464499999999999</v>
      </c>
      <c r="D996" s="12">
        <v>11.177899999999999</v>
      </c>
      <c r="E996" s="12">
        <v>11.2888</v>
      </c>
      <c r="F996" s="12">
        <v>11.2888</v>
      </c>
      <c r="G996" s="12">
        <v>73983746</v>
      </c>
    </row>
    <row r="997" spans="1:7" x14ac:dyDescent="0.25">
      <c r="A997" s="13">
        <v>42459</v>
      </c>
      <c r="B997" s="12">
        <v>11.3628</v>
      </c>
      <c r="C997" s="12">
        <v>11.603199999999999</v>
      </c>
      <c r="D997" s="12">
        <v>11.3628</v>
      </c>
      <c r="E997" s="12">
        <v>11.5107</v>
      </c>
      <c r="F997" s="12">
        <v>11.5107</v>
      </c>
      <c r="G997" s="12">
        <v>81215115</v>
      </c>
    </row>
    <row r="998" spans="1:7" x14ac:dyDescent="0.25">
      <c r="A998" s="13">
        <v>42460</v>
      </c>
      <c r="B998" s="12">
        <v>11.556900000000001</v>
      </c>
      <c r="C998" s="12">
        <v>11.741899999999999</v>
      </c>
      <c r="D998" s="12">
        <v>11.4275</v>
      </c>
      <c r="E998" s="12">
        <v>11.603199999999999</v>
      </c>
      <c r="F998" s="12">
        <v>11.603199999999999</v>
      </c>
      <c r="G998" s="12">
        <v>72025642</v>
      </c>
    </row>
    <row r="999" spans="1:7" x14ac:dyDescent="0.25">
      <c r="A999" s="13">
        <v>42461</v>
      </c>
      <c r="B999" s="12">
        <v>11.529199999999999</v>
      </c>
      <c r="C999" s="12">
        <v>11.7234</v>
      </c>
      <c r="D999" s="12">
        <v>11.372</v>
      </c>
      <c r="E999" s="12">
        <v>11.603199999999999</v>
      </c>
      <c r="F999" s="12">
        <v>11.603199999999999</v>
      </c>
      <c r="G999" s="12">
        <v>30486368</v>
      </c>
    </row>
    <row r="1000" spans="1:7" x14ac:dyDescent="0.25">
      <c r="A1000" s="13">
        <v>42464</v>
      </c>
      <c r="B1000" s="12">
        <v>11.556900000000001</v>
      </c>
      <c r="C1000" s="12">
        <v>11.667899999999999</v>
      </c>
      <c r="D1000" s="12">
        <v>11.372</v>
      </c>
      <c r="E1000" s="12">
        <v>11.5107</v>
      </c>
      <c r="F1000" s="12">
        <v>11.5107</v>
      </c>
      <c r="G1000" s="12">
        <v>33010816</v>
      </c>
    </row>
    <row r="1001" spans="1:7" x14ac:dyDescent="0.25">
      <c r="A1001" s="13">
        <v>42465</v>
      </c>
      <c r="B1001" s="12">
        <v>11.399800000000001</v>
      </c>
      <c r="C1001" s="12">
        <v>11.6494</v>
      </c>
      <c r="D1001" s="12">
        <v>11.2981</v>
      </c>
      <c r="E1001" s="12">
        <v>11.5107</v>
      </c>
      <c r="F1001" s="12">
        <v>11.5107</v>
      </c>
      <c r="G1001" s="12">
        <v>35399269</v>
      </c>
    </row>
    <row r="1002" spans="1:7" x14ac:dyDescent="0.25">
      <c r="A1002" s="13">
        <v>42466</v>
      </c>
      <c r="B1002" s="12">
        <v>11.5107</v>
      </c>
      <c r="C1002" s="12">
        <v>11.6494</v>
      </c>
      <c r="D1002" s="12">
        <v>11.399800000000001</v>
      </c>
      <c r="E1002" s="12">
        <v>11.529199999999999</v>
      </c>
      <c r="F1002" s="12">
        <v>11.529199999999999</v>
      </c>
      <c r="G1002" s="12">
        <v>43489331</v>
      </c>
    </row>
    <row r="1003" spans="1:7" x14ac:dyDescent="0.25">
      <c r="A1003" s="13">
        <v>42467</v>
      </c>
      <c r="B1003" s="12">
        <v>11.464499999999999</v>
      </c>
      <c r="C1003" s="12">
        <v>11.6494</v>
      </c>
      <c r="D1003" s="12">
        <v>11.325799999999999</v>
      </c>
      <c r="E1003" s="12">
        <v>11.409000000000001</v>
      </c>
      <c r="F1003" s="12">
        <v>11.409000000000001</v>
      </c>
      <c r="G1003" s="12">
        <v>51885245</v>
      </c>
    </row>
    <row r="1004" spans="1:7" x14ac:dyDescent="0.25">
      <c r="A1004" s="13">
        <v>42468</v>
      </c>
      <c r="B1004" s="12">
        <v>11.483000000000001</v>
      </c>
      <c r="C1004" s="12">
        <v>11.5754</v>
      </c>
      <c r="D1004" s="12">
        <v>11.399800000000001</v>
      </c>
      <c r="E1004" s="12">
        <v>11.4275</v>
      </c>
      <c r="F1004" s="12">
        <v>11.4275</v>
      </c>
      <c r="G1004" s="12">
        <v>21701848</v>
      </c>
    </row>
    <row r="1005" spans="1:7" x14ac:dyDescent="0.25">
      <c r="A1005" s="13">
        <v>42471</v>
      </c>
      <c r="B1005" s="12">
        <v>11.446</v>
      </c>
      <c r="C1005" s="12">
        <v>11.6309</v>
      </c>
      <c r="D1005" s="12">
        <v>11.4275</v>
      </c>
      <c r="E1005" s="12">
        <v>11.52</v>
      </c>
      <c r="F1005" s="12">
        <v>11.52</v>
      </c>
      <c r="G1005" s="12">
        <v>37155328</v>
      </c>
    </row>
    <row r="1006" spans="1:7" x14ac:dyDescent="0.25">
      <c r="A1006" s="13">
        <v>42472</v>
      </c>
      <c r="B1006" s="12">
        <v>11.5015</v>
      </c>
      <c r="C1006" s="12">
        <v>11.667899999999999</v>
      </c>
      <c r="D1006" s="12">
        <v>11.473699999999999</v>
      </c>
      <c r="E1006" s="12">
        <v>11.6402</v>
      </c>
      <c r="F1006" s="12">
        <v>11.6402</v>
      </c>
      <c r="G1006" s="12">
        <v>31676120</v>
      </c>
    </row>
    <row r="1007" spans="1:7" x14ac:dyDescent="0.25">
      <c r="A1007" s="13">
        <v>42473</v>
      </c>
      <c r="B1007" s="12">
        <v>11.7049</v>
      </c>
      <c r="C1007" s="12">
        <v>11.8066</v>
      </c>
      <c r="D1007" s="12">
        <v>11.5662</v>
      </c>
      <c r="E1007" s="12">
        <v>11.7788</v>
      </c>
      <c r="F1007" s="12">
        <v>11.7788</v>
      </c>
      <c r="G1007" s="12">
        <v>36053503</v>
      </c>
    </row>
    <row r="1008" spans="1:7" x14ac:dyDescent="0.25">
      <c r="A1008" s="13">
        <v>42474</v>
      </c>
      <c r="B1008" s="12">
        <v>11.825100000000001</v>
      </c>
      <c r="C1008" s="12">
        <v>11.8621</v>
      </c>
      <c r="D1008" s="12">
        <v>11.621700000000001</v>
      </c>
      <c r="E1008" s="12">
        <v>11.6402</v>
      </c>
      <c r="F1008" s="12">
        <v>11.6402</v>
      </c>
      <c r="G1008" s="12">
        <v>39471910</v>
      </c>
    </row>
    <row r="1009" spans="1:7" x14ac:dyDescent="0.25">
      <c r="A1009" s="13">
        <v>42475</v>
      </c>
      <c r="B1009" s="12">
        <v>11.612399999999999</v>
      </c>
      <c r="C1009" s="12">
        <v>11.9453</v>
      </c>
      <c r="D1009" s="12">
        <v>11.5847</v>
      </c>
      <c r="E1009" s="12">
        <v>11.8713</v>
      </c>
      <c r="F1009" s="12">
        <v>11.8713</v>
      </c>
      <c r="G1009" s="12">
        <v>37581260</v>
      </c>
    </row>
    <row r="1010" spans="1:7" x14ac:dyDescent="0.25">
      <c r="A1010" s="13">
        <v>42478</v>
      </c>
      <c r="B1010" s="12">
        <v>11.7881</v>
      </c>
      <c r="C1010" s="12">
        <v>12.01</v>
      </c>
      <c r="D1010" s="12">
        <v>11.760400000000001</v>
      </c>
      <c r="E1010" s="12">
        <v>11.908300000000001</v>
      </c>
      <c r="F1010" s="12">
        <v>11.908300000000001</v>
      </c>
      <c r="G1010" s="12">
        <v>22457875</v>
      </c>
    </row>
    <row r="1011" spans="1:7" x14ac:dyDescent="0.25">
      <c r="A1011" s="13">
        <v>42479</v>
      </c>
      <c r="B1011" s="12">
        <v>11.936</v>
      </c>
      <c r="C1011" s="12">
        <v>12.111700000000001</v>
      </c>
      <c r="D1011" s="12">
        <v>11.8436</v>
      </c>
      <c r="E1011" s="12">
        <v>12.0192</v>
      </c>
      <c r="F1011" s="12">
        <v>12.0192</v>
      </c>
      <c r="G1011" s="12">
        <v>39352638</v>
      </c>
    </row>
    <row r="1012" spans="1:7" x14ac:dyDescent="0.25">
      <c r="A1012" s="13">
        <v>42480</v>
      </c>
      <c r="B1012" s="12">
        <v>11.9453</v>
      </c>
      <c r="C1012" s="12">
        <v>12.176399999999999</v>
      </c>
      <c r="D1012" s="12">
        <v>11.9453</v>
      </c>
      <c r="E1012" s="12">
        <v>12.084</v>
      </c>
      <c r="F1012" s="12">
        <v>12.084</v>
      </c>
      <c r="G1012" s="12">
        <v>31796666</v>
      </c>
    </row>
    <row r="1013" spans="1:7" x14ac:dyDescent="0.25">
      <c r="A1013" s="13">
        <v>42481</v>
      </c>
      <c r="B1013" s="12">
        <v>12.2966</v>
      </c>
      <c r="C1013" s="12">
        <v>12.5185</v>
      </c>
      <c r="D1013" s="12">
        <v>12.0007</v>
      </c>
      <c r="E1013" s="12">
        <v>12.0655</v>
      </c>
      <c r="F1013" s="12">
        <v>12.0655</v>
      </c>
      <c r="G1013" s="12">
        <v>63724808</v>
      </c>
    </row>
    <row r="1014" spans="1:7" x14ac:dyDescent="0.25">
      <c r="A1014" s="13">
        <v>42482</v>
      </c>
      <c r="B1014" s="12">
        <v>12.0655</v>
      </c>
      <c r="C1014" s="12">
        <v>12.324299999999999</v>
      </c>
      <c r="D1014" s="12">
        <v>12.0655</v>
      </c>
      <c r="E1014" s="12">
        <v>12.2134</v>
      </c>
      <c r="F1014" s="12">
        <v>12.2134</v>
      </c>
      <c r="G1014" s="12">
        <v>53740105</v>
      </c>
    </row>
    <row r="1015" spans="1:7" x14ac:dyDescent="0.25">
      <c r="A1015" s="13">
        <v>42485</v>
      </c>
      <c r="B1015" s="12">
        <v>12.2134</v>
      </c>
      <c r="C1015" s="12">
        <v>12.2966</v>
      </c>
      <c r="D1015" s="12">
        <v>11.8528</v>
      </c>
      <c r="E1015" s="12">
        <v>11.908300000000001</v>
      </c>
      <c r="F1015" s="12">
        <v>11.908300000000001</v>
      </c>
      <c r="G1015" s="12">
        <v>47529688</v>
      </c>
    </row>
    <row r="1016" spans="1:7" x14ac:dyDescent="0.25">
      <c r="A1016" s="13">
        <v>42486</v>
      </c>
      <c r="B1016" s="12">
        <v>11.9268</v>
      </c>
      <c r="C1016" s="12">
        <v>12.0192</v>
      </c>
      <c r="D1016" s="12">
        <v>11.834300000000001</v>
      </c>
      <c r="E1016" s="12">
        <v>11.908300000000001</v>
      </c>
      <c r="F1016" s="12">
        <v>11.908300000000001</v>
      </c>
      <c r="G1016" s="12">
        <v>41266292</v>
      </c>
    </row>
    <row r="1017" spans="1:7" x14ac:dyDescent="0.25">
      <c r="A1017" s="13">
        <v>42487</v>
      </c>
      <c r="B1017" s="12">
        <v>11.908300000000001</v>
      </c>
      <c r="C1017" s="12">
        <v>12.0655</v>
      </c>
      <c r="D1017" s="12">
        <v>11.7141</v>
      </c>
      <c r="E1017" s="12">
        <v>12.01</v>
      </c>
      <c r="F1017" s="12">
        <v>12.01</v>
      </c>
      <c r="G1017" s="12">
        <v>40243834</v>
      </c>
    </row>
    <row r="1018" spans="1:7" x14ac:dyDescent="0.25">
      <c r="A1018" s="13">
        <v>42488</v>
      </c>
      <c r="B1018" s="12">
        <v>12.0007</v>
      </c>
      <c r="C1018" s="12">
        <v>12.2781</v>
      </c>
      <c r="D1018" s="12">
        <v>11.936</v>
      </c>
      <c r="E1018" s="12">
        <v>12.120900000000001</v>
      </c>
      <c r="F1018" s="12">
        <v>12.120900000000001</v>
      </c>
      <c r="G1018" s="12">
        <v>27475595</v>
      </c>
    </row>
    <row r="1019" spans="1:7" x14ac:dyDescent="0.25">
      <c r="A1019" s="13">
        <v>42489</v>
      </c>
      <c r="B1019" s="12">
        <v>12.375</v>
      </c>
      <c r="C1019" s="12">
        <v>12.375</v>
      </c>
      <c r="D1019" s="12">
        <v>12.038500000000001</v>
      </c>
      <c r="E1019" s="12">
        <v>12.2788</v>
      </c>
      <c r="F1019" s="12">
        <v>12.2788</v>
      </c>
      <c r="G1019" s="12">
        <v>43472257</v>
      </c>
    </row>
    <row r="1020" spans="1:7" x14ac:dyDescent="0.25">
      <c r="A1020" s="13">
        <v>42492</v>
      </c>
      <c r="B1020" s="12">
        <v>12.3942</v>
      </c>
      <c r="C1020" s="12">
        <v>12.509600000000001</v>
      </c>
      <c r="D1020" s="12">
        <v>12.259600000000001</v>
      </c>
      <c r="E1020" s="12">
        <v>12.307700000000001</v>
      </c>
      <c r="F1020" s="12">
        <v>12.307700000000001</v>
      </c>
      <c r="G1020" s="12">
        <v>29064435</v>
      </c>
    </row>
    <row r="1021" spans="1:7" x14ac:dyDescent="0.25">
      <c r="A1021" s="13">
        <v>42493</v>
      </c>
      <c r="B1021" s="12">
        <v>12.2981</v>
      </c>
      <c r="C1021" s="12">
        <v>12.2981</v>
      </c>
      <c r="D1021" s="12">
        <v>11.7981</v>
      </c>
      <c r="E1021" s="12">
        <v>12.0192</v>
      </c>
      <c r="F1021" s="12">
        <v>12.0192</v>
      </c>
      <c r="G1021" s="12">
        <v>82627446</v>
      </c>
    </row>
    <row r="1022" spans="1:7" x14ac:dyDescent="0.25">
      <c r="A1022" s="13">
        <v>42494</v>
      </c>
      <c r="B1022" s="12">
        <v>11.9712</v>
      </c>
      <c r="C1022" s="12">
        <v>12.134600000000001</v>
      </c>
      <c r="D1022" s="12">
        <v>11.5962</v>
      </c>
      <c r="E1022" s="12">
        <v>11.865399999999999</v>
      </c>
      <c r="F1022" s="12">
        <v>11.865399999999999</v>
      </c>
      <c r="G1022" s="12">
        <v>55642521</v>
      </c>
    </row>
    <row r="1023" spans="1:7" x14ac:dyDescent="0.25">
      <c r="A1023" s="13">
        <v>42495</v>
      </c>
      <c r="B1023" s="12">
        <v>11.990399999999999</v>
      </c>
      <c r="C1023" s="12">
        <v>11.990399999999999</v>
      </c>
      <c r="D1023" s="12">
        <v>11.6442</v>
      </c>
      <c r="E1023" s="12">
        <v>11.692299999999999</v>
      </c>
      <c r="F1023" s="12">
        <v>11.692299999999999</v>
      </c>
      <c r="G1023" s="12">
        <v>56985892</v>
      </c>
    </row>
    <row r="1024" spans="1:7" x14ac:dyDescent="0.25">
      <c r="A1024" s="13">
        <v>42496</v>
      </c>
      <c r="B1024" s="12">
        <v>11.7212</v>
      </c>
      <c r="C1024" s="12">
        <v>11.8269</v>
      </c>
      <c r="D1024" s="12">
        <v>11.4808</v>
      </c>
      <c r="E1024" s="12">
        <v>11.7212</v>
      </c>
      <c r="F1024" s="12">
        <v>11.7212</v>
      </c>
      <c r="G1024" s="12">
        <v>29774423</v>
      </c>
    </row>
    <row r="1025" spans="1:7" x14ac:dyDescent="0.25">
      <c r="A1025" s="13">
        <v>42499</v>
      </c>
      <c r="B1025" s="12">
        <v>11.663500000000001</v>
      </c>
      <c r="C1025" s="12">
        <v>11.7981</v>
      </c>
      <c r="D1025" s="12">
        <v>11.2788</v>
      </c>
      <c r="E1025" s="12">
        <v>11.7308</v>
      </c>
      <c r="F1025" s="12">
        <v>11.7308</v>
      </c>
      <c r="G1025" s="12">
        <v>47348272</v>
      </c>
    </row>
    <row r="1026" spans="1:7" x14ac:dyDescent="0.25">
      <c r="A1026" s="13">
        <v>42500</v>
      </c>
      <c r="B1026" s="12">
        <v>11.6731</v>
      </c>
      <c r="C1026" s="12">
        <v>12.057700000000001</v>
      </c>
      <c r="D1026" s="12">
        <v>11.6731</v>
      </c>
      <c r="E1026" s="12">
        <v>12.009600000000001</v>
      </c>
      <c r="F1026" s="12">
        <v>12.009600000000001</v>
      </c>
      <c r="G1026" s="12">
        <v>43048671</v>
      </c>
    </row>
    <row r="1027" spans="1:7" x14ac:dyDescent="0.25">
      <c r="A1027" s="13">
        <v>42501</v>
      </c>
      <c r="B1027" s="12">
        <v>12.0288</v>
      </c>
      <c r="C1027" s="12">
        <v>12.2019</v>
      </c>
      <c r="D1027" s="12">
        <v>11.817299999999999</v>
      </c>
      <c r="E1027" s="12">
        <v>11.8558</v>
      </c>
      <c r="F1027" s="12">
        <v>11.8558</v>
      </c>
      <c r="G1027" s="12">
        <v>38065758</v>
      </c>
    </row>
    <row r="1028" spans="1:7" x14ac:dyDescent="0.25">
      <c r="A1028" s="13">
        <v>42502</v>
      </c>
      <c r="B1028" s="12">
        <v>11.990399999999999</v>
      </c>
      <c r="C1028" s="12">
        <v>12.0962</v>
      </c>
      <c r="D1028" s="12">
        <v>11.740399999999999</v>
      </c>
      <c r="E1028" s="12">
        <v>11.817299999999999</v>
      </c>
      <c r="F1028" s="12">
        <v>11.817299999999999</v>
      </c>
      <c r="G1028" s="12">
        <v>56251764</v>
      </c>
    </row>
    <row r="1029" spans="1:7" x14ac:dyDescent="0.25">
      <c r="A1029" s="13">
        <v>42503</v>
      </c>
      <c r="B1029" s="12">
        <v>11.759600000000001</v>
      </c>
      <c r="C1029" s="12">
        <v>11.932700000000001</v>
      </c>
      <c r="D1029" s="12">
        <v>11.490399999999999</v>
      </c>
      <c r="E1029" s="12">
        <v>11.5288</v>
      </c>
      <c r="F1029" s="12">
        <v>11.5288</v>
      </c>
      <c r="G1029" s="12">
        <v>44177682</v>
      </c>
    </row>
    <row r="1030" spans="1:7" x14ac:dyDescent="0.25">
      <c r="A1030" s="13">
        <v>42506</v>
      </c>
      <c r="B1030" s="12">
        <v>11.6058</v>
      </c>
      <c r="C1030" s="12">
        <v>11.817299999999999</v>
      </c>
      <c r="D1030" s="12">
        <v>11.5481</v>
      </c>
      <c r="E1030" s="12">
        <v>11.586499999999999</v>
      </c>
      <c r="F1030" s="12">
        <v>11.586499999999999</v>
      </c>
      <c r="G1030" s="12">
        <v>39196468</v>
      </c>
    </row>
    <row r="1031" spans="1:7" x14ac:dyDescent="0.25">
      <c r="A1031" s="13">
        <v>42507</v>
      </c>
      <c r="B1031" s="12">
        <v>11.625</v>
      </c>
      <c r="C1031" s="12">
        <v>11.817299999999999</v>
      </c>
      <c r="D1031" s="12">
        <v>11.538500000000001</v>
      </c>
      <c r="E1031" s="12">
        <v>11.6731</v>
      </c>
      <c r="F1031" s="12">
        <v>11.6731</v>
      </c>
      <c r="G1031" s="12">
        <v>54414973</v>
      </c>
    </row>
    <row r="1032" spans="1:7" x14ac:dyDescent="0.25">
      <c r="A1032" s="13">
        <v>42508</v>
      </c>
      <c r="B1032" s="12">
        <v>11.692299999999999</v>
      </c>
      <c r="C1032" s="12">
        <v>11.8462</v>
      </c>
      <c r="D1032" s="12">
        <v>11.442299999999999</v>
      </c>
      <c r="E1032" s="12">
        <v>11.567299999999999</v>
      </c>
      <c r="F1032" s="12">
        <v>11.567299999999999</v>
      </c>
      <c r="G1032" s="12">
        <v>47022060</v>
      </c>
    </row>
    <row r="1033" spans="1:7" x14ac:dyDescent="0.25">
      <c r="A1033" s="13">
        <v>42509</v>
      </c>
      <c r="B1033" s="12">
        <v>11.538500000000001</v>
      </c>
      <c r="C1033" s="12">
        <v>11.567299999999999</v>
      </c>
      <c r="D1033" s="12">
        <v>11.25</v>
      </c>
      <c r="E1033" s="12">
        <v>11.3269</v>
      </c>
      <c r="F1033" s="12">
        <v>11.3269</v>
      </c>
      <c r="G1033" s="12">
        <v>54743415</v>
      </c>
    </row>
    <row r="1034" spans="1:7" x14ac:dyDescent="0.25">
      <c r="A1034" s="13">
        <v>42510</v>
      </c>
      <c r="B1034" s="12">
        <v>11.3942</v>
      </c>
      <c r="C1034" s="12">
        <v>11.5288</v>
      </c>
      <c r="D1034" s="12">
        <v>11.2981</v>
      </c>
      <c r="E1034" s="12">
        <v>11.384600000000001</v>
      </c>
      <c r="F1034" s="12">
        <v>11.384600000000001</v>
      </c>
      <c r="G1034" s="12">
        <v>36550729</v>
      </c>
    </row>
    <row r="1035" spans="1:7" x14ac:dyDescent="0.25">
      <c r="A1035" s="13">
        <v>42513</v>
      </c>
      <c r="B1035" s="12">
        <v>11.3942</v>
      </c>
      <c r="C1035" s="12">
        <v>11.586499999999999</v>
      </c>
      <c r="D1035" s="12">
        <v>11.2788</v>
      </c>
      <c r="E1035" s="12">
        <v>11.461499999999999</v>
      </c>
      <c r="F1035" s="12">
        <v>11.461499999999999</v>
      </c>
      <c r="G1035" s="12">
        <v>35415045</v>
      </c>
    </row>
    <row r="1036" spans="1:7" x14ac:dyDescent="0.25">
      <c r="A1036" s="13">
        <v>42514</v>
      </c>
      <c r="B1036" s="12">
        <v>11.490399999999999</v>
      </c>
      <c r="C1036" s="12">
        <v>11.5962</v>
      </c>
      <c r="D1036" s="12">
        <v>11.3558</v>
      </c>
      <c r="E1036" s="12">
        <v>11.5288</v>
      </c>
      <c r="F1036" s="12">
        <v>11.5288</v>
      </c>
      <c r="G1036" s="12">
        <v>48981810</v>
      </c>
    </row>
    <row r="1037" spans="1:7" x14ac:dyDescent="0.25">
      <c r="A1037" s="13">
        <v>42515</v>
      </c>
      <c r="B1037" s="12">
        <v>11.567299999999999</v>
      </c>
      <c r="C1037" s="12">
        <v>11.7788</v>
      </c>
      <c r="D1037" s="12">
        <v>11.567299999999999</v>
      </c>
      <c r="E1037" s="12">
        <v>11.625</v>
      </c>
      <c r="F1037" s="12">
        <v>11.625</v>
      </c>
      <c r="G1037" s="12">
        <v>55448166</v>
      </c>
    </row>
    <row r="1038" spans="1:7" x14ac:dyDescent="0.25">
      <c r="A1038" s="13">
        <v>42516</v>
      </c>
      <c r="B1038" s="12">
        <v>11.6442</v>
      </c>
      <c r="C1038" s="12">
        <v>11.759600000000001</v>
      </c>
      <c r="D1038" s="12">
        <v>11.557700000000001</v>
      </c>
      <c r="E1038" s="12">
        <v>11.6538</v>
      </c>
      <c r="F1038" s="12">
        <v>11.6538</v>
      </c>
      <c r="G1038" s="12">
        <v>58401813</v>
      </c>
    </row>
    <row r="1039" spans="1:7" x14ac:dyDescent="0.25">
      <c r="A1039" s="13">
        <v>42517</v>
      </c>
      <c r="B1039" s="12">
        <v>11.634600000000001</v>
      </c>
      <c r="C1039" s="12">
        <v>11.7692</v>
      </c>
      <c r="D1039" s="12">
        <v>11.4519</v>
      </c>
      <c r="E1039" s="12">
        <v>11.5192</v>
      </c>
      <c r="F1039" s="12">
        <v>11.5192</v>
      </c>
      <c r="G1039" s="12">
        <v>44793624</v>
      </c>
    </row>
    <row r="1040" spans="1:7" x14ac:dyDescent="0.25">
      <c r="A1040" s="13">
        <v>42520</v>
      </c>
      <c r="B1040" s="12">
        <v>11.538500000000001</v>
      </c>
      <c r="C1040" s="12">
        <v>11.567299999999999</v>
      </c>
      <c r="D1040" s="12">
        <v>11.4519</v>
      </c>
      <c r="E1040" s="12">
        <v>11.5</v>
      </c>
      <c r="F1040" s="12">
        <v>11.5</v>
      </c>
      <c r="G1040" s="12">
        <v>9506389</v>
      </c>
    </row>
    <row r="1041" spans="1:7" x14ac:dyDescent="0.25">
      <c r="A1041" s="13">
        <v>42521</v>
      </c>
      <c r="B1041" s="12">
        <v>11.490399999999999</v>
      </c>
      <c r="C1041" s="12">
        <v>11.625</v>
      </c>
      <c r="D1041" s="12">
        <v>11.211499999999999</v>
      </c>
      <c r="E1041" s="12">
        <v>11.2788</v>
      </c>
      <c r="F1041" s="12">
        <v>11.2788</v>
      </c>
      <c r="G1041" s="12">
        <v>129359651</v>
      </c>
    </row>
    <row r="1042" spans="1:7" x14ac:dyDescent="0.25">
      <c r="A1042" s="13">
        <v>42522</v>
      </c>
      <c r="B1042" s="12">
        <v>11.2981</v>
      </c>
      <c r="C1042" s="12">
        <v>11.2981</v>
      </c>
      <c r="D1042" s="12">
        <v>11.115399999999999</v>
      </c>
      <c r="E1042" s="12">
        <v>11.2308</v>
      </c>
      <c r="F1042" s="12">
        <v>11.2308</v>
      </c>
      <c r="G1042" s="12">
        <v>71088059</v>
      </c>
    </row>
    <row r="1043" spans="1:7" x14ac:dyDescent="0.25">
      <c r="A1043" s="13">
        <v>42523</v>
      </c>
      <c r="B1043" s="12">
        <v>11.2019</v>
      </c>
      <c r="C1043" s="12">
        <v>11.365399999999999</v>
      </c>
      <c r="D1043" s="12">
        <v>11.0192</v>
      </c>
      <c r="E1043" s="12">
        <v>11.125</v>
      </c>
      <c r="F1043" s="12">
        <v>11.125</v>
      </c>
      <c r="G1043" s="12">
        <v>35763530</v>
      </c>
    </row>
    <row r="1044" spans="1:7" x14ac:dyDescent="0.25">
      <c r="A1044" s="13">
        <v>42524</v>
      </c>
      <c r="B1044" s="12">
        <v>11.182700000000001</v>
      </c>
      <c r="C1044" s="12">
        <v>11.5192</v>
      </c>
      <c r="D1044" s="12">
        <v>11.0192</v>
      </c>
      <c r="E1044" s="12">
        <v>11.413500000000001</v>
      </c>
      <c r="F1044" s="12">
        <v>11.413500000000001</v>
      </c>
      <c r="G1044" s="12">
        <v>78814722</v>
      </c>
    </row>
    <row r="1045" spans="1:7" x14ac:dyDescent="0.25">
      <c r="A1045" s="13">
        <v>42527</v>
      </c>
      <c r="B1045" s="12">
        <v>11.490399999999999</v>
      </c>
      <c r="C1045" s="12">
        <v>11.586499999999999</v>
      </c>
      <c r="D1045" s="12">
        <v>11.288500000000001</v>
      </c>
      <c r="E1045" s="12">
        <v>11.365399999999999</v>
      </c>
      <c r="F1045" s="12">
        <v>11.365399999999999</v>
      </c>
      <c r="G1045" s="12">
        <v>52093627</v>
      </c>
    </row>
    <row r="1046" spans="1:7" x14ac:dyDescent="0.25">
      <c r="A1046" s="13">
        <v>42528</v>
      </c>
      <c r="B1046" s="12">
        <v>11.413500000000001</v>
      </c>
      <c r="C1046" s="12">
        <v>11.7019</v>
      </c>
      <c r="D1046" s="12">
        <v>11.375</v>
      </c>
      <c r="E1046" s="12">
        <v>11.5962</v>
      </c>
      <c r="F1046" s="12">
        <v>11.5962</v>
      </c>
      <c r="G1046" s="12">
        <v>60660532</v>
      </c>
    </row>
    <row r="1047" spans="1:7" x14ac:dyDescent="0.25">
      <c r="A1047" s="13">
        <v>42529</v>
      </c>
      <c r="B1047" s="12">
        <v>11.634600000000001</v>
      </c>
      <c r="C1047" s="12">
        <v>12.115399999999999</v>
      </c>
      <c r="D1047" s="12">
        <v>11.634600000000001</v>
      </c>
      <c r="E1047" s="12">
        <v>11.942299999999999</v>
      </c>
      <c r="F1047" s="12">
        <v>11.942299999999999</v>
      </c>
      <c r="G1047" s="12">
        <v>60365302</v>
      </c>
    </row>
    <row r="1048" spans="1:7" x14ac:dyDescent="0.25">
      <c r="A1048" s="13">
        <v>42530</v>
      </c>
      <c r="B1048" s="12">
        <v>11.9038</v>
      </c>
      <c r="C1048" s="12">
        <v>11.9038</v>
      </c>
      <c r="D1048" s="12">
        <v>11.538500000000001</v>
      </c>
      <c r="E1048" s="12">
        <v>11.5769</v>
      </c>
      <c r="F1048" s="12">
        <v>11.5769</v>
      </c>
      <c r="G1048" s="12">
        <v>47852537</v>
      </c>
    </row>
    <row r="1049" spans="1:7" x14ac:dyDescent="0.25">
      <c r="A1049" s="13">
        <v>42531</v>
      </c>
      <c r="B1049" s="12">
        <v>11.5288</v>
      </c>
      <c r="C1049" s="12">
        <v>11.538500000000001</v>
      </c>
      <c r="D1049" s="12">
        <v>11.2308</v>
      </c>
      <c r="E1049" s="12">
        <v>11.259600000000001</v>
      </c>
      <c r="F1049" s="12">
        <v>11.259600000000001</v>
      </c>
      <c r="G1049" s="12">
        <v>69801295</v>
      </c>
    </row>
    <row r="1050" spans="1:7" x14ac:dyDescent="0.25">
      <c r="A1050" s="13">
        <v>42534</v>
      </c>
      <c r="B1050" s="12">
        <v>11.240399999999999</v>
      </c>
      <c r="C1050" s="12">
        <v>11.2692</v>
      </c>
      <c r="D1050" s="12">
        <v>11.057700000000001</v>
      </c>
      <c r="E1050" s="12">
        <v>11.125</v>
      </c>
      <c r="F1050" s="12">
        <v>11.125</v>
      </c>
      <c r="G1050" s="12">
        <v>33346875</v>
      </c>
    </row>
    <row r="1051" spans="1:7" x14ac:dyDescent="0.25">
      <c r="A1051" s="13">
        <v>42535</v>
      </c>
      <c r="B1051" s="12">
        <v>11.125</v>
      </c>
      <c r="C1051" s="12">
        <v>11.2212</v>
      </c>
      <c r="D1051" s="12">
        <v>10.7788</v>
      </c>
      <c r="E1051" s="12">
        <v>10.7981</v>
      </c>
      <c r="F1051" s="12">
        <v>10.7981</v>
      </c>
      <c r="G1051" s="12">
        <v>40529344</v>
      </c>
    </row>
    <row r="1052" spans="1:7" x14ac:dyDescent="0.25">
      <c r="A1052" s="13">
        <v>42536</v>
      </c>
      <c r="B1052" s="12">
        <v>10.8462</v>
      </c>
      <c r="C1052" s="12">
        <v>11.240399999999999</v>
      </c>
      <c r="D1052" s="12">
        <v>10.8462</v>
      </c>
      <c r="E1052" s="12">
        <v>11.1538</v>
      </c>
      <c r="F1052" s="12">
        <v>11.1538</v>
      </c>
      <c r="G1052" s="12">
        <v>40724790</v>
      </c>
    </row>
    <row r="1053" spans="1:7" x14ac:dyDescent="0.25">
      <c r="A1053" s="13">
        <v>42537</v>
      </c>
      <c r="B1053" s="12">
        <v>11.0481</v>
      </c>
      <c r="C1053" s="12">
        <v>11.317299999999999</v>
      </c>
      <c r="D1053" s="12">
        <v>10.9519</v>
      </c>
      <c r="E1053" s="12">
        <v>11.2692</v>
      </c>
      <c r="F1053" s="12">
        <v>11.2692</v>
      </c>
      <c r="G1053" s="12">
        <v>38778267</v>
      </c>
    </row>
    <row r="1054" spans="1:7" x14ac:dyDescent="0.25">
      <c r="A1054" s="13">
        <v>42538</v>
      </c>
      <c r="B1054" s="12">
        <v>11.3462</v>
      </c>
      <c r="C1054" s="12">
        <v>11.5192</v>
      </c>
      <c r="D1054" s="12">
        <v>11.3269</v>
      </c>
      <c r="E1054" s="12">
        <v>11.5</v>
      </c>
      <c r="F1054" s="12">
        <v>11.5</v>
      </c>
      <c r="G1054" s="12">
        <v>67132885</v>
      </c>
    </row>
    <row r="1055" spans="1:7" x14ac:dyDescent="0.25">
      <c r="A1055" s="13">
        <v>42541</v>
      </c>
      <c r="B1055" s="12">
        <v>11.615399999999999</v>
      </c>
      <c r="C1055" s="12">
        <v>11.875</v>
      </c>
      <c r="D1055" s="12">
        <v>11.615399999999999</v>
      </c>
      <c r="E1055" s="12">
        <v>11.7308</v>
      </c>
      <c r="F1055" s="12">
        <v>11.7308</v>
      </c>
      <c r="G1055" s="12">
        <v>51128174</v>
      </c>
    </row>
    <row r="1056" spans="1:7" x14ac:dyDescent="0.25">
      <c r="A1056" s="13">
        <v>42542</v>
      </c>
      <c r="B1056" s="12">
        <v>11.788500000000001</v>
      </c>
      <c r="C1056" s="12">
        <v>11.817299999999999</v>
      </c>
      <c r="D1056" s="12">
        <v>11.5481</v>
      </c>
      <c r="E1056" s="12">
        <v>11.586499999999999</v>
      </c>
      <c r="F1056" s="12">
        <v>11.586499999999999</v>
      </c>
      <c r="G1056" s="12">
        <v>30044303</v>
      </c>
    </row>
    <row r="1057" spans="1:7" x14ac:dyDescent="0.25">
      <c r="A1057" s="13">
        <v>42543</v>
      </c>
      <c r="B1057" s="12">
        <v>11.586499999999999</v>
      </c>
      <c r="C1057" s="12">
        <v>11.692299999999999</v>
      </c>
      <c r="D1057" s="12">
        <v>11.5288</v>
      </c>
      <c r="E1057" s="12">
        <v>11.663500000000001</v>
      </c>
      <c r="F1057" s="12">
        <v>11.663500000000001</v>
      </c>
      <c r="G1057" s="12">
        <v>33914299</v>
      </c>
    </row>
    <row r="1058" spans="1:7" x14ac:dyDescent="0.25">
      <c r="A1058" s="13">
        <v>42544</v>
      </c>
      <c r="B1058" s="12">
        <v>11.7788</v>
      </c>
      <c r="C1058" s="12">
        <v>11.942299999999999</v>
      </c>
      <c r="D1058" s="12">
        <v>11.7692</v>
      </c>
      <c r="E1058" s="12">
        <v>11.8942</v>
      </c>
      <c r="F1058" s="12">
        <v>11.8942</v>
      </c>
      <c r="G1058" s="12">
        <v>40895450</v>
      </c>
    </row>
    <row r="1059" spans="1:7" x14ac:dyDescent="0.25">
      <c r="A1059" s="13">
        <v>42545</v>
      </c>
      <c r="B1059" s="12">
        <v>10.7692</v>
      </c>
      <c r="C1059" s="12">
        <v>11.182700000000001</v>
      </c>
      <c r="D1059" s="12">
        <v>10.711499999999999</v>
      </c>
      <c r="E1059" s="12">
        <v>10.807700000000001</v>
      </c>
      <c r="F1059" s="12">
        <v>10.807700000000001</v>
      </c>
      <c r="G1059" s="12">
        <v>143799910</v>
      </c>
    </row>
    <row r="1060" spans="1:7" x14ac:dyDescent="0.25">
      <c r="A1060" s="13">
        <v>42548</v>
      </c>
      <c r="B1060" s="12">
        <v>10.759600000000001</v>
      </c>
      <c r="C1060" s="12">
        <v>10.759600000000001</v>
      </c>
      <c r="D1060" s="12">
        <v>10.1442</v>
      </c>
      <c r="E1060" s="12">
        <v>10.2019</v>
      </c>
      <c r="F1060" s="12">
        <v>10.2019</v>
      </c>
      <c r="G1060" s="12">
        <v>101020736</v>
      </c>
    </row>
    <row r="1061" spans="1:7" x14ac:dyDescent="0.25">
      <c r="A1061" s="13">
        <v>42549</v>
      </c>
      <c r="B1061" s="12">
        <v>10.384600000000001</v>
      </c>
      <c r="C1061" s="12">
        <v>10.509600000000001</v>
      </c>
      <c r="D1061" s="12">
        <v>10.192299999999999</v>
      </c>
      <c r="E1061" s="12">
        <v>10.2788</v>
      </c>
      <c r="F1061" s="12">
        <v>10.2788</v>
      </c>
      <c r="G1061" s="12">
        <v>88442349</v>
      </c>
    </row>
    <row r="1062" spans="1:7" x14ac:dyDescent="0.25">
      <c r="A1062" s="13">
        <v>42550</v>
      </c>
      <c r="B1062" s="12">
        <v>10.4038</v>
      </c>
      <c r="C1062" s="12">
        <v>10.7212</v>
      </c>
      <c r="D1062" s="12">
        <v>10.4038</v>
      </c>
      <c r="E1062" s="12">
        <v>10.5</v>
      </c>
      <c r="F1062" s="12">
        <v>10.5</v>
      </c>
      <c r="G1062" s="12">
        <v>72444257</v>
      </c>
    </row>
    <row r="1063" spans="1:7" x14ac:dyDescent="0.25">
      <c r="A1063" s="13">
        <v>42551</v>
      </c>
      <c r="B1063" s="12">
        <v>10.5769</v>
      </c>
      <c r="C1063" s="12">
        <v>10.913500000000001</v>
      </c>
      <c r="D1063" s="12">
        <v>10.3558</v>
      </c>
      <c r="E1063" s="12">
        <v>10.865399999999999</v>
      </c>
      <c r="F1063" s="12">
        <v>10.865399999999999</v>
      </c>
      <c r="G1063" s="12">
        <v>92146513</v>
      </c>
    </row>
    <row r="1064" spans="1:7" x14ac:dyDescent="0.25">
      <c r="A1064" s="13">
        <v>42552</v>
      </c>
      <c r="B1064" s="12">
        <v>10.884600000000001</v>
      </c>
      <c r="C1064" s="12">
        <v>11.2308</v>
      </c>
      <c r="D1064" s="12">
        <v>10.807700000000001</v>
      </c>
      <c r="E1064" s="12">
        <v>10.875</v>
      </c>
      <c r="F1064" s="12">
        <v>10.875</v>
      </c>
      <c r="G1064" s="12">
        <v>32119288</v>
      </c>
    </row>
    <row r="1065" spans="1:7" x14ac:dyDescent="0.25">
      <c r="A1065" s="13">
        <v>42555</v>
      </c>
      <c r="B1065" s="12">
        <v>10.875</v>
      </c>
      <c r="C1065" s="12">
        <v>10.884600000000001</v>
      </c>
      <c r="D1065" s="12">
        <v>10.7308</v>
      </c>
      <c r="E1065" s="12">
        <v>10.75</v>
      </c>
      <c r="F1065" s="12">
        <v>10.75</v>
      </c>
      <c r="G1065" s="12">
        <v>5332284</v>
      </c>
    </row>
    <row r="1066" spans="1:7" x14ac:dyDescent="0.25">
      <c r="A1066" s="13">
        <v>42556</v>
      </c>
      <c r="B1066" s="12">
        <v>10.6731</v>
      </c>
      <c r="C1066" s="12">
        <v>10.7019</v>
      </c>
      <c r="D1066" s="12">
        <v>10.4519</v>
      </c>
      <c r="E1066" s="12">
        <v>10.509600000000001</v>
      </c>
      <c r="F1066" s="12">
        <v>10.509600000000001</v>
      </c>
      <c r="G1066" s="12">
        <v>43442686</v>
      </c>
    </row>
    <row r="1067" spans="1:7" x14ac:dyDescent="0.25">
      <c r="A1067" s="13">
        <v>42557</v>
      </c>
      <c r="B1067" s="12">
        <v>10.4712</v>
      </c>
      <c r="C1067" s="12">
        <v>10.6442</v>
      </c>
      <c r="D1067" s="12">
        <v>10.413500000000001</v>
      </c>
      <c r="E1067" s="12">
        <v>10.5962</v>
      </c>
      <c r="F1067" s="12">
        <v>10.5962</v>
      </c>
      <c r="G1067" s="12">
        <v>38379917</v>
      </c>
    </row>
    <row r="1068" spans="1:7" x14ac:dyDescent="0.25">
      <c r="A1068" s="13">
        <v>42558</v>
      </c>
      <c r="B1068" s="12">
        <v>10.634600000000001</v>
      </c>
      <c r="C1068" s="12">
        <v>11.0288</v>
      </c>
      <c r="D1068" s="12">
        <v>10.634600000000001</v>
      </c>
      <c r="E1068" s="12">
        <v>10.942299999999999</v>
      </c>
      <c r="F1068" s="12">
        <v>10.942299999999999</v>
      </c>
      <c r="G1068" s="12">
        <v>45988755</v>
      </c>
    </row>
    <row r="1069" spans="1:7" x14ac:dyDescent="0.25">
      <c r="A1069" s="13">
        <v>42559</v>
      </c>
      <c r="B1069" s="12">
        <v>11.0769</v>
      </c>
      <c r="C1069" s="12">
        <v>11.1538</v>
      </c>
      <c r="D1069" s="12">
        <v>10.9519</v>
      </c>
      <c r="E1069" s="12">
        <v>11.0962</v>
      </c>
      <c r="F1069" s="12">
        <v>11.0962</v>
      </c>
      <c r="G1069" s="12">
        <v>47303155</v>
      </c>
    </row>
    <row r="1070" spans="1:7" x14ac:dyDescent="0.25">
      <c r="A1070" s="13">
        <v>42562</v>
      </c>
      <c r="B1070" s="12">
        <v>11.182700000000001</v>
      </c>
      <c r="C1070" s="12">
        <v>11.615399999999999</v>
      </c>
      <c r="D1070" s="12">
        <v>11.1538</v>
      </c>
      <c r="E1070" s="12">
        <v>11.586499999999999</v>
      </c>
      <c r="F1070" s="12">
        <v>11.586499999999999</v>
      </c>
      <c r="G1070" s="12">
        <v>63599617</v>
      </c>
    </row>
    <row r="1071" spans="1:7" x14ac:dyDescent="0.25">
      <c r="A1071" s="13">
        <v>42563</v>
      </c>
      <c r="B1071" s="12">
        <v>11.6538</v>
      </c>
      <c r="C1071" s="12">
        <v>11.9519</v>
      </c>
      <c r="D1071" s="12">
        <v>11.6538</v>
      </c>
      <c r="E1071" s="12">
        <v>11.9231</v>
      </c>
      <c r="F1071" s="12">
        <v>11.9231</v>
      </c>
      <c r="G1071" s="12">
        <v>67877289</v>
      </c>
    </row>
    <row r="1072" spans="1:7" x14ac:dyDescent="0.25">
      <c r="A1072" s="13">
        <v>42564</v>
      </c>
      <c r="B1072" s="12">
        <v>11.9712</v>
      </c>
      <c r="C1072" s="12">
        <v>12.009600000000001</v>
      </c>
      <c r="D1072" s="12">
        <v>11.7308</v>
      </c>
      <c r="E1072" s="12">
        <v>11.7981</v>
      </c>
      <c r="F1072" s="12">
        <v>11.7981</v>
      </c>
      <c r="G1072" s="12">
        <v>44256435</v>
      </c>
    </row>
    <row r="1073" spans="1:7" x14ac:dyDescent="0.25">
      <c r="A1073" s="13">
        <v>42565</v>
      </c>
      <c r="B1073" s="12">
        <v>11.9231</v>
      </c>
      <c r="C1073" s="12">
        <v>11.9808</v>
      </c>
      <c r="D1073" s="12">
        <v>11.836499999999999</v>
      </c>
      <c r="E1073" s="12">
        <v>11.913500000000001</v>
      </c>
      <c r="F1073" s="12">
        <v>11.913500000000001</v>
      </c>
      <c r="G1073" s="12">
        <v>45651407</v>
      </c>
    </row>
    <row r="1074" spans="1:7" x14ac:dyDescent="0.25">
      <c r="A1074" s="13">
        <v>42566</v>
      </c>
      <c r="B1074" s="12">
        <v>11.9231</v>
      </c>
      <c r="C1074" s="12">
        <v>12.0288</v>
      </c>
      <c r="D1074" s="12">
        <v>11.913500000000001</v>
      </c>
      <c r="E1074" s="12">
        <v>12</v>
      </c>
      <c r="F1074" s="12">
        <v>12</v>
      </c>
      <c r="G1074" s="12">
        <v>48548215</v>
      </c>
    </row>
    <row r="1075" spans="1:7" x14ac:dyDescent="0.25">
      <c r="A1075" s="13">
        <v>42569</v>
      </c>
      <c r="B1075" s="12">
        <v>12.038500000000001</v>
      </c>
      <c r="C1075" s="12">
        <v>12.5</v>
      </c>
      <c r="D1075" s="12">
        <v>12.0288</v>
      </c>
      <c r="E1075" s="12">
        <v>12.490399999999999</v>
      </c>
      <c r="F1075" s="12">
        <v>12.490399999999999</v>
      </c>
      <c r="G1075" s="12">
        <v>74595435</v>
      </c>
    </row>
    <row r="1076" spans="1:7" x14ac:dyDescent="0.25">
      <c r="A1076" s="13">
        <v>42570</v>
      </c>
      <c r="B1076" s="12">
        <v>12.384600000000001</v>
      </c>
      <c r="C1076" s="12">
        <v>12.461499999999999</v>
      </c>
      <c r="D1076" s="12">
        <v>12.0192</v>
      </c>
      <c r="E1076" s="12">
        <v>12.038500000000001</v>
      </c>
      <c r="F1076" s="12">
        <v>12.038500000000001</v>
      </c>
      <c r="G1076" s="12">
        <v>49268130</v>
      </c>
    </row>
    <row r="1077" spans="1:7" x14ac:dyDescent="0.25">
      <c r="A1077" s="13">
        <v>42571</v>
      </c>
      <c r="B1077" s="12">
        <v>12.134600000000001</v>
      </c>
      <c r="C1077" s="12">
        <v>12.432700000000001</v>
      </c>
      <c r="D1077" s="12">
        <v>11.990399999999999</v>
      </c>
      <c r="E1077" s="12">
        <v>12.3558</v>
      </c>
      <c r="F1077" s="12">
        <v>12.3558</v>
      </c>
      <c r="G1077" s="12">
        <v>44824474</v>
      </c>
    </row>
    <row r="1078" spans="1:7" x14ac:dyDescent="0.25">
      <c r="A1078" s="13">
        <v>42572</v>
      </c>
      <c r="B1078" s="12">
        <v>12.3558</v>
      </c>
      <c r="C1078" s="12">
        <v>12.4519</v>
      </c>
      <c r="D1078" s="12">
        <v>12.115399999999999</v>
      </c>
      <c r="E1078" s="12">
        <v>12.134600000000001</v>
      </c>
      <c r="F1078" s="12">
        <v>12.134600000000001</v>
      </c>
      <c r="G1078" s="12">
        <v>31053836</v>
      </c>
    </row>
    <row r="1079" spans="1:7" x14ac:dyDescent="0.25">
      <c r="A1079" s="13">
        <v>42573</v>
      </c>
      <c r="B1079" s="12">
        <v>12.2308</v>
      </c>
      <c r="C1079" s="12">
        <v>12.307700000000001</v>
      </c>
      <c r="D1079" s="12">
        <v>12.125</v>
      </c>
      <c r="E1079" s="12">
        <v>12.259600000000001</v>
      </c>
      <c r="F1079" s="12">
        <v>12.259600000000001</v>
      </c>
      <c r="G1079" s="12">
        <v>18828371</v>
      </c>
    </row>
    <row r="1080" spans="1:7" x14ac:dyDescent="0.25">
      <c r="A1080" s="13">
        <v>42576</v>
      </c>
      <c r="B1080" s="12">
        <v>12.2308</v>
      </c>
      <c r="C1080" s="12">
        <v>12.336499999999999</v>
      </c>
      <c r="D1080" s="12">
        <v>12.163500000000001</v>
      </c>
      <c r="E1080" s="12">
        <v>12.2981</v>
      </c>
      <c r="F1080" s="12">
        <v>12.2981</v>
      </c>
      <c r="G1080" s="12">
        <v>20658322</v>
      </c>
    </row>
    <row r="1081" spans="1:7" x14ac:dyDescent="0.25">
      <c r="A1081" s="13">
        <v>42577</v>
      </c>
      <c r="B1081" s="12">
        <v>12.3269</v>
      </c>
      <c r="C1081" s="12">
        <v>12.567299999999999</v>
      </c>
      <c r="D1081" s="12">
        <v>12.3269</v>
      </c>
      <c r="E1081" s="12">
        <v>12.5288</v>
      </c>
      <c r="F1081" s="12">
        <v>12.5288</v>
      </c>
      <c r="G1081" s="12">
        <v>54861493</v>
      </c>
    </row>
    <row r="1082" spans="1:7" x14ac:dyDescent="0.25">
      <c r="A1082" s="13">
        <v>42578</v>
      </c>
      <c r="B1082" s="12">
        <v>12.7308</v>
      </c>
      <c r="C1082" s="12">
        <v>13.5481</v>
      </c>
      <c r="D1082" s="12">
        <v>12.7212</v>
      </c>
      <c r="E1082" s="12">
        <v>12.836499999999999</v>
      </c>
      <c r="F1082" s="12">
        <v>12.836499999999999</v>
      </c>
      <c r="G1082" s="12">
        <v>154995755</v>
      </c>
    </row>
    <row r="1083" spans="1:7" x14ac:dyDescent="0.25">
      <c r="A1083" s="13">
        <v>42579</v>
      </c>
      <c r="B1083" s="12">
        <v>12.8462</v>
      </c>
      <c r="C1083" s="12">
        <v>13.538500000000001</v>
      </c>
      <c r="D1083" s="12">
        <v>12.836499999999999</v>
      </c>
      <c r="E1083" s="12">
        <v>13.490399999999999</v>
      </c>
      <c r="F1083" s="12">
        <v>13.490399999999999</v>
      </c>
      <c r="G1083" s="12">
        <v>88032433</v>
      </c>
    </row>
    <row r="1084" spans="1:7" x14ac:dyDescent="0.25">
      <c r="A1084" s="13">
        <v>42580</v>
      </c>
      <c r="B1084" s="12">
        <v>13.461499999999999</v>
      </c>
      <c r="C1084" s="12">
        <v>13.7788</v>
      </c>
      <c r="D1084" s="12">
        <v>13.307700000000001</v>
      </c>
      <c r="E1084" s="12">
        <v>13.740399999999999</v>
      </c>
      <c r="F1084" s="12">
        <v>13.740399999999999</v>
      </c>
      <c r="G1084" s="12">
        <v>75203337</v>
      </c>
    </row>
    <row r="1085" spans="1:7" x14ac:dyDescent="0.25">
      <c r="A1085" s="13">
        <v>42583</v>
      </c>
      <c r="B1085" s="12">
        <v>13.7308</v>
      </c>
      <c r="C1085" s="12">
        <v>13.884600000000001</v>
      </c>
      <c r="D1085" s="12">
        <v>13.586499999999999</v>
      </c>
      <c r="E1085" s="12">
        <v>13.7212</v>
      </c>
      <c r="F1085" s="12">
        <v>13.7212</v>
      </c>
      <c r="G1085" s="12">
        <v>38928969</v>
      </c>
    </row>
    <row r="1086" spans="1:7" x14ac:dyDescent="0.25">
      <c r="A1086" s="13">
        <v>42584</v>
      </c>
      <c r="B1086" s="12">
        <v>13.7212</v>
      </c>
      <c r="C1086" s="12">
        <v>13.7212</v>
      </c>
      <c r="D1086" s="12">
        <v>13.134600000000001</v>
      </c>
      <c r="E1086" s="12">
        <v>13.413500000000001</v>
      </c>
      <c r="F1086" s="12">
        <v>13.413500000000001</v>
      </c>
      <c r="G1086" s="12">
        <v>52101417</v>
      </c>
    </row>
    <row r="1087" spans="1:7" x14ac:dyDescent="0.25">
      <c r="A1087" s="13">
        <v>42585</v>
      </c>
      <c r="B1087" s="12">
        <v>13.4038</v>
      </c>
      <c r="C1087" s="12">
        <v>13.663500000000001</v>
      </c>
      <c r="D1087" s="12">
        <v>13.288500000000001</v>
      </c>
      <c r="E1087" s="12">
        <v>13.6442</v>
      </c>
      <c r="F1087" s="12">
        <v>13.6442</v>
      </c>
      <c r="G1087" s="12">
        <v>43645415</v>
      </c>
    </row>
    <row r="1088" spans="1:7" x14ac:dyDescent="0.25">
      <c r="A1088" s="13">
        <v>42586</v>
      </c>
      <c r="B1088" s="12">
        <v>13.6442</v>
      </c>
      <c r="C1088" s="12">
        <v>13.8942</v>
      </c>
      <c r="D1088" s="12">
        <v>13.634600000000001</v>
      </c>
      <c r="E1088" s="12">
        <v>13.740399999999999</v>
      </c>
      <c r="F1088" s="12">
        <v>13.740399999999999</v>
      </c>
      <c r="G1088" s="12">
        <v>26012274</v>
      </c>
    </row>
    <row r="1089" spans="1:7" x14ac:dyDescent="0.25">
      <c r="A1089" s="13">
        <v>42587</v>
      </c>
      <c r="B1089" s="12">
        <v>13.788500000000001</v>
      </c>
      <c r="C1089" s="12">
        <v>14.211499999999999</v>
      </c>
      <c r="D1089" s="12">
        <v>13.7212</v>
      </c>
      <c r="E1089" s="12">
        <v>14.1538</v>
      </c>
      <c r="F1089" s="12">
        <v>14.1538</v>
      </c>
      <c r="G1089" s="12">
        <v>48587288</v>
      </c>
    </row>
    <row r="1090" spans="1:7" x14ac:dyDescent="0.25">
      <c r="A1090" s="13">
        <v>42590</v>
      </c>
      <c r="B1090" s="12">
        <v>14.134600000000001</v>
      </c>
      <c r="C1090" s="12">
        <v>14.3462</v>
      </c>
      <c r="D1090" s="12">
        <v>13.8269</v>
      </c>
      <c r="E1090" s="12">
        <v>14.0192</v>
      </c>
      <c r="F1090" s="12">
        <v>14.0192</v>
      </c>
      <c r="G1090" s="12">
        <v>42044152</v>
      </c>
    </row>
    <row r="1091" spans="1:7" x14ac:dyDescent="0.25">
      <c r="A1091" s="13">
        <v>42591</v>
      </c>
      <c r="B1091" s="12">
        <v>14.0769</v>
      </c>
      <c r="C1091" s="12">
        <v>14.461499999999999</v>
      </c>
      <c r="D1091" s="12">
        <v>14.0288</v>
      </c>
      <c r="E1091" s="12">
        <v>14.4231</v>
      </c>
      <c r="F1091" s="12">
        <v>14.4231</v>
      </c>
      <c r="G1091" s="12">
        <v>78013814</v>
      </c>
    </row>
    <row r="1092" spans="1:7" x14ac:dyDescent="0.25">
      <c r="A1092" s="13">
        <v>42592</v>
      </c>
      <c r="B1092" s="12">
        <v>14.3558</v>
      </c>
      <c r="C1092" s="12">
        <v>14.9808</v>
      </c>
      <c r="D1092" s="12">
        <v>14.3269</v>
      </c>
      <c r="E1092" s="12">
        <v>14.9038</v>
      </c>
      <c r="F1092" s="12">
        <v>14.9038</v>
      </c>
      <c r="G1092" s="12">
        <v>83306943</v>
      </c>
    </row>
    <row r="1093" spans="1:7" x14ac:dyDescent="0.25">
      <c r="A1093" s="13">
        <v>42593</v>
      </c>
      <c r="B1093" s="12">
        <v>14.740399999999999</v>
      </c>
      <c r="C1093" s="12">
        <v>15.2788</v>
      </c>
      <c r="D1093" s="12">
        <v>14.740399999999999</v>
      </c>
      <c r="E1093" s="12">
        <v>15.163500000000001</v>
      </c>
      <c r="F1093" s="12">
        <v>15.163500000000001</v>
      </c>
      <c r="G1093" s="12">
        <v>94552654</v>
      </c>
    </row>
    <row r="1094" spans="1:7" x14ac:dyDescent="0.25">
      <c r="A1094" s="13">
        <v>42594</v>
      </c>
      <c r="B1094" s="12">
        <v>15.067299999999999</v>
      </c>
      <c r="C1094" s="12">
        <v>15.375</v>
      </c>
      <c r="D1094" s="12">
        <v>15.067299999999999</v>
      </c>
      <c r="E1094" s="12">
        <v>15.307700000000001</v>
      </c>
      <c r="F1094" s="12">
        <v>15.307700000000001</v>
      </c>
      <c r="G1094" s="12">
        <v>55429269</v>
      </c>
    </row>
    <row r="1095" spans="1:7" x14ac:dyDescent="0.25">
      <c r="A1095" s="13">
        <v>42597</v>
      </c>
      <c r="B1095" s="12">
        <v>15.384600000000001</v>
      </c>
      <c r="C1095" s="12">
        <v>15.75</v>
      </c>
      <c r="D1095" s="12">
        <v>15.192299999999999</v>
      </c>
      <c r="E1095" s="12">
        <v>15.432700000000001</v>
      </c>
      <c r="F1095" s="12">
        <v>15.432700000000001</v>
      </c>
      <c r="G1095" s="12">
        <v>77362020</v>
      </c>
    </row>
    <row r="1096" spans="1:7" x14ac:dyDescent="0.25">
      <c r="A1096" s="13">
        <v>42598</v>
      </c>
      <c r="B1096" s="12">
        <v>15.432700000000001</v>
      </c>
      <c r="C1096" s="12">
        <v>15.5</v>
      </c>
      <c r="D1096" s="12">
        <v>15.0481</v>
      </c>
      <c r="E1096" s="12">
        <v>15.25</v>
      </c>
      <c r="F1096" s="12">
        <v>15.25</v>
      </c>
      <c r="G1096" s="12">
        <v>49373780</v>
      </c>
    </row>
    <row r="1097" spans="1:7" x14ac:dyDescent="0.25">
      <c r="A1097" s="13">
        <v>42599</v>
      </c>
      <c r="B1097" s="12">
        <v>15.25</v>
      </c>
      <c r="C1097" s="12">
        <v>15.2981</v>
      </c>
      <c r="D1097" s="12">
        <v>14.990399999999999</v>
      </c>
      <c r="E1097" s="12">
        <v>15.211499999999999</v>
      </c>
      <c r="F1097" s="12">
        <v>15.211499999999999</v>
      </c>
      <c r="G1097" s="12">
        <v>49189116</v>
      </c>
    </row>
    <row r="1098" spans="1:7" x14ac:dyDescent="0.25">
      <c r="A1098" s="13">
        <v>42600</v>
      </c>
      <c r="B1098" s="12">
        <v>15.2308</v>
      </c>
      <c r="C1098" s="12">
        <v>15.240399999999999</v>
      </c>
      <c r="D1098" s="12">
        <v>15.009600000000001</v>
      </c>
      <c r="E1098" s="12">
        <v>15.115399999999999</v>
      </c>
      <c r="F1098" s="12">
        <v>15.115399999999999</v>
      </c>
      <c r="G1098" s="12">
        <v>41653180</v>
      </c>
    </row>
    <row r="1099" spans="1:7" x14ac:dyDescent="0.25">
      <c r="A1099" s="13">
        <v>42601</v>
      </c>
      <c r="B1099" s="12">
        <v>15.115399999999999</v>
      </c>
      <c r="C1099" s="12">
        <v>15.259600000000001</v>
      </c>
      <c r="D1099" s="12">
        <v>14.8462</v>
      </c>
      <c r="E1099" s="12">
        <v>15.163500000000001</v>
      </c>
      <c r="F1099" s="12">
        <v>15.163500000000001</v>
      </c>
      <c r="G1099" s="12">
        <v>32829494</v>
      </c>
    </row>
    <row r="1100" spans="1:7" x14ac:dyDescent="0.25">
      <c r="A1100" s="13">
        <v>42604</v>
      </c>
      <c r="B1100" s="12">
        <v>15.0769</v>
      </c>
      <c r="C1100" s="12">
        <v>15.182700000000001</v>
      </c>
      <c r="D1100" s="12">
        <v>14.9808</v>
      </c>
      <c r="E1100" s="12">
        <v>15.163500000000001</v>
      </c>
      <c r="F1100" s="12">
        <v>15.163500000000001</v>
      </c>
      <c r="G1100" s="12">
        <v>30862743</v>
      </c>
    </row>
    <row r="1101" spans="1:7" x14ac:dyDescent="0.25">
      <c r="A1101" s="13">
        <v>42605</v>
      </c>
      <c r="B1101" s="12">
        <v>15.211499999999999</v>
      </c>
      <c r="C1101" s="12">
        <v>15.365399999999999</v>
      </c>
      <c r="D1101" s="12">
        <v>14.9231</v>
      </c>
      <c r="E1101" s="12">
        <v>14.9712</v>
      </c>
      <c r="F1101" s="12">
        <v>14.9712</v>
      </c>
      <c r="G1101" s="12">
        <v>54354562</v>
      </c>
    </row>
    <row r="1102" spans="1:7" x14ac:dyDescent="0.25">
      <c r="A1102" s="13">
        <v>42606</v>
      </c>
      <c r="B1102" s="12">
        <v>14.9712</v>
      </c>
      <c r="C1102" s="12">
        <v>14.9712</v>
      </c>
      <c r="D1102" s="12">
        <v>14.711499999999999</v>
      </c>
      <c r="E1102" s="12">
        <v>14.7788</v>
      </c>
      <c r="F1102" s="12">
        <v>14.7788</v>
      </c>
      <c r="G1102" s="12">
        <v>39374524</v>
      </c>
    </row>
    <row r="1103" spans="1:7" x14ac:dyDescent="0.25">
      <c r="A1103" s="13">
        <v>42607</v>
      </c>
      <c r="B1103" s="12">
        <v>14.7212</v>
      </c>
      <c r="C1103" s="12">
        <v>14.807700000000001</v>
      </c>
      <c r="D1103" s="12">
        <v>14.2212</v>
      </c>
      <c r="E1103" s="12">
        <v>14.2692</v>
      </c>
      <c r="F1103" s="12">
        <v>14.2692</v>
      </c>
      <c r="G1103" s="12">
        <v>78490168</v>
      </c>
    </row>
    <row r="1104" spans="1:7" x14ac:dyDescent="0.25">
      <c r="A1104" s="13">
        <v>42608</v>
      </c>
      <c r="B1104" s="12">
        <v>14.2692</v>
      </c>
      <c r="C1104" s="12">
        <v>14.9808</v>
      </c>
      <c r="D1104" s="12">
        <v>14.211499999999999</v>
      </c>
      <c r="E1104" s="12">
        <v>14.932700000000001</v>
      </c>
      <c r="F1104" s="12">
        <v>14.932700000000001</v>
      </c>
      <c r="G1104" s="12">
        <v>104443040</v>
      </c>
    </row>
    <row r="1105" spans="1:7" x14ac:dyDescent="0.25">
      <c r="A1105" s="13">
        <v>42611</v>
      </c>
      <c r="B1105" s="12">
        <v>14.932700000000001</v>
      </c>
      <c r="C1105" s="12">
        <v>15.1538</v>
      </c>
      <c r="D1105" s="12">
        <v>14.875</v>
      </c>
      <c r="E1105" s="12">
        <v>15.0481</v>
      </c>
      <c r="F1105" s="12">
        <v>15.0481</v>
      </c>
      <c r="G1105" s="12">
        <v>40639030</v>
      </c>
    </row>
    <row r="1106" spans="1:7" x14ac:dyDescent="0.25">
      <c r="A1106" s="13">
        <v>42612</v>
      </c>
      <c r="B1106" s="12">
        <v>15.134600000000001</v>
      </c>
      <c r="C1106" s="12">
        <v>15.134600000000001</v>
      </c>
      <c r="D1106" s="12">
        <v>14.7788</v>
      </c>
      <c r="E1106" s="12">
        <v>14.990399999999999</v>
      </c>
      <c r="F1106" s="12">
        <v>14.990399999999999</v>
      </c>
      <c r="G1106" s="12">
        <v>33638703</v>
      </c>
    </row>
    <row r="1107" spans="1:7" x14ac:dyDescent="0.25">
      <c r="A1107" s="13">
        <v>42613</v>
      </c>
      <c r="B1107" s="12">
        <v>15</v>
      </c>
      <c r="C1107" s="12">
        <v>15.0481</v>
      </c>
      <c r="D1107" s="12">
        <v>14.682700000000001</v>
      </c>
      <c r="E1107" s="12">
        <v>14.9712</v>
      </c>
      <c r="F1107" s="12">
        <v>14.9712</v>
      </c>
      <c r="G1107" s="12">
        <v>51842252</v>
      </c>
    </row>
    <row r="1108" spans="1:7" x14ac:dyDescent="0.25">
      <c r="A1108" s="13">
        <v>42614</v>
      </c>
      <c r="B1108" s="12">
        <v>14.9808</v>
      </c>
      <c r="C1108" s="12">
        <v>15.259600000000001</v>
      </c>
      <c r="D1108" s="12">
        <v>14.8558</v>
      </c>
      <c r="E1108" s="12">
        <v>14.875</v>
      </c>
      <c r="F1108" s="12">
        <v>14.875</v>
      </c>
      <c r="G1108" s="12">
        <v>50142560</v>
      </c>
    </row>
    <row r="1109" spans="1:7" x14ac:dyDescent="0.25">
      <c r="A1109" s="13">
        <v>42615</v>
      </c>
      <c r="B1109" s="12">
        <v>14.9519</v>
      </c>
      <c r="C1109" s="12">
        <v>15.240399999999999</v>
      </c>
      <c r="D1109" s="12">
        <v>14.942299999999999</v>
      </c>
      <c r="E1109" s="12">
        <v>15.0481</v>
      </c>
      <c r="F1109" s="12">
        <v>15.0481</v>
      </c>
      <c r="G1109" s="12">
        <v>33075274</v>
      </c>
    </row>
    <row r="1110" spans="1:7" x14ac:dyDescent="0.25">
      <c r="A1110" s="13">
        <v>42618</v>
      </c>
      <c r="B1110" s="12">
        <v>15.086499999999999</v>
      </c>
      <c r="C1110" s="12">
        <v>15.1731</v>
      </c>
      <c r="D1110" s="12">
        <v>15.067299999999999</v>
      </c>
      <c r="E1110" s="12">
        <v>15.1538</v>
      </c>
      <c r="F1110" s="12">
        <v>15.1538</v>
      </c>
      <c r="G1110" s="12">
        <v>1977016</v>
      </c>
    </row>
    <row r="1111" spans="1:7" x14ac:dyDescent="0.25">
      <c r="A1111" s="13">
        <v>42619</v>
      </c>
      <c r="B1111" s="12">
        <v>15.182700000000001</v>
      </c>
      <c r="C1111" s="12">
        <v>15.259600000000001</v>
      </c>
      <c r="D1111" s="12">
        <v>14.875</v>
      </c>
      <c r="E1111" s="12">
        <v>14.990399999999999</v>
      </c>
      <c r="F1111" s="12">
        <v>14.990399999999999</v>
      </c>
      <c r="G1111" s="12">
        <v>40058801</v>
      </c>
    </row>
    <row r="1112" spans="1:7" x14ac:dyDescent="0.25">
      <c r="A1112" s="13">
        <v>42620</v>
      </c>
      <c r="B1112" s="12">
        <v>14.9519</v>
      </c>
      <c r="C1112" s="12">
        <v>15.1058</v>
      </c>
      <c r="D1112" s="12">
        <v>14.586499999999999</v>
      </c>
      <c r="E1112" s="12">
        <v>14.807700000000001</v>
      </c>
      <c r="F1112" s="12">
        <v>14.807700000000001</v>
      </c>
      <c r="G1112" s="12">
        <v>33888594</v>
      </c>
    </row>
    <row r="1113" spans="1:7" x14ac:dyDescent="0.25">
      <c r="A1113" s="13">
        <v>42621</v>
      </c>
      <c r="B1113" s="12">
        <v>14.836499999999999</v>
      </c>
      <c r="C1113" s="12">
        <v>14.932700000000001</v>
      </c>
      <c r="D1113" s="12">
        <v>14.634600000000001</v>
      </c>
      <c r="E1113" s="12">
        <v>14.836499999999999</v>
      </c>
      <c r="F1113" s="12">
        <v>14.836499999999999</v>
      </c>
      <c r="G1113" s="12">
        <v>40193165</v>
      </c>
    </row>
    <row r="1114" spans="1:7" x14ac:dyDescent="0.25">
      <c r="A1114" s="13">
        <v>42622</v>
      </c>
      <c r="B1114" s="12">
        <v>14.8269</v>
      </c>
      <c r="C1114" s="12">
        <v>14.8269</v>
      </c>
      <c r="D1114" s="12">
        <v>13.875</v>
      </c>
      <c r="E1114" s="12">
        <v>14.2308</v>
      </c>
      <c r="F1114" s="12">
        <v>14.2308</v>
      </c>
      <c r="G1114" s="12">
        <v>92516842</v>
      </c>
    </row>
    <row r="1115" spans="1:7" x14ac:dyDescent="0.25">
      <c r="A1115" s="13">
        <v>42625</v>
      </c>
      <c r="B1115" s="12">
        <v>14.2212</v>
      </c>
      <c r="C1115" s="12">
        <v>14.5962</v>
      </c>
      <c r="D1115" s="12">
        <v>14.1058</v>
      </c>
      <c r="E1115" s="12">
        <v>14.538500000000001</v>
      </c>
      <c r="F1115" s="12">
        <v>14.538500000000001</v>
      </c>
      <c r="G1115" s="12">
        <v>70226669</v>
      </c>
    </row>
    <row r="1116" spans="1:7" x14ac:dyDescent="0.25">
      <c r="A1116" s="13">
        <v>42626</v>
      </c>
      <c r="B1116" s="12">
        <v>14.3942</v>
      </c>
      <c r="C1116" s="12">
        <v>14.3942</v>
      </c>
      <c r="D1116" s="12">
        <v>14.0481</v>
      </c>
      <c r="E1116" s="12">
        <v>14.086499999999999</v>
      </c>
      <c r="F1116" s="12">
        <v>14.086499999999999</v>
      </c>
      <c r="G1116" s="12">
        <v>71627665</v>
      </c>
    </row>
    <row r="1117" spans="1:7" x14ac:dyDescent="0.25">
      <c r="A1117" s="13">
        <v>42627</v>
      </c>
      <c r="B1117" s="12">
        <v>14.0962</v>
      </c>
      <c r="C1117" s="12">
        <v>14.2019</v>
      </c>
      <c r="D1117" s="12">
        <v>13.8558</v>
      </c>
      <c r="E1117" s="12">
        <v>13.942299999999999</v>
      </c>
      <c r="F1117" s="12">
        <v>13.942299999999999</v>
      </c>
      <c r="G1117" s="12">
        <v>58313088</v>
      </c>
    </row>
    <row r="1118" spans="1:7" x14ac:dyDescent="0.25">
      <c r="A1118" s="13">
        <v>42628</v>
      </c>
      <c r="B1118" s="12">
        <v>13.9519</v>
      </c>
      <c r="C1118" s="12">
        <v>14.0769</v>
      </c>
      <c r="D1118" s="12">
        <v>13.8269</v>
      </c>
      <c r="E1118" s="12">
        <v>14.0288</v>
      </c>
      <c r="F1118" s="12">
        <v>14.0288</v>
      </c>
      <c r="G1118" s="12">
        <v>96380289</v>
      </c>
    </row>
    <row r="1119" spans="1:7" x14ac:dyDescent="0.25">
      <c r="A1119" s="13">
        <v>42632</v>
      </c>
      <c r="B1119" s="12">
        <v>14</v>
      </c>
      <c r="C1119" s="12">
        <v>14.1442</v>
      </c>
      <c r="D1119" s="12">
        <v>13.788500000000001</v>
      </c>
      <c r="E1119" s="12">
        <v>13.913500000000001</v>
      </c>
      <c r="F1119" s="12">
        <v>13.913500000000001</v>
      </c>
      <c r="G1119" s="12">
        <v>40210315</v>
      </c>
    </row>
    <row r="1120" spans="1:7" x14ac:dyDescent="0.25">
      <c r="A1120" s="13">
        <v>42633</v>
      </c>
      <c r="B1120" s="12">
        <v>13.942299999999999</v>
      </c>
      <c r="C1120" s="12">
        <v>14.115399999999999</v>
      </c>
      <c r="D1120" s="12">
        <v>13.8269</v>
      </c>
      <c r="E1120" s="12">
        <v>14.0481</v>
      </c>
      <c r="F1120" s="12">
        <v>14.0481</v>
      </c>
      <c r="G1120" s="12">
        <v>30687291</v>
      </c>
    </row>
    <row r="1121" spans="1:7" x14ac:dyDescent="0.25">
      <c r="A1121" s="13">
        <v>42634</v>
      </c>
      <c r="B1121" s="12">
        <v>14.125</v>
      </c>
      <c r="C1121" s="12">
        <v>14.2308</v>
      </c>
      <c r="D1121" s="12">
        <v>13.817299999999999</v>
      </c>
      <c r="E1121" s="12">
        <v>14.163500000000001</v>
      </c>
      <c r="F1121" s="12">
        <v>14.163500000000001</v>
      </c>
      <c r="G1121" s="12">
        <v>57742183</v>
      </c>
    </row>
    <row r="1122" spans="1:7" x14ac:dyDescent="0.25">
      <c r="A1122" s="13">
        <v>42635</v>
      </c>
      <c r="B1122" s="12">
        <v>14.2981</v>
      </c>
      <c r="C1122" s="12">
        <v>14.75</v>
      </c>
      <c r="D1122" s="12">
        <v>14.2308</v>
      </c>
      <c r="E1122" s="12">
        <v>14.711499999999999</v>
      </c>
      <c r="F1122" s="12">
        <v>14.711499999999999</v>
      </c>
      <c r="G1122" s="12">
        <v>72932566</v>
      </c>
    </row>
    <row r="1123" spans="1:7" x14ac:dyDescent="0.25">
      <c r="A1123" s="13">
        <v>42636</v>
      </c>
      <c r="B1123" s="12">
        <v>14.634600000000001</v>
      </c>
      <c r="C1123" s="12">
        <v>14.788500000000001</v>
      </c>
      <c r="D1123" s="12">
        <v>14.5192</v>
      </c>
      <c r="E1123" s="12">
        <v>14.7308</v>
      </c>
      <c r="F1123" s="12">
        <v>14.7308</v>
      </c>
      <c r="G1123" s="12">
        <v>39816615</v>
      </c>
    </row>
    <row r="1124" spans="1:7" x14ac:dyDescent="0.25">
      <c r="A1124" s="13">
        <v>42639</v>
      </c>
      <c r="B1124" s="12">
        <v>14.6058</v>
      </c>
      <c r="C1124" s="12">
        <v>14.711499999999999</v>
      </c>
      <c r="D1124" s="12">
        <v>14.413500000000001</v>
      </c>
      <c r="E1124" s="12">
        <v>14.490399999999999</v>
      </c>
      <c r="F1124" s="12">
        <v>14.490399999999999</v>
      </c>
      <c r="G1124" s="12">
        <v>66605596</v>
      </c>
    </row>
    <row r="1125" spans="1:7" x14ac:dyDescent="0.25">
      <c r="A1125" s="13">
        <v>42640</v>
      </c>
      <c r="B1125" s="12">
        <v>14.567299999999999</v>
      </c>
      <c r="C1125" s="12">
        <v>14.8558</v>
      </c>
      <c r="D1125" s="12">
        <v>14.3558</v>
      </c>
      <c r="E1125" s="12">
        <v>14.7981</v>
      </c>
      <c r="F1125" s="12">
        <v>14.7981</v>
      </c>
      <c r="G1125" s="12">
        <v>57573560</v>
      </c>
    </row>
    <row r="1126" spans="1:7" x14ac:dyDescent="0.25">
      <c r="A1126" s="13">
        <v>42641</v>
      </c>
      <c r="B1126" s="12">
        <v>14.711499999999999</v>
      </c>
      <c r="C1126" s="12">
        <v>15.134600000000001</v>
      </c>
      <c r="D1126" s="12">
        <v>14.625</v>
      </c>
      <c r="E1126" s="12">
        <v>15.086499999999999</v>
      </c>
      <c r="F1126" s="12">
        <v>15.086499999999999</v>
      </c>
      <c r="G1126" s="12">
        <v>79109087</v>
      </c>
    </row>
    <row r="1127" spans="1:7" x14ac:dyDescent="0.25">
      <c r="A1127" s="13">
        <v>42642</v>
      </c>
      <c r="B1127" s="12">
        <v>15.086499999999999</v>
      </c>
      <c r="C1127" s="12">
        <v>15.4808</v>
      </c>
      <c r="D1127" s="12">
        <v>15</v>
      </c>
      <c r="E1127" s="12">
        <v>15.3462</v>
      </c>
      <c r="F1127" s="12">
        <v>15.3462</v>
      </c>
      <c r="G1127" s="12">
        <v>80253754</v>
      </c>
    </row>
    <row r="1128" spans="1:7" x14ac:dyDescent="0.25">
      <c r="A1128" s="13">
        <v>42643</v>
      </c>
      <c r="B1128" s="12">
        <v>15.384600000000001</v>
      </c>
      <c r="C1128" s="12">
        <v>15.432700000000001</v>
      </c>
      <c r="D1128" s="12">
        <v>14.7308</v>
      </c>
      <c r="E1128" s="12">
        <v>14.7692</v>
      </c>
      <c r="F1128" s="12">
        <v>14.7692</v>
      </c>
      <c r="G1128" s="12">
        <v>56155306</v>
      </c>
    </row>
    <row r="1129" spans="1:7" x14ac:dyDescent="0.25">
      <c r="A1129" s="13">
        <v>42646</v>
      </c>
      <c r="B1129" s="12">
        <v>14.7692</v>
      </c>
      <c r="C1129" s="12">
        <v>14.884600000000001</v>
      </c>
      <c r="D1129" s="12">
        <v>14.586499999999999</v>
      </c>
      <c r="E1129" s="12">
        <v>14.7692</v>
      </c>
      <c r="F1129" s="12">
        <v>14.7692</v>
      </c>
      <c r="G1129" s="12">
        <v>28009846</v>
      </c>
    </row>
    <row r="1130" spans="1:7" x14ac:dyDescent="0.25">
      <c r="A1130" s="13">
        <v>42647</v>
      </c>
      <c r="B1130" s="12">
        <v>14.788500000000001</v>
      </c>
      <c r="C1130" s="12">
        <v>14.7981</v>
      </c>
      <c r="D1130" s="12">
        <v>14.567299999999999</v>
      </c>
      <c r="E1130" s="12">
        <v>14.711499999999999</v>
      </c>
      <c r="F1130" s="12">
        <v>14.711499999999999</v>
      </c>
      <c r="G1130" s="12">
        <v>38310647</v>
      </c>
    </row>
    <row r="1131" spans="1:7" x14ac:dyDescent="0.25">
      <c r="A1131" s="13">
        <v>42648</v>
      </c>
      <c r="B1131" s="12">
        <v>14.692299999999999</v>
      </c>
      <c r="C1131" s="12">
        <v>15.067299999999999</v>
      </c>
      <c r="D1131" s="12">
        <v>14.692299999999999</v>
      </c>
      <c r="E1131" s="12">
        <v>14.942299999999999</v>
      </c>
      <c r="F1131" s="12">
        <v>14.942299999999999</v>
      </c>
      <c r="G1131" s="12">
        <v>35185386</v>
      </c>
    </row>
    <row r="1132" spans="1:7" x14ac:dyDescent="0.25">
      <c r="A1132" s="13">
        <v>42649</v>
      </c>
      <c r="B1132" s="12">
        <v>14.990399999999999</v>
      </c>
      <c r="C1132" s="12">
        <v>15.1442</v>
      </c>
      <c r="D1132" s="12">
        <v>14.836499999999999</v>
      </c>
      <c r="E1132" s="12">
        <v>15.115399999999999</v>
      </c>
      <c r="F1132" s="12">
        <v>15.115399999999999</v>
      </c>
      <c r="G1132" s="12">
        <v>33463054</v>
      </c>
    </row>
    <row r="1133" spans="1:7" x14ac:dyDescent="0.25">
      <c r="A1133" s="13">
        <v>42650</v>
      </c>
      <c r="B1133" s="12">
        <v>15.115399999999999</v>
      </c>
      <c r="C1133" s="12">
        <v>15.134600000000001</v>
      </c>
      <c r="D1133" s="12">
        <v>14.817299999999999</v>
      </c>
      <c r="E1133" s="12">
        <v>15.009600000000001</v>
      </c>
      <c r="F1133" s="12">
        <v>15.009600000000001</v>
      </c>
      <c r="G1133" s="12">
        <v>27033229</v>
      </c>
    </row>
    <row r="1134" spans="1:7" x14ac:dyDescent="0.25">
      <c r="A1134" s="13">
        <v>42653</v>
      </c>
      <c r="B1134" s="12">
        <v>15.067299999999999</v>
      </c>
      <c r="C1134" s="12">
        <v>15.4808</v>
      </c>
      <c r="D1134" s="12">
        <v>14.9808</v>
      </c>
      <c r="E1134" s="12">
        <v>15.4038</v>
      </c>
      <c r="F1134" s="12">
        <v>15.4038</v>
      </c>
      <c r="G1134" s="12">
        <v>58051436</v>
      </c>
    </row>
    <row r="1135" spans="1:7" x14ac:dyDescent="0.25">
      <c r="A1135" s="13">
        <v>42654</v>
      </c>
      <c r="B1135" s="12">
        <v>15.317299999999999</v>
      </c>
      <c r="C1135" s="12">
        <v>15.625</v>
      </c>
      <c r="D1135" s="12">
        <v>15.2308</v>
      </c>
      <c r="E1135" s="12">
        <v>15.336499999999999</v>
      </c>
      <c r="F1135" s="12">
        <v>15.336499999999999</v>
      </c>
      <c r="G1135" s="12">
        <v>62390725</v>
      </c>
    </row>
    <row r="1136" spans="1:7" x14ac:dyDescent="0.25">
      <c r="A1136" s="13">
        <v>42655</v>
      </c>
      <c r="B1136" s="12">
        <v>15.288500000000001</v>
      </c>
      <c r="C1136" s="12">
        <v>15.2981</v>
      </c>
      <c r="D1136" s="12">
        <v>14.942299999999999</v>
      </c>
      <c r="E1136" s="12">
        <v>15.211499999999999</v>
      </c>
      <c r="F1136" s="12">
        <v>15.211499999999999</v>
      </c>
      <c r="G1136" s="12">
        <v>46621352</v>
      </c>
    </row>
    <row r="1137" spans="1:7" x14ac:dyDescent="0.25">
      <c r="A1137" s="13">
        <v>42656</v>
      </c>
      <c r="B1137" s="12">
        <v>15.1442</v>
      </c>
      <c r="C1137" s="12">
        <v>15.490399999999999</v>
      </c>
      <c r="D1137" s="12">
        <v>14.9038</v>
      </c>
      <c r="E1137" s="12">
        <v>15.461499999999999</v>
      </c>
      <c r="F1137" s="12">
        <v>15.461499999999999</v>
      </c>
      <c r="G1137" s="12">
        <v>56999014</v>
      </c>
    </row>
    <row r="1138" spans="1:7" x14ac:dyDescent="0.25">
      <c r="A1138" s="13">
        <v>42657</v>
      </c>
      <c r="B1138" s="12">
        <v>15.413500000000001</v>
      </c>
      <c r="C1138" s="12">
        <v>15.625</v>
      </c>
      <c r="D1138" s="12">
        <v>15.288500000000001</v>
      </c>
      <c r="E1138" s="12">
        <v>15.336499999999999</v>
      </c>
      <c r="F1138" s="12">
        <v>15.336499999999999</v>
      </c>
      <c r="G1138" s="12">
        <v>26938166</v>
      </c>
    </row>
    <row r="1139" spans="1:7" x14ac:dyDescent="0.25">
      <c r="A1139" s="13">
        <v>42660</v>
      </c>
      <c r="B1139" s="12">
        <v>15.442299999999999</v>
      </c>
      <c r="C1139" s="12">
        <v>15.5481</v>
      </c>
      <c r="D1139" s="12">
        <v>15.288500000000001</v>
      </c>
      <c r="E1139" s="12">
        <v>15.4519</v>
      </c>
      <c r="F1139" s="12">
        <v>15.4519</v>
      </c>
      <c r="G1139" s="12">
        <v>17143683</v>
      </c>
    </row>
    <row r="1140" spans="1:7" x14ac:dyDescent="0.25">
      <c r="A1140" s="13">
        <v>42661</v>
      </c>
      <c r="B1140" s="12">
        <v>15.5769</v>
      </c>
      <c r="C1140" s="12">
        <v>15.817299999999999</v>
      </c>
      <c r="D1140" s="12">
        <v>15.4808</v>
      </c>
      <c r="E1140" s="12">
        <v>15.6731</v>
      </c>
      <c r="F1140" s="12">
        <v>15.6731</v>
      </c>
      <c r="G1140" s="12">
        <v>43579562</v>
      </c>
    </row>
    <row r="1141" spans="1:7" x14ac:dyDescent="0.25">
      <c r="A1141" s="13">
        <v>42662</v>
      </c>
      <c r="B1141" s="12">
        <v>15.7212</v>
      </c>
      <c r="C1141" s="12">
        <v>16.009599999999999</v>
      </c>
      <c r="D1141" s="12">
        <v>15.5481</v>
      </c>
      <c r="E1141" s="12">
        <v>15.817299999999999</v>
      </c>
      <c r="F1141" s="12">
        <v>15.817299999999999</v>
      </c>
      <c r="G1141" s="12">
        <v>40183340</v>
      </c>
    </row>
    <row r="1142" spans="1:7" x14ac:dyDescent="0.25">
      <c r="A1142" s="13">
        <v>42663</v>
      </c>
      <c r="B1142" s="12">
        <v>15.913500000000001</v>
      </c>
      <c r="C1142" s="12">
        <v>16.086500000000001</v>
      </c>
      <c r="D1142" s="12">
        <v>15.692299999999999</v>
      </c>
      <c r="E1142" s="12">
        <v>16.048100000000002</v>
      </c>
      <c r="F1142" s="12">
        <v>16.048100000000002</v>
      </c>
      <c r="G1142" s="12">
        <v>37071175</v>
      </c>
    </row>
    <row r="1143" spans="1:7" x14ac:dyDescent="0.25">
      <c r="A1143" s="13">
        <v>42664</v>
      </c>
      <c r="B1143" s="12">
        <v>16.0961</v>
      </c>
      <c r="C1143" s="12">
        <v>16.538499999999999</v>
      </c>
      <c r="D1143" s="12">
        <v>16.019199</v>
      </c>
      <c r="E1143" s="12">
        <v>16.2789</v>
      </c>
      <c r="F1143" s="12">
        <v>16.2789</v>
      </c>
      <c r="G1143" s="12">
        <v>45393838</v>
      </c>
    </row>
    <row r="1144" spans="1:7" x14ac:dyDescent="0.25">
      <c r="A1144" s="13">
        <v>42667</v>
      </c>
      <c r="B1144" s="12">
        <v>16.3461</v>
      </c>
      <c r="C1144" s="12">
        <v>16.394199</v>
      </c>
      <c r="D1144" s="12">
        <v>16.134599999999999</v>
      </c>
      <c r="E1144" s="12">
        <v>16.288499999999999</v>
      </c>
      <c r="F1144" s="12">
        <v>16.288499999999999</v>
      </c>
      <c r="G1144" s="12">
        <v>21673512</v>
      </c>
    </row>
    <row r="1145" spans="1:7" x14ac:dyDescent="0.25">
      <c r="A1145" s="13">
        <v>42668</v>
      </c>
      <c r="B1145" s="12">
        <v>16.259599999999999</v>
      </c>
      <c r="C1145" s="12">
        <v>16.3461</v>
      </c>
      <c r="D1145" s="12">
        <v>16.144199</v>
      </c>
      <c r="E1145" s="12">
        <v>16.2211</v>
      </c>
      <c r="F1145" s="12">
        <v>16.2211</v>
      </c>
      <c r="G1145" s="12">
        <v>20758861</v>
      </c>
    </row>
    <row r="1146" spans="1:7" x14ac:dyDescent="0.25">
      <c r="A1146" s="13">
        <v>42669</v>
      </c>
      <c r="B1146" s="12">
        <v>16.2789</v>
      </c>
      <c r="C1146" s="12">
        <v>16.288499999999999</v>
      </c>
      <c r="D1146" s="12">
        <v>16.086500000000001</v>
      </c>
      <c r="E1146" s="12">
        <v>16.230801</v>
      </c>
      <c r="F1146" s="12">
        <v>16.230801</v>
      </c>
      <c r="G1146" s="12">
        <v>30766880</v>
      </c>
    </row>
    <row r="1147" spans="1:7" x14ac:dyDescent="0.25">
      <c r="A1147" s="13">
        <v>42670</v>
      </c>
      <c r="B1147" s="12">
        <v>16.3461</v>
      </c>
      <c r="C1147" s="12">
        <v>16.509599999999999</v>
      </c>
      <c r="D1147" s="12">
        <v>15.8269</v>
      </c>
      <c r="E1147" s="12">
        <v>16.211500000000001</v>
      </c>
      <c r="F1147" s="12">
        <v>16.211500000000001</v>
      </c>
      <c r="G1147" s="12">
        <v>43372463</v>
      </c>
    </row>
    <row r="1148" spans="1:7" x14ac:dyDescent="0.25">
      <c r="A1148" s="13">
        <v>42671</v>
      </c>
      <c r="B1148" s="12">
        <v>16.125</v>
      </c>
      <c r="C1148" s="12">
        <v>16.317301</v>
      </c>
      <c r="D1148" s="12">
        <v>15.7019</v>
      </c>
      <c r="E1148" s="12">
        <v>15.7981</v>
      </c>
      <c r="F1148" s="12">
        <v>15.7981</v>
      </c>
      <c r="G1148" s="12">
        <v>50002280</v>
      </c>
    </row>
    <row r="1149" spans="1:7" x14ac:dyDescent="0.25">
      <c r="A1149" s="13">
        <v>42674</v>
      </c>
      <c r="B1149" s="12">
        <v>15.817299999999999</v>
      </c>
      <c r="C1149" s="12">
        <v>15.9808</v>
      </c>
      <c r="D1149" s="12">
        <v>15.692299999999999</v>
      </c>
      <c r="E1149" s="12">
        <v>15.7308</v>
      </c>
      <c r="F1149" s="12">
        <v>15.7308</v>
      </c>
      <c r="G1149" s="12">
        <v>53153356</v>
      </c>
    </row>
    <row r="1150" spans="1:7" x14ac:dyDescent="0.25">
      <c r="A1150" s="13">
        <v>42675</v>
      </c>
      <c r="B1150" s="12">
        <v>15.7788</v>
      </c>
      <c r="C1150" s="12">
        <v>15.932700000000001</v>
      </c>
      <c r="D1150" s="12">
        <v>15.240399999999999</v>
      </c>
      <c r="E1150" s="12">
        <v>15.4808</v>
      </c>
      <c r="F1150" s="12">
        <v>15.4808</v>
      </c>
      <c r="G1150" s="12">
        <v>49039311</v>
      </c>
    </row>
    <row r="1151" spans="1:7" x14ac:dyDescent="0.25">
      <c r="A1151" s="13">
        <v>42677</v>
      </c>
      <c r="B1151" s="12">
        <v>15.413500000000001</v>
      </c>
      <c r="C1151" s="12">
        <v>15.9519</v>
      </c>
      <c r="D1151" s="12">
        <v>15.413500000000001</v>
      </c>
      <c r="E1151" s="12">
        <v>15.586499999999999</v>
      </c>
      <c r="F1151" s="12">
        <v>15.586499999999999</v>
      </c>
      <c r="G1151" s="12">
        <v>57642802</v>
      </c>
    </row>
    <row r="1152" spans="1:7" x14ac:dyDescent="0.25">
      <c r="A1152" s="13">
        <v>42678</v>
      </c>
      <c r="B1152" s="12">
        <v>15.5769</v>
      </c>
      <c r="C1152" s="12">
        <v>16.038499999999999</v>
      </c>
      <c r="D1152" s="12">
        <v>15.182700000000001</v>
      </c>
      <c r="E1152" s="12">
        <v>15.2212</v>
      </c>
      <c r="F1152" s="12">
        <v>15.2212</v>
      </c>
      <c r="G1152" s="12">
        <v>74246650</v>
      </c>
    </row>
    <row r="1153" spans="1:7" x14ac:dyDescent="0.25">
      <c r="A1153" s="13">
        <v>42681</v>
      </c>
      <c r="B1153" s="12">
        <v>15.5481</v>
      </c>
      <c r="C1153" s="12">
        <v>16.163499999999999</v>
      </c>
      <c r="D1153" s="12">
        <v>15.5481</v>
      </c>
      <c r="E1153" s="12">
        <v>16.019199</v>
      </c>
      <c r="F1153" s="12">
        <v>16.019199</v>
      </c>
      <c r="G1153" s="12">
        <v>85420372</v>
      </c>
    </row>
    <row r="1154" spans="1:7" x14ac:dyDescent="0.25">
      <c r="A1154" s="13">
        <v>42682</v>
      </c>
      <c r="B1154" s="12">
        <v>15.9519</v>
      </c>
      <c r="C1154" s="12">
        <v>16.5289</v>
      </c>
      <c r="D1154" s="12">
        <v>15.9519</v>
      </c>
      <c r="E1154" s="12">
        <v>16.0961</v>
      </c>
      <c r="F1154" s="12">
        <v>16.0961</v>
      </c>
      <c r="G1154" s="12">
        <v>58850046</v>
      </c>
    </row>
    <row r="1155" spans="1:7" x14ac:dyDescent="0.25">
      <c r="A1155" s="13">
        <v>42683</v>
      </c>
      <c r="B1155" s="12">
        <v>15.288500000000001</v>
      </c>
      <c r="C1155" s="12">
        <v>16.057699</v>
      </c>
      <c r="D1155" s="12">
        <v>14.913500000000001</v>
      </c>
      <c r="E1155" s="12">
        <v>15.7308</v>
      </c>
      <c r="F1155" s="12">
        <v>15.7308</v>
      </c>
      <c r="G1155" s="12">
        <v>165052714</v>
      </c>
    </row>
    <row r="1156" spans="1:7" x14ac:dyDescent="0.25">
      <c r="A1156" s="13">
        <v>42684</v>
      </c>
      <c r="B1156" s="12">
        <v>15.7788</v>
      </c>
      <c r="C1156" s="12">
        <v>16.394199</v>
      </c>
      <c r="D1156" s="12">
        <v>14.7692</v>
      </c>
      <c r="E1156" s="12">
        <v>14.884600000000001</v>
      </c>
      <c r="F1156" s="12">
        <v>14.884600000000001</v>
      </c>
      <c r="G1156" s="12">
        <v>109260969</v>
      </c>
    </row>
    <row r="1157" spans="1:7" x14ac:dyDescent="0.25">
      <c r="A1157" s="13">
        <v>42685</v>
      </c>
      <c r="B1157" s="12">
        <v>14.884600000000001</v>
      </c>
      <c r="C1157" s="12">
        <v>15.1538</v>
      </c>
      <c r="D1157" s="12">
        <v>14.5481</v>
      </c>
      <c r="E1157" s="12">
        <v>14.817299999999999</v>
      </c>
      <c r="F1157" s="12">
        <v>14.817299999999999</v>
      </c>
      <c r="G1157" s="12">
        <v>94336974</v>
      </c>
    </row>
    <row r="1158" spans="1:7" x14ac:dyDescent="0.25">
      <c r="A1158" s="13">
        <v>42688</v>
      </c>
      <c r="B1158" s="12">
        <v>14.932700000000001</v>
      </c>
      <c r="C1158" s="12">
        <v>15.4231</v>
      </c>
      <c r="D1158" s="12">
        <v>14.692299999999999</v>
      </c>
      <c r="E1158" s="12">
        <v>14.817299999999999</v>
      </c>
      <c r="F1158" s="12">
        <v>14.817299999999999</v>
      </c>
      <c r="G1158" s="12">
        <v>64478855</v>
      </c>
    </row>
    <row r="1159" spans="1:7" x14ac:dyDescent="0.25">
      <c r="A1159" s="13">
        <v>42689</v>
      </c>
      <c r="B1159" s="12">
        <v>14.932700000000001</v>
      </c>
      <c r="C1159" s="12">
        <v>15.211499999999999</v>
      </c>
      <c r="D1159" s="12">
        <v>14.8558</v>
      </c>
      <c r="E1159" s="12">
        <v>14.8942</v>
      </c>
      <c r="F1159" s="12">
        <v>14.8942</v>
      </c>
      <c r="G1159" s="12">
        <v>50956062</v>
      </c>
    </row>
    <row r="1160" spans="1:7" x14ac:dyDescent="0.25">
      <c r="A1160" s="13">
        <v>42690</v>
      </c>
      <c r="B1160" s="12">
        <v>14.8942</v>
      </c>
      <c r="C1160" s="12">
        <v>15.115399999999999</v>
      </c>
      <c r="D1160" s="12">
        <v>14.663500000000001</v>
      </c>
      <c r="E1160" s="12">
        <v>14.8942</v>
      </c>
      <c r="F1160" s="12">
        <v>14.8942</v>
      </c>
      <c r="G1160" s="12">
        <v>43162069</v>
      </c>
    </row>
    <row r="1161" spans="1:7" x14ac:dyDescent="0.25">
      <c r="A1161" s="13">
        <v>42691</v>
      </c>
      <c r="B1161" s="12">
        <v>15.057700000000001</v>
      </c>
      <c r="C1161" s="12">
        <v>15.682700000000001</v>
      </c>
      <c r="D1161" s="12">
        <v>14.913500000000001</v>
      </c>
      <c r="E1161" s="12">
        <v>15.615399999999999</v>
      </c>
      <c r="F1161" s="12">
        <v>15.615399999999999</v>
      </c>
      <c r="G1161" s="12">
        <v>58310938</v>
      </c>
    </row>
    <row r="1162" spans="1:7" x14ac:dyDescent="0.25">
      <c r="A1162" s="13">
        <v>42692</v>
      </c>
      <c r="B1162" s="12">
        <v>15.6731</v>
      </c>
      <c r="C1162" s="12">
        <v>15.807700000000001</v>
      </c>
      <c r="D1162" s="12">
        <v>15.240399999999999</v>
      </c>
      <c r="E1162" s="12">
        <v>15.288500000000001</v>
      </c>
      <c r="F1162" s="12">
        <v>15.288500000000001</v>
      </c>
      <c r="G1162" s="12">
        <v>53522133</v>
      </c>
    </row>
    <row r="1163" spans="1:7" x14ac:dyDescent="0.25">
      <c r="A1163" s="13">
        <v>42696</v>
      </c>
      <c r="B1163" s="12">
        <v>15.442299999999999</v>
      </c>
      <c r="C1163" s="12">
        <v>15.692299999999999</v>
      </c>
      <c r="D1163" s="12">
        <v>15.25</v>
      </c>
      <c r="E1163" s="12">
        <v>15.4808</v>
      </c>
      <c r="F1163" s="12">
        <v>15.4808</v>
      </c>
      <c r="G1163" s="12">
        <v>44694681</v>
      </c>
    </row>
    <row r="1164" spans="1:7" x14ac:dyDescent="0.25">
      <c r="A1164" s="13">
        <v>42697</v>
      </c>
      <c r="B1164" s="12">
        <v>15.557700000000001</v>
      </c>
      <c r="C1164" s="12">
        <v>15.7981</v>
      </c>
      <c r="D1164" s="12">
        <v>15.2212</v>
      </c>
      <c r="E1164" s="12">
        <v>15.634600000000001</v>
      </c>
      <c r="F1164" s="12">
        <v>15.634600000000001</v>
      </c>
      <c r="G1164" s="12">
        <v>51187021</v>
      </c>
    </row>
    <row r="1165" spans="1:7" x14ac:dyDescent="0.25">
      <c r="A1165" s="13">
        <v>42698</v>
      </c>
      <c r="B1165" s="12">
        <v>15.625</v>
      </c>
      <c r="C1165" s="12">
        <v>15.692299999999999</v>
      </c>
      <c r="D1165" s="12">
        <v>15.5481</v>
      </c>
      <c r="E1165" s="12">
        <v>15.5962</v>
      </c>
      <c r="F1165" s="12">
        <v>15.5962</v>
      </c>
      <c r="G1165" s="12">
        <v>4867260</v>
      </c>
    </row>
    <row r="1166" spans="1:7" x14ac:dyDescent="0.25">
      <c r="A1166" s="13">
        <v>42699</v>
      </c>
      <c r="B1166" s="12">
        <v>15.7692</v>
      </c>
      <c r="C1166" s="12">
        <v>16.009599999999999</v>
      </c>
      <c r="D1166" s="12">
        <v>15.5769</v>
      </c>
      <c r="E1166" s="12">
        <v>15.9038</v>
      </c>
      <c r="F1166" s="12">
        <v>15.9038</v>
      </c>
      <c r="G1166" s="12">
        <v>20307918</v>
      </c>
    </row>
    <row r="1167" spans="1:7" x14ac:dyDescent="0.25">
      <c r="A1167" s="13">
        <v>42702</v>
      </c>
      <c r="B1167" s="12">
        <v>15.884600000000001</v>
      </c>
      <c r="C1167" s="12">
        <v>16.057699</v>
      </c>
      <c r="D1167" s="12">
        <v>15.557700000000001</v>
      </c>
      <c r="E1167" s="12">
        <v>15.6058</v>
      </c>
      <c r="F1167" s="12">
        <v>15.6058</v>
      </c>
      <c r="G1167" s="12">
        <v>39173742</v>
      </c>
    </row>
    <row r="1168" spans="1:7" x14ac:dyDescent="0.25">
      <c r="A1168" s="13">
        <v>42703</v>
      </c>
      <c r="B1168" s="12">
        <v>15.682700000000001</v>
      </c>
      <c r="C1168" s="12">
        <v>15.817299999999999</v>
      </c>
      <c r="D1168" s="12">
        <v>15.509600000000001</v>
      </c>
      <c r="E1168" s="12">
        <v>15.557700000000001</v>
      </c>
      <c r="F1168" s="12">
        <v>15.557700000000001</v>
      </c>
      <c r="G1168" s="12">
        <v>41922290</v>
      </c>
    </row>
    <row r="1169" spans="1:7" x14ac:dyDescent="0.25">
      <c r="A1169" s="13">
        <v>42704</v>
      </c>
      <c r="B1169" s="12">
        <v>15.634600000000001</v>
      </c>
      <c r="C1169" s="12">
        <v>15.817299999999999</v>
      </c>
      <c r="D1169" s="12">
        <v>15.307700000000001</v>
      </c>
      <c r="E1169" s="12">
        <v>15.3942</v>
      </c>
      <c r="F1169" s="12">
        <v>15.3942</v>
      </c>
      <c r="G1169" s="12">
        <v>101772295</v>
      </c>
    </row>
    <row r="1170" spans="1:7" x14ac:dyDescent="0.25">
      <c r="A1170" s="13">
        <v>42705</v>
      </c>
      <c r="B1170" s="12">
        <v>15.413500000000001</v>
      </c>
      <c r="C1170" s="12">
        <v>15.6058</v>
      </c>
      <c r="D1170" s="12">
        <v>15.3558</v>
      </c>
      <c r="E1170" s="12">
        <v>15.3942</v>
      </c>
      <c r="F1170" s="12">
        <v>15.3942</v>
      </c>
      <c r="G1170" s="12">
        <v>32915528</v>
      </c>
    </row>
    <row r="1171" spans="1:7" x14ac:dyDescent="0.25">
      <c r="A1171" s="13">
        <v>42706</v>
      </c>
      <c r="B1171" s="12">
        <v>15.3942</v>
      </c>
      <c r="C1171" s="12">
        <v>15.625</v>
      </c>
      <c r="D1171" s="12">
        <v>15.317299999999999</v>
      </c>
      <c r="E1171" s="12">
        <v>15.538500000000001</v>
      </c>
      <c r="F1171" s="12">
        <v>15.538500000000001</v>
      </c>
      <c r="G1171" s="12">
        <v>34606508</v>
      </c>
    </row>
    <row r="1172" spans="1:7" x14ac:dyDescent="0.25">
      <c r="A1172" s="13">
        <v>42709</v>
      </c>
      <c r="B1172" s="12">
        <v>15.5769</v>
      </c>
      <c r="C1172" s="12">
        <v>15.932700000000001</v>
      </c>
      <c r="D1172" s="12">
        <v>15.538500000000001</v>
      </c>
      <c r="E1172" s="12">
        <v>15.8558</v>
      </c>
      <c r="F1172" s="12">
        <v>15.8558</v>
      </c>
      <c r="G1172" s="12">
        <v>44823450</v>
      </c>
    </row>
    <row r="1173" spans="1:7" x14ac:dyDescent="0.25">
      <c r="A1173" s="13">
        <v>42710</v>
      </c>
      <c r="B1173" s="12">
        <v>15.913500000000001</v>
      </c>
      <c r="C1173" s="12">
        <v>16.076899999999998</v>
      </c>
      <c r="D1173" s="12">
        <v>15.586499999999999</v>
      </c>
      <c r="E1173" s="12">
        <v>16.048100000000002</v>
      </c>
      <c r="F1173" s="12">
        <v>16.048100000000002</v>
      </c>
      <c r="G1173" s="12">
        <v>43478960</v>
      </c>
    </row>
    <row r="1174" spans="1:7" x14ac:dyDescent="0.25">
      <c r="A1174" s="13">
        <v>42711</v>
      </c>
      <c r="B1174" s="12">
        <v>16.134599999999999</v>
      </c>
      <c r="C1174" s="12">
        <v>16.6539</v>
      </c>
      <c r="D1174" s="12">
        <v>16.057699</v>
      </c>
      <c r="E1174" s="12">
        <v>16.605801</v>
      </c>
      <c r="F1174" s="12">
        <v>16.605801</v>
      </c>
      <c r="G1174" s="12">
        <v>56468651</v>
      </c>
    </row>
    <row r="1175" spans="1:7" x14ac:dyDescent="0.25">
      <c r="A1175" s="13">
        <v>42712</v>
      </c>
      <c r="B1175" s="12">
        <v>16.6539</v>
      </c>
      <c r="C1175" s="12">
        <v>17.442301</v>
      </c>
      <c r="D1175" s="12">
        <v>16.6539</v>
      </c>
      <c r="E1175" s="12">
        <v>17.375</v>
      </c>
      <c r="F1175" s="12">
        <v>17.375</v>
      </c>
      <c r="G1175" s="12">
        <v>51375228</v>
      </c>
    </row>
    <row r="1176" spans="1:7" x14ac:dyDescent="0.25">
      <c r="A1176" s="13">
        <v>42713</v>
      </c>
      <c r="B1176" s="12">
        <v>17.375</v>
      </c>
      <c r="C1176" s="12">
        <v>17.442301</v>
      </c>
      <c r="D1176" s="12">
        <v>16.730801</v>
      </c>
      <c r="E1176" s="12">
        <v>17.230801</v>
      </c>
      <c r="F1176" s="12">
        <v>17.230801</v>
      </c>
      <c r="G1176" s="12">
        <v>54522785</v>
      </c>
    </row>
    <row r="1177" spans="1:7" x14ac:dyDescent="0.25">
      <c r="A1177" s="13">
        <v>42717</v>
      </c>
      <c r="B1177" s="12">
        <v>17.259599999999999</v>
      </c>
      <c r="C1177" s="12">
        <v>17.355801</v>
      </c>
      <c r="D1177" s="12">
        <v>16.951899999999998</v>
      </c>
      <c r="E1177" s="12">
        <v>17.009599999999999</v>
      </c>
      <c r="F1177" s="12">
        <v>17.009599999999999</v>
      </c>
      <c r="G1177" s="12">
        <v>44800188</v>
      </c>
    </row>
    <row r="1178" spans="1:7" x14ac:dyDescent="0.25">
      <c r="A1178" s="13">
        <v>42718</v>
      </c>
      <c r="B1178" s="12">
        <v>17.009599999999999</v>
      </c>
      <c r="C1178" s="12">
        <v>17.009599999999999</v>
      </c>
      <c r="D1178" s="12">
        <v>16.240400000000001</v>
      </c>
      <c r="E1178" s="12">
        <v>16.384599999999999</v>
      </c>
      <c r="F1178" s="12">
        <v>16.384599999999999</v>
      </c>
      <c r="G1178" s="12">
        <v>45530959</v>
      </c>
    </row>
    <row r="1179" spans="1:7" x14ac:dyDescent="0.25">
      <c r="A1179" s="13">
        <v>42719</v>
      </c>
      <c r="B1179" s="12">
        <v>16.365400000000001</v>
      </c>
      <c r="C1179" s="12">
        <v>16.442301</v>
      </c>
      <c r="D1179" s="12">
        <v>15.961499999999999</v>
      </c>
      <c r="E1179" s="12">
        <v>15.990399999999999</v>
      </c>
      <c r="F1179" s="12">
        <v>15.990399999999999</v>
      </c>
      <c r="G1179" s="12">
        <v>41727948</v>
      </c>
    </row>
    <row r="1180" spans="1:7" x14ac:dyDescent="0.25">
      <c r="A1180" s="13">
        <v>42720</v>
      </c>
      <c r="B1180" s="12">
        <v>15.990399999999999</v>
      </c>
      <c r="C1180" s="12">
        <v>16.105801</v>
      </c>
      <c r="D1180" s="12">
        <v>15.490399999999999</v>
      </c>
      <c r="E1180" s="12">
        <v>15.6731</v>
      </c>
      <c r="F1180" s="12">
        <v>15.6731</v>
      </c>
      <c r="G1180" s="12">
        <v>99393209</v>
      </c>
    </row>
    <row r="1181" spans="1:7" x14ac:dyDescent="0.25">
      <c r="A1181" s="13">
        <v>42723</v>
      </c>
      <c r="B1181" s="12">
        <v>15.7212</v>
      </c>
      <c r="C1181" s="12">
        <v>15.817299999999999</v>
      </c>
      <c r="D1181" s="12">
        <v>15.5288</v>
      </c>
      <c r="E1181" s="12">
        <v>15.567299999999999</v>
      </c>
      <c r="F1181" s="12">
        <v>15.567299999999999</v>
      </c>
      <c r="G1181" s="12">
        <v>20306367</v>
      </c>
    </row>
    <row r="1182" spans="1:7" x14ac:dyDescent="0.25">
      <c r="A1182" s="13">
        <v>42724</v>
      </c>
      <c r="B1182" s="12">
        <v>15.567299999999999</v>
      </c>
      <c r="C1182" s="12">
        <v>15.9519</v>
      </c>
      <c r="D1182" s="12">
        <v>15.567299999999999</v>
      </c>
      <c r="E1182" s="12">
        <v>15.8558</v>
      </c>
      <c r="F1182" s="12">
        <v>15.8558</v>
      </c>
      <c r="G1182" s="12">
        <v>39357189</v>
      </c>
    </row>
    <row r="1183" spans="1:7" x14ac:dyDescent="0.25">
      <c r="A1183" s="13">
        <v>42725</v>
      </c>
      <c r="B1183" s="12">
        <v>15.8942</v>
      </c>
      <c r="C1183" s="12">
        <v>15.9519</v>
      </c>
      <c r="D1183" s="12">
        <v>15.7692</v>
      </c>
      <c r="E1183" s="12">
        <v>15.865399999999999</v>
      </c>
      <c r="F1183" s="12">
        <v>15.865399999999999</v>
      </c>
      <c r="G1183" s="12">
        <v>21043988</v>
      </c>
    </row>
    <row r="1184" spans="1:7" x14ac:dyDescent="0.25">
      <c r="A1184" s="13">
        <v>42726</v>
      </c>
      <c r="B1184" s="12">
        <v>15.8558</v>
      </c>
      <c r="C1184" s="12">
        <v>15.942299999999999</v>
      </c>
      <c r="D1184" s="12">
        <v>15.3462</v>
      </c>
      <c r="E1184" s="12">
        <v>15.4808</v>
      </c>
      <c r="F1184" s="12">
        <v>15.4808</v>
      </c>
      <c r="G1184" s="12">
        <v>19247651</v>
      </c>
    </row>
    <row r="1185" spans="1:7" x14ac:dyDescent="0.25">
      <c r="A1185" s="13">
        <v>42727</v>
      </c>
      <c r="B1185" s="12">
        <v>15.4808</v>
      </c>
      <c r="C1185" s="12">
        <v>15.625</v>
      </c>
      <c r="D1185" s="12">
        <v>15.336499999999999</v>
      </c>
      <c r="E1185" s="12">
        <v>15.432700000000001</v>
      </c>
      <c r="F1185" s="12">
        <v>15.432700000000001</v>
      </c>
      <c r="G1185" s="12">
        <v>11028521</v>
      </c>
    </row>
    <row r="1186" spans="1:7" x14ac:dyDescent="0.25">
      <c r="A1186" s="13">
        <v>42730</v>
      </c>
      <c r="B1186" s="12">
        <v>15.3942</v>
      </c>
      <c r="C1186" s="12">
        <v>15.4808</v>
      </c>
      <c r="D1186" s="12">
        <v>15.259600000000001</v>
      </c>
      <c r="E1186" s="12">
        <v>15.288500000000001</v>
      </c>
      <c r="F1186" s="12">
        <v>15.288500000000001</v>
      </c>
      <c r="G1186" s="12">
        <v>2907027</v>
      </c>
    </row>
    <row r="1187" spans="1:7" x14ac:dyDescent="0.25">
      <c r="A1187" s="13">
        <v>42731</v>
      </c>
      <c r="B1187" s="12">
        <v>15.336499999999999</v>
      </c>
      <c r="C1187" s="12">
        <v>16.057699</v>
      </c>
      <c r="D1187" s="12">
        <v>15.336499999999999</v>
      </c>
      <c r="E1187" s="12">
        <v>16.019199</v>
      </c>
      <c r="F1187" s="12">
        <v>16.019199</v>
      </c>
      <c r="G1187" s="12">
        <v>25296806</v>
      </c>
    </row>
    <row r="1188" spans="1:7" x14ac:dyDescent="0.25">
      <c r="A1188" s="13">
        <v>42732</v>
      </c>
      <c r="B1188" s="12">
        <v>16.182699</v>
      </c>
      <c r="C1188" s="12">
        <v>16.192301</v>
      </c>
      <c r="D1188" s="12">
        <v>15.865399999999999</v>
      </c>
      <c r="E1188" s="12">
        <v>15.942299999999999</v>
      </c>
      <c r="F1188" s="12">
        <v>15.942299999999999</v>
      </c>
      <c r="G1188" s="12">
        <v>16816238</v>
      </c>
    </row>
    <row r="1189" spans="1:7" x14ac:dyDescent="0.25">
      <c r="A1189" s="13">
        <v>42733</v>
      </c>
      <c r="B1189" s="12">
        <v>15.9519</v>
      </c>
      <c r="C1189" s="12">
        <v>16.086500000000001</v>
      </c>
      <c r="D1189" s="12">
        <v>15.7019</v>
      </c>
      <c r="E1189" s="12">
        <v>15.788500000000001</v>
      </c>
      <c r="F1189" s="12">
        <v>15.788500000000001</v>
      </c>
      <c r="G1189" s="12">
        <v>21442567</v>
      </c>
    </row>
    <row r="1190" spans="1:7" x14ac:dyDescent="0.25">
      <c r="A1190" s="13">
        <v>42734</v>
      </c>
      <c r="B1190" s="12">
        <v>15.807700000000001</v>
      </c>
      <c r="C1190" s="12">
        <v>15.961499999999999</v>
      </c>
      <c r="D1190" s="12">
        <v>15.807700000000001</v>
      </c>
      <c r="E1190" s="12">
        <v>15.9038</v>
      </c>
      <c r="F1190" s="12">
        <v>15.9038</v>
      </c>
      <c r="G1190" s="12">
        <v>13218149</v>
      </c>
    </row>
    <row r="1191" spans="1:7" x14ac:dyDescent="0.25">
      <c r="A1191" s="13">
        <v>42737</v>
      </c>
      <c r="B1191" s="12">
        <v>15.913500000000001</v>
      </c>
      <c r="C1191" s="12">
        <v>15.990399999999999</v>
      </c>
      <c r="D1191" s="12">
        <v>15.759600000000001</v>
      </c>
      <c r="E1191" s="12">
        <v>15.9038</v>
      </c>
      <c r="F1191" s="12">
        <v>15.9038</v>
      </c>
      <c r="G1191" s="12">
        <v>880416</v>
      </c>
    </row>
    <row r="1192" spans="1:7" x14ac:dyDescent="0.25">
      <c r="A1192" s="13">
        <v>42738</v>
      </c>
      <c r="B1192" s="12">
        <v>15.9712</v>
      </c>
      <c r="C1192" s="12">
        <v>16.240400000000001</v>
      </c>
      <c r="D1192" s="12">
        <v>15.8269</v>
      </c>
      <c r="E1192" s="12">
        <v>15.9038</v>
      </c>
      <c r="F1192" s="12">
        <v>15.9038</v>
      </c>
      <c r="G1192" s="12">
        <v>36243135</v>
      </c>
    </row>
    <row r="1193" spans="1:7" x14ac:dyDescent="0.25">
      <c r="A1193" s="13">
        <v>42739</v>
      </c>
      <c r="B1193" s="12">
        <v>15.961499999999999</v>
      </c>
      <c r="C1193" s="12">
        <v>16.394199</v>
      </c>
      <c r="D1193" s="12">
        <v>15.9231</v>
      </c>
      <c r="E1193" s="12">
        <v>16.3461</v>
      </c>
      <c r="F1193" s="12">
        <v>16.3461</v>
      </c>
      <c r="G1193" s="12">
        <v>62703206</v>
      </c>
    </row>
    <row r="1194" spans="1:7" x14ac:dyDescent="0.25">
      <c r="A1194" s="13">
        <v>42740</v>
      </c>
      <c r="B1194" s="12">
        <v>16.4039</v>
      </c>
      <c r="C1194" s="12">
        <v>16.490400000000001</v>
      </c>
      <c r="D1194" s="12">
        <v>16.298100000000002</v>
      </c>
      <c r="E1194" s="12">
        <v>16.365400000000001</v>
      </c>
      <c r="F1194" s="12">
        <v>16.365400000000001</v>
      </c>
      <c r="G1194" s="12">
        <v>34840503</v>
      </c>
    </row>
    <row r="1195" spans="1:7" x14ac:dyDescent="0.25">
      <c r="A1195" s="13">
        <v>42741</v>
      </c>
      <c r="B1195" s="12">
        <v>16.413499999999999</v>
      </c>
      <c r="C1195" s="12">
        <v>16.442301</v>
      </c>
      <c r="D1195" s="12">
        <v>16.259599999999999</v>
      </c>
      <c r="E1195" s="12">
        <v>16.365400000000001</v>
      </c>
      <c r="F1195" s="12">
        <v>16.365400000000001</v>
      </c>
      <c r="G1195" s="12">
        <v>21608987</v>
      </c>
    </row>
    <row r="1196" spans="1:7" x14ac:dyDescent="0.25">
      <c r="A1196" s="13">
        <v>42744</v>
      </c>
      <c r="B1196" s="12">
        <v>16.365400000000001</v>
      </c>
      <c r="C1196" s="12">
        <v>16.365400000000001</v>
      </c>
      <c r="D1196" s="12">
        <v>16.0961</v>
      </c>
      <c r="E1196" s="12">
        <v>16.192301</v>
      </c>
      <c r="F1196" s="12">
        <v>16.192301</v>
      </c>
      <c r="G1196" s="12">
        <v>33540896</v>
      </c>
    </row>
    <row r="1197" spans="1:7" x14ac:dyDescent="0.25">
      <c r="A1197" s="13">
        <v>42745</v>
      </c>
      <c r="B1197" s="12">
        <v>16.115400000000001</v>
      </c>
      <c r="C1197" s="12">
        <v>16.326899999999998</v>
      </c>
      <c r="D1197" s="12">
        <v>16.115400000000001</v>
      </c>
      <c r="E1197" s="12">
        <v>16.259599999999999</v>
      </c>
      <c r="F1197" s="12">
        <v>16.259599999999999</v>
      </c>
      <c r="G1197" s="12">
        <v>68963521</v>
      </c>
    </row>
    <row r="1198" spans="1:7" x14ac:dyDescent="0.25">
      <c r="A1198" s="13">
        <v>42746</v>
      </c>
      <c r="B1198" s="12">
        <v>16.182699</v>
      </c>
      <c r="C1198" s="12">
        <v>16.394199</v>
      </c>
      <c r="D1198" s="12">
        <v>16.144199</v>
      </c>
      <c r="E1198" s="12">
        <v>16.365400000000001</v>
      </c>
      <c r="F1198" s="12">
        <v>16.365400000000001</v>
      </c>
      <c r="G1198" s="12">
        <v>27278560</v>
      </c>
    </row>
    <row r="1199" spans="1:7" x14ac:dyDescent="0.25">
      <c r="A1199" s="13">
        <v>42747</v>
      </c>
      <c r="B1199" s="12">
        <v>16.25</v>
      </c>
      <c r="C1199" s="12">
        <v>16.759599999999999</v>
      </c>
      <c r="D1199" s="12">
        <v>16.163499999999999</v>
      </c>
      <c r="E1199" s="12">
        <v>16.711500000000001</v>
      </c>
      <c r="F1199" s="12">
        <v>16.711500000000001</v>
      </c>
      <c r="G1199" s="12">
        <v>29469535</v>
      </c>
    </row>
    <row r="1200" spans="1:7" x14ac:dyDescent="0.25">
      <c r="A1200" s="13">
        <v>42748</v>
      </c>
      <c r="B1200" s="12">
        <v>16.826899999999998</v>
      </c>
      <c r="C1200" s="12">
        <v>16.826899999999998</v>
      </c>
      <c r="D1200" s="12">
        <v>16.4039</v>
      </c>
      <c r="E1200" s="12">
        <v>16.432699</v>
      </c>
      <c r="F1200" s="12">
        <v>16.432699</v>
      </c>
      <c r="G1200" s="12">
        <v>24930440</v>
      </c>
    </row>
    <row r="1201" spans="1:7" x14ac:dyDescent="0.25">
      <c r="A1201" s="13">
        <v>42751</v>
      </c>
      <c r="B1201" s="12">
        <v>16.432699</v>
      </c>
      <c r="C1201" s="12">
        <v>16.432699</v>
      </c>
      <c r="D1201" s="12">
        <v>16.125</v>
      </c>
      <c r="E1201" s="12">
        <v>16.144199</v>
      </c>
      <c r="F1201" s="12">
        <v>16.144199</v>
      </c>
      <c r="G1201" s="12">
        <v>5054087</v>
      </c>
    </row>
    <row r="1202" spans="1:7" x14ac:dyDescent="0.25">
      <c r="A1202" s="13">
        <v>42752</v>
      </c>
      <c r="B1202" s="12">
        <v>16.201899999999998</v>
      </c>
      <c r="C1202" s="12">
        <v>17.1539</v>
      </c>
      <c r="D1202" s="12">
        <v>16.201899999999998</v>
      </c>
      <c r="E1202" s="12">
        <v>17.057699</v>
      </c>
      <c r="F1202" s="12">
        <v>17.057699</v>
      </c>
      <c r="G1202" s="12">
        <v>57615396</v>
      </c>
    </row>
    <row r="1203" spans="1:7" x14ac:dyDescent="0.25">
      <c r="A1203" s="13">
        <v>42753</v>
      </c>
      <c r="B1203" s="12">
        <v>17.125</v>
      </c>
      <c r="C1203" s="12">
        <v>17.634599999999999</v>
      </c>
      <c r="D1203" s="12">
        <v>17.125</v>
      </c>
      <c r="E1203" s="12">
        <v>17.442301</v>
      </c>
      <c r="F1203" s="12">
        <v>17.442301</v>
      </c>
      <c r="G1203" s="12">
        <v>62048143</v>
      </c>
    </row>
    <row r="1204" spans="1:7" x14ac:dyDescent="0.25">
      <c r="A1204" s="13">
        <v>42754</v>
      </c>
      <c r="B1204" s="12">
        <v>17.480801</v>
      </c>
      <c r="C1204" s="12">
        <v>17.586500000000001</v>
      </c>
      <c r="D1204" s="12">
        <v>17.259599999999999</v>
      </c>
      <c r="E1204" s="12">
        <v>17.413499999999999</v>
      </c>
      <c r="F1204" s="12">
        <v>17.413499999999999</v>
      </c>
      <c r="G1204" s="12">
        <v>29702951</v>
      </c>
    </row>
    <row r="1205" spans="1:7" x14ac:dyDescent="0.25">
      <c r="A1205" s="13">
        <v>42755</v>
      </c>
      <c r="B1205" s="12">
        <v>17.384599999999999</v>
      </c>
      <c r="C1205" s="12">
        <v>18.4039</v>
      </c>
      <c r="D1205" s="12">
        <v>17.355801</v>
      </c>
      <c r="E1205" s="12">
        <v>18.192301</v>
      </c>
      <c r="F1205" s="12">
        <v>18.192301</v>
      </c>
      <c r="G1205" s="12">
        <v>57334553</v>
      </c>
    </row>
    <row r="1206" spans="1:7" x14ac:dyDescent="0.25">
      <c r="A1206" s="13">
        <v>42758</v>
      </c>
      <c r="B1206" s="12">
        <v>18</v>
      </c>
      <c r="C1206" s="12">
        <v>18.317301</v>
      </c>
      <c r="D1206" s="12">
        <v>17.75</v>
      </c>
      <c r="E1206" s="12">
        <v>18.048100000000002</v>
      </c>
      <c r="F1206" s="12">
        <v>18.048100000000002</v>
      </c>
      <c r="G1206" s="12">
        <v>25862398</v>
      </c>
    </row>
    <row r="1207" spans="1:7" x14ac:dyDescent="0.25">
      <c r="A1207" s="13">
        <v>42759</v>
      </c>
      <c r="B1207" s="12">
        <v>18.173100000000002</v>
      </c>
      <c r="C1207" s="12">
        <v>18.980801</v>
      </c>
      <c r="D1207" s="12">
        <v>18.173100000000002</v>
      </c>
      <c r="E1207" s="12">
        <v>18.788499999999999</v>
      </c>
      <c r="F1207" s="12">
        <v>18.788499999999999</v>
      </c>
      <c r="G1207" s="12">
        <v>64212693</v>
      </c>
    </row>
    <row r="1208" spans="1:7" x14ac:dyDescent="0.25">
      <c r="A1208" s="13">
        <v>42760</v>
      </c>
      <c r="B1208" s="12">
        <v>19.009599999999999</v>
      </c>
      <c r="C1208" s="12">
        <v>19.269199</v>
      </c>
      <c r="D1208" s="12">
        <v>18.576899999999998</v>
      </c>
      <c r="E1208" s="12">
        <v>19.115400000000001</v>
      </c>
      <c r="F1208" s="12">
        <v>19.115400000000001</v>
      </c>
      <c r="G1208" s="12">
        <v>41182693</v>
      </c>
    </row>
    <row r="1209" spans="1:7" x14ac:dyDescent="0.25">
      <c r="A1209" s="13">
        <v>42761</v>
      </c>
      <c r="B1209" s="12">
        <v>19.038499999999999</v>
      </c>
      <c r="C1209" s="12">
        <v>19.115400000000001</v>
      </c>
      <c r="D1209" s="12">
        <v>18.509599999999999</v>
      </c>
      <c r="E1209" s="12">
        <v>18.576899999999998</v>
      </c>
      <c r="F1209" s="12">
        <v>18.576899999999998</v>
      </c>
      <c r="G1209" s="12">
        <v>54354769</v>
      </c>
    </row>
    <row r="1210" spans="1:7" x14ac:dyDescent="0.25">
      <c r="A1210" s="13">
        <v>42762</v>
      </c>
      <c r="B1210" s="12">
        <v>18.576899999999998</v>
      </c>
      <c r="C1210" s="12">
        <v>18.894199</v>
      </c>
      <c r="D1210" s="12">
        <v>18.355801</v>
      </c>
      <c r="E1210" s="12">
        <v>18.615400000000001</v>
      </c>
      <c r="F1210" s="12">
        <v>18.615400000000001</v>
      </c>
      <c r="G1210" s="12">
        <v>25257574</v>
      </c>
    </row>
    <row r="1211" spans="1:7" x14ac:dyDescent="0.25">
      <c r="A1211" s="13">
        <v>42765</v>
      </c>
      <c r="B1211" s="12">
        <v>18.548100000000002</v>
      </c>
      <c r="C1211" s="12">
        <v>18.557699</v>
      </c>
      <c r="D1211" s="12">
        <v>18.201899999999998</v>
      </c>
      <c r="E1211" s="12">
        <v>18.461500000000001</v>
      </c>
      <c r="F1211" s="12">
        <v>18.461500000000001</v>
      </c>
      <c r="G1211" s="12">
        <v>29349597</v>
      </c>
    </row>
    <row r="1212" spans="1:7" x14ac:dyDescent="0.25">
      <c r="A1212" s="13">
        <v>42766</v>
      </c>
      <c r="B1212" s="12">
        <v>18.490400000000001</v>
      </c>
      <c r="C1212" s="12">
        <v>18.7789</v>
      </c>
      <c r="D1212" s="12">
        <v>18.451899999999998</v>
      </c>
      <c r="E1212" s="12">
        <v>18.519199</v>
      </c>
      <c r="F1212" s="12">
        <v>18.519199</v>
      </c>
      <c r="G1212" s="12">
        <v>46082982</v>
      </c>
    </row>
    <row r="1213" spans="1:7" x14ac:dyDescent="0.25">
      <c r="A1213" s="13">
        <v>42767</v>
      </c>
      <c r="B1213" s="12">
        <v>18.6539</v>
      </c>
      <c r="C1213" s="12">
        <v>18.6539</v>
      </c>
      <c r="D1213" s="12">
        <v>18.115400000000001</v>
      </c>
      <c r="E1213" s="12">
        <v>18.163499999999999</v>
      </c>
      <c r="F1213" s="12">
        <v>18.163499999999999</v>
      </c>
      <c r="G1213" s="12">
        <v>25449525</v>
      </c>
    </row>
    <row r="1214" spans="1:7" x14ac:dyDescent="0.25">
      <c r="A1214" s="13">
        <v>42768</v>
      </c>
      <c r="B1214" s="12">
        <v>18.173100000000002</v>
      </c>
      <c r="C1214" s="12">
        <v>18.4039</v>
      </c>
      <c r="D1214" s="12">
        <v>18.076899999999998</v>
      </c>
      <c r="E1214" s="12">
        <v>18.192301</v>
      </c>
      <c r="F1214" s="12">
        <v>18.192301</v>
      </c>
      <c r="G1214" s="12">
        <v>25324752</v>
      </c>
    </row>
    <row r="1215" spans="1:7" x14ac:dyDescent="0.25">
      <c r="A1215" s="13">
        <v>42769</v>
      </c>
      <c r="B1215" s="12">
        <v>18.355801</v>
      </c>
      <c r="C1215" s="12">
        <v>18.365400000000001</v>
      </c>
      <c r="D1215" s="12">
        <v>17.9039</v>
      </c>
      <c r="E1215" s="12">
        <v>18.048100000000002</v>
      </c>
      <c r="F1215" s="12">
        <v>18.048100000000002</v>
      </c>
      <c r="G1215" s="12">
        <v>35992043</v>
      </c>
    </row>
    <row r="1216" spans="1:7" x14ac:dyDescent="0.25">
      <c r="A1216" s="13">
        <v>42773</v>
      </c>
      <c r="B1216" s="12">
        <v>17.9711</v>
      </c>
      <c r="C1216" s="12">
        <v>17.980801</v>
      </c>
      <c r="D1216" s="12">
        <v>17.307699</v>
      </c>
      <c r="E1216" s="12">
        <v>17.365400000000001</v>
      </c>
      <c r="F1216" s="12">
        <v>17.365400000000001</v>
      </c>
      <c r="G1216" s="12">
        <v>68200314</v>
      </c>
    </row>
    <row r="1217" spans="1:7" x14ac:dyDescent="0.25">
      <c r="A1217" s="13">
        <v>42774</v>
      </c>
      <c r="B1217" s="12">
        <v>17.365400000000001</v>
      </c>
      <c r="C1217" s="12">
        <v>17.4039</v>
      </c>
      <c r="D1217" s="12">
        <v>17.048100000000002</v>
      </c>
      <c r="E1217" s="12">
        <v>17.0961</v>
      </c>
      <c r="F1217" s="12">
        <v>17.0961</v>
      </c>
      <c r="G1217" s="12">
        <v>61658972</v>
      </c>
    </row>
    <row r="1218" spans="1:7" x14ac:dyDescent="0.25">
      <c r="A1218" s="13">
        <v>42775</v>
      </c>
      <c r="B1218" s="12">
        <v>17.086500000000001</v>
      </c>
      <c r="C1218" s="12">
        <v>17.5289</v>
      </c>
      <c r="D1218" s="12">
        <v>16.932699</v>
      </c>
      <c r="E1218" s="12">
        <v>17.432699</v>
      </c>
      <c r="F1218" s="12">
        <v>17.432699</v>
      </c>
      <c r="G1218" s="12">
        <v>68719529</v>
      </c>
    </row>
    <row r="1219" spans="1:7" x14ac:dyDescent="0.25">
      <c r="A1219" s="13">
        <v>42776</v>
      </c>
      <c r="B1219" s="12">
        <v>17.4039</v>
      </c>
      <c r="C1219" s="12">
        <v>17.7789</v>
      </c>
      <c r="D1219" s="12">
        <v>17.4039</v>
      </c>
      <c r="E1219" s="12">
        <v>17.567301</v>
      </c>
      <c r="F1219" s="12">
        <v>17.567301</v>
      </c>
      <c r="G1219" s="12">
        <v>27835157</v>
      </c>
    </row>
    <row r="1220" spans="1:7" x14ac:dyDescent="0.25">
      <c r="A1220" s="13">
        <v>42779</v>
      </c>
      <c r="B1220" s="12">
        <v>17.663499999999999</v>
      </c>
      <c r="C1220" s="12">
        <v>17.923100000000002</v>
      </c>
      <c r="D1220" s="12">
        <v>17.413499999999999</v>
      </c>
      <c r="E1220" s="12">
        <v>17.6539</v>
      </c>
      <c r="F1220" s="12">
        <v>17.6539</v>
      </c>
      <c r="G1220" s="12">
        <v>31369363</v>
      </c>
    </row>
    <row r="1221" spans="1:7" x14ac:dyDescent="0.25">
      <c r="A1221" s="13">
        <v>42780</v>
      </c>
      <c r="B1221" s="12">
        <v>17.75</v>
      </c>
      <c r="C1221" s="12">
        <v>17.75</v>
      </c>
      <c r="D1221" s="12">
        <v>17.375</v>
      </c>
      <c r="E1221" s="12">
        <v>17.586500000000001</v>
      </c>
      <c r="F1221" s="12">
        <v>17.586500000000001</v>
      </c>
      <c r="G1221" s="12">
        <v>32352110</v>
      </c>
    </row>
    <row r="1222" spans="1:7" x14ac:dyDescent="0.25">
      <c r="A1222" s="13">
        <v>42781</v>
      </c>
      <c r="B1222" s="12">
        <v>17.519199</v>
      </c>
      <c r="C1222" s="12">
        <v>17.673100000000002</v>
      </c>
      <c r="D1222" s="12">
        <v>17.355801</v>
      </c>
      <c r="E1222" s="12">
        <v>17.384599999999999</v>
      </c>
      <c r="F1222" s="12">
        <v>17.384599999999999</v>
      </c>
      <c r="G1222" s="12">
        <v>22995685</v>
      </c>
    </row>
    <row r="1223" spans="1:7" x14ac:dyDescent="0.25">
      <c r="A1223" s="13">
        <v>42782</v>
      </c>
      <c r="B1223" s="12">
        <v>17.336500000000001</v>
      </c>
      <c r="C1223" s="12">
        <v>17.490400000000001</v>
      </c>
      <c r="D1223" s="12">
        <v>16.942301</v>
      </c>
      <c r="E1223" s="12">
        <v>17</v>
      </c>
      <c r="F1223" s="12">
        <v>17</v>
      </c>
      <c r="G1223" s="12">
        <v>33967413</v>
      </c>
    </row>
    <row r="1224" spans="1:7" x14ac:dyDescent="0.25">
      <c r="A1224" s="13">
        <v>42783</v>
      </c>
      <c r="B1224" s="12">
        <v>17.019199</v>
      </c>
      <c r="C1224" s="12">
        <v>17.2211</v>
      </c>
      <c r="D1224" s="12">
        <v>16.942301</v>
      </c>
      <c r="E1224" s="12">
        <v>16.990400000000001</v>
      </c>
      <c r="F1224" s="12">
        <v>16.990400000000001</v>
      </c>
      <c r="G1224" s="12">
        <v>17131384</v>
      </c>
    </row>
    <row r="1225" spans="1:7" x14ac:dyDescent="0.25">
      <c r="A1225" s="13">
        <v>42786</v>
      </c>
      <c r="B1225" s="12">
        <v>17.067301</v>
      </c>
      <c r="C1225" s="12">
        <v>17.163499999999999</v>
      </c>
      <c r="D1225" s="12">
        <v>16.9711</v>
      </c>
      <c r="E1225" s="12">
        <v>17.019199</v>
      </c>
      <c r="F1225" s="12">
        <v>17.019199</v>
      </c>
      <c r="G1225" s="12">
        <v>3518056</v>
      </c>
    </row>
    <row r="1226" spans="1:7" x14ac:dyDescent="0.25">
      <c r="A1226" s="13">
        <v>42787</v>
      </c>
      <c r="B1226" s="12">
        <v>17.067301</v>
      </c>
      <c r="C1226" s="12">
        <v>17.355801</v>
      </c>
      <c r="D1226" s="12">
        <v>17</v>
      </c>
      <c r="E1226" s="12">
        <v>17.307699</v>
      </c>
      <c r="F1226" s="12">
        <v>17.307699</v>
      </c>
      <c r="G1226" s="12">
        <v>35934395</v>
      </c>
    </row>
    <row r="1227" spans="1:7" x14ac:dyDescent="0.25">
      <c r="A1227" s="13">
        <v>42788</v>
      </c>
      <c r="B1227" s="12">
        <v>17.240400000000001</v>
      </c>
      <c r="C1227" s="12">
        <v>17.307699</v>
      </c>
      <c r="D1227" s="12">
        <v>16.798100000000002</v>
      </c>
      <c r="E1227" s="12">
        <v>16.826899999999998</v>
      </c>
      <c r="F1227" s="12">
        <v>16.826899999999998</v>
      </c>
      <c r="G1227" s="12">
        <v>27401712</v>
      </c>
    </row>
    <row r="1228" spans="1:7" x14ac:dyDescent="0.25">
      <c r="A1228" s="13">
        <v>42789</v>
      </c>
      <c r="B1228" s="12">
        <v>16.9711</v>
      </c>
      <c r="C1228" s="12">
        <v>16.9711</v>
      </c>
      <c r="D1228" s="12">
        <v>16.259599999999999</v>
      </c>
      <c r="E1228" s="12">
        <v>16.375</v>
      </c>
      <c r="F1228" s="12">
        <v>16.375</v>
      </c>
      <c r="G1228" s="12">
        <v>45247979</v>
      </c>
    </row>
    <row r="1229" spans="1:7" x14ac:dyDescent="0.25">
      <c r="A1229" s="13">
        <v>42790</v>
      </c>
      <c r="B1229" s="12">
        <v>16.3461</v>
      </c>
      <c r="C1229" s="12">
        <v>16.355801</v>
      </c>
      <c r="D1229" s="12">
        <v>16.048100000000002</v>
      </c>
      <c r="E1229" s="12">
        <v>16.2789</v>
      </c>
      <c r="F1229" s="12">
        <v>16.2789</v>
      </c>
      <c r="G1229" s="12">
        <v>18918547</v>
      </c>
    </row>
    <row r="1230" spans="1:7" x14ac:dyDescent="0.25">
      <c r="A1230" s="13">
        <v>42793</v>
      </c>
      <c r="B1230" s="12">
        <v>16.259599999999999</v>
      </c>
      <c r="C1230" s="12">
        <v>16.875</v>
      </c>
      <c r="D1230" s="12">
        <v>16.125</v>
      </c>
      <c r="E1230" s="12">
        <v>16.807699</v>
      </c>
      <c r="F1230" s="12">
        <v>16.807699</v>
      </c>
      <c r="G1230" s="12">
        <v>30724894</v>
      </c>
    </row>
    <row r="1231" spans="1:7" x14ac:dyDescent="0.25">
      <c r="A1231" s="13">
        <v>42794</v>
      </c>
      <c r="B1231" s="12">
        <v>16.884599999999999</v>
      </c>
      <c r="C1231" s="12">
        <v>16.894199</v>
      </c>
      <c r="D1231" s="12">
        <v>16.288499999999999</v>
      </c>
      <c r="E1231" s="12">
        <v>16.355801</v>
      </c>
      <c r="F1231" s="12">
        <v>16.355801</v>
      </c>
      <c r="G1231" s="12">
        <v>43902593</v>
      </c>
    </row>
    <row r="1232" spans="1:7" x14ac:dyDescent="0.25">
      <c r="A1232" s="13">
        <v>42795</v>
      </c>
      <c r="B1232" s="12">
        <v>16.548100000000002</v>
      </c>
      <c r="C1232" s="12">
        <v>17.4039</v>
      </c>
      <c r="D1232" s="12">
        <v>16.548100000000002</v>
      </c>
      <c r="E1232" s="12">
        <v>17.365400000000001</v>
      </c>
      <c r="F1232" s="12">
        <v>17.365400000000001</v>
      </c>
      <c r="G1232" s="12">
        <v>39232269</v>
      </c>
    </row>
    <row r="1233" spans="1:7" x14ac:dyDescent="0.25">
      <c r="A1233" s="13">
        <v>42796</v>
      </c>
      <c r="B1233" s="12">
        <v>17.2789</v>
      </c>
      <c r="C1233" s="12">
        <v>17.394199</v>
      </c>
      <c r="D1233" s="12">
        <v>16.576899999999998</v>
      </c>
      <c r="E1233" s="12">
        <v>16.634599999999999</v>
      </c>
      <c r="F1233" s="12">
        <v>16.634599999999999</v>
      </c>
      <c r="G1233" s="12">
        <v>54093984</v>
      </c>
    </row>
    <row r="1234" spans="1:7" x14ac:dyDescent="0.25">
      <c r="A1234" s="13">
        <v>42797</v>
      </c>
      <c r="B1234" s="12">
        <v>16.759599999999999</v>
      </c>
      <c r="C1234" s="12">
        <v>17.105801</v>
      </c>
      <c r="D1234" s="12">
        <v>16.548100000000002</v>
      </c>
      <c r="E1234" s="12">
        <v>16.586500000000001</v>
      </c>
      <c r="F1234" s="12">
        <v>16.586500000000001</v>
      </c>
      <c r="G1234" s="12">
        <v>26340636</v>
      </c>
    </row>
    <row r="1235" spans="1:7" x14ac:dyDescent="0.25">
      <c r="A1235" s="13">
        <v>42800</v>
      </c>
      <c r="B1235" s="12">
        <v>16.557699</v>
      </c>
      <c r="C1235" s="12">
        <v>17.048100000000002</v>
      </c>
      <c r="D1235" s="12">
        <v>16.432699</v>
      </c>
      <c r="E1235" s="12">
        <v>17.009599999999999</v>
      </c>
      <c r="F1235" s="12">
        <v>17.009599999999999</v>
      </c>
      <c r="G1235" s="12">
        <v>28750793</v>
      </c>
    </row>
    <row r="1236" spans="1:7" x14ac:dyDescent="0.25">
      <c r="A1236" s="13">
        <v>42801</v>
      </c>
      <c r="B1236" s="12">
        <v>16.9711</v>
      </c>
      <c r="C1236" s="12">
        <v>16.9711</v>
      </c>
      <c r="D1236" s="12">
        <v>16.576899999999998</v>
      </c>
      <c r="E1236" s="12">
        <v>16.663499999999999</v>
      </c>
      <c r="F1236" s="12">
        <v>16.663499999999999</v>
      </c>
      <c r="G1236" s="12">
        <v>37071363</v>
      </c>
    </row>
    <row r="1237" spans="1:7" x14ac:dyDescent="0.25">
      <c r="A1237" s="13">
        <v>42802</v>
      </c>
      <c r="B1237" s="12">
        <v>16.730801</v>
      </c>
      <c r="C1237" s="12">
        <v>16.884599999999999</v>
      </c>
      <c r="D1237" s="12">
        <v>16.442301</v>
      </c>
      <c r="E1237" s="12">
        <v>16.461500000000001</v>
      </c>
      <c r="F1237" s="12">
        <v>16.461500000000001</v>
      </c>
      <c r="G1237" s="12">
        <v>22448726</v>
      </c>
    </row>
    <row r="1238" spans="1:7" x14ac:dyDescent="0.25">
      <c r="A1238" s="13">
        <v>42803</v>
      </c>
      <c r="B1238" s="12">
        <v>16.5</v>
      </c>
      <c r="C1238" s="12">
        <v>16.5289</v>
      </c>
      <c r="D1238" s="12">
        <v>16.2211</v>
      </c>
      <c r="E1238" s="12">
        <v>16.5</v>
      </c>
      <c r="F1238" s="12">
        <v>16.5</v>
      </c>
      <c r="G1238" s="12">
        <v>29697543</v>
      </c>
    </row>
    <row r="1239" spans="1:7" x14ac:dyDescent="0.25">
      <c r="A1239" s="13">
        <v>42804</v>
      </c>
      <c r="B1239" s="12">
        <v>16.548100000000002</v>
      </c>
      <c r="C1239" s="12">
        <v>16.567301</v>
      </c>
      <c r="D1239" s="12">
        <v>16.230801</v>
      </c>
      <c r="E1239" s="12">
        <v>16.2789</v>
      </c>
      <c r="F1239" s="12">
        <v>16.2789</v>
      </c>
      <c r="G1239" s="12">
        <v>19394592</v>
      </c>
    </row>
    <row r="1240" spans="1:7" x14ac:dyDescent="0.25">
      <c r="A1240" s="13">
        <v>42807</v>
      </c>
      <c r="B1240" s="12">
        <v>16.3461</v>
      </c>
      <c r="C1240" s="12">
        <v>16.4711</v>
      </c>
      <c r="D1240" s="12">
        <v>16.105801</v>
      </c>
      <c r="E1240" s="12">
        <v>16.413499999999999</v>
      </c>
      <c r="F1240" s="12">
        <v>16.413499999999999</v>
      </c>
      <c r="G1240" s="12">
        <v>20979192</v>
      </c>
    </row>
    <row r="1241" spans="1:7" x14ac:dyDescent="0.25">
      <c r="A1241" s="13">
        <v>42808</v>
      </c>
      <c r="B1241" s="12">
        <v>16.4711</v>
      </c>
      <c r="C1241" s="12">
        <v>16.4711</v>
      </c>
      <c r="D1241" s="12">
        <v>16.0289</v>
      </c>
      <c r="E1241" s="12">
        <v>16.182699</v>
      </c>
      <c r="F1241" s="12">
        <v>16.182699</v>
      </c>
      <c r="G1241" s="12">
        <v>54520135</v>
      </c>
    </row>
    <row r="1242" spans="1:7" x14ac:dyDescent="0.25">
      <c r="A1242" s="13">
        <v>42809</v>
      </c>
      <c r="B1242" s="12">
        <v>16.0961</v>
      </c>
      <c r="C1242" s="12">
        <v>16.538499999999999</v>
      </c>
      <c r="D1242" s="12">
        <v>16.0961</v>
      </c>
      <c r="E1242" s="12">
        <v>16.461500000000001</v>
      </c>
      <c r="F1242" s="12">
        <v>16.461500000000001</v>
      </c>
      <c r="G1242" s="12">
        <v>33065511</v>
      </c>
    </row>
    <row r="1243" spans="1:7" x14ac:dyDescent="0.25">
      <c r="A1243" s="13">
        <v>42810</v>
      </c>
      <c r="B1243" s="12">
        <v>16.538499999999999</v>
      </c>
      <c r="C1243" s="12">
        <v>16.8461</v>
      </c>
      <c r="D1243" s="12">
        <v>16.240400000000001</v>
      </c>
      <c r="E1243" s="12">
        <v>16.826899999999998</v>
      </c>
      <c r="F1243" s="12">
        <v>16.826899999999998</v>
      </c>
      <c r="G1243" s="12">
        <v>57489606</v>
      </c>
    </row>
    <row r="1244" spans="1:7" x14ac:dyDescent="0.25">
      <c r="A1244" s="13">
        <v>42811</v>
      </c>
      <c r="B1244" s="12">
        <v>16.817301</v>
      </c>
      <c r="C1244" s="12">
        <v>16.894199</v>
      </c>
      <c r="D1244" s="12">
        <v>16.634599999999999</v>
      </c>
      <c r="E1244" s="12">
        <v>16.740400000000001</v>
      </c>
      <c r="F1244" s="12">
        <v>16.740400000000001</v>
      </c>
      <c r="G1244" s="12">
        <v>78432962</v>
      </c>
    </row>
    <row r="1245" spans="1:7" x14ac:dyDescent="0.25">
      <c r="A1245" s="13">
        <v>42815</v>
      </c>
      <c r="B1245" s="12">
        <v>16.769199</v>
      </c>
      <c r="C1245" s="12">
        <v>16.769199</v>
      </c>
      <c r="D1245" s="12">
        <v>16.2211</v>
      </c>
      <c r="E1245" s="12">
        <v>16.259599999999999</v>
      </c>
      <c r="F1245" s="12">
        <v>16.259599999999999</v>
      </c>
      <c r="G1245" s="12">
        <v>65475018</v>
      </c>
    </row>
    <row r="1246" spans="1:7" x14ac:dyDescent="0.25">
      <c r="A1246" s="13">
        <v>42816</v>
      </c>
      <c r="B1246" s="12">
        <v>16.365400000000001</v>
      </c>
      <c r="C1246" s="12">
        <v>16.375</v>
      </c>
      <c r="D1246" s="12">
        <v>16.086500000000001</v>
      </c>
      <c r="E1246" s="12">
        <v>16.25</v>
      </c>
      <c r="F1246" s="12">
        <v>16.25</v>
      </c>
      <c r="G1246" s="12">
        <v>42243606</v>
      </c>
    </row>
    <row r="1247" spans="1:7" x14ac:dyDescent="0.25">
      <c r="A1247" s="13">
        <v>42817</v>
      </c>
      <c r="B1247" s="12">
        <v>16.25</v>
      </c>
      <c r="C1247" s="12">
        <v>16.365400000000001</v>
      </c>
      <c r="D1247" s="12">
        <v>16.134599999999999</v>
      </c>
      <c r="E1247" s="12">
        <v>16.163499999999999</v>
      </c>
      <c r="F1247" s="12">
        <v>16.163499999999999</v>
      </c>
      <c r="G1247" s="12">
        <v>39239834</v>
      </c>
    </row>
    <row r="1248" spans="1:7" x14ac:dyDescent="0.25">
      <c r="A1248" s="13">
        <v>42818</v>
      </c>
      <c r="B1248" s="12">
        <v>16.240400000000001</v>
      </c>
      <c r="C1248" s="12">
        <v>16.317301</v>
      </c>
      <c r="D1248" s="12">
        <v>15.8269</v>
      </c>
      <c r="E1248" s="12">
        <v>16.0961</v>
      </c>
      <c r="F1248" s="12">
        <v>16.0961</v>
      </c>
      <c r="G1248" s="12">
        <v>38682726</v>
      </c>
    </row>
    <row r="1249" spans="1:7" x14ac:dyDescent="0.25">
      <c r="A1249" s="13">
        <v>42821</v>
      </c>
      <c r="B1249" s="12">
        <v>16.086500000000001</v>
      </c>
      <c r="C1249" s="12">
        <v>16.192301</v>
      </c>
      <c r="D1249" s="12">
        <v>15.865399999999999</v>
      </c>
      <c r="E1249" s="12">
        <v>16.1539</v>
      </c>
      <c r="F1249" s="12">
        <v>16.1539</v>
      </c>
      <c r="G1249" s="12">
        <v>41687297</v>
      </c>
    </row>
    <row r="1250" spans="1:7" x14ac:dyDescent="0.25">
      <c r="A1250" s="13">
        <v>42822</v>
      </c>
      <c r="B1250" s="12">
        <v>16.115400000000001</v>
      </c>
      <c r="C1250" s="12">
        <v>16.355801</v>
      </c>
      <c r="D1250" s="12">
        <v>16.009599999999999</v>
      </c>
      <c r="E1250" s="12">
        <v>16.076899999999998</v>
      </c>
      <c r="F1250" s="12">
        <v>16.076899999999998</v>
      </c>
      <c r="G1250" s="12">
        <v>29383961</v>
      </c>
    </row>
    <row r="1251" spans="1:7" x14ac:dyDescent="0.25">
      <c r="A1251" s="13">
        <v>42823</v>
      </c>
      <c r="B1251" s="12">
        <v>16.019199</v>
      </c>
      <c r="C1251" s="12">
        <v>16.115400000000001</v>
      </c>
      <c r="D1251" s="12">
        <v>15.8462</v>
      </c>
      <c r="E1251" s="12">
        <v>16.086500000000001</v>
      </c>
      <c r="F1251" s="12">
        <v>16.086500000000001</v>
      </c>
      <c r="G1251" s="12">
        <v>42919839</v>
      </c>
    </row>
    <row r="1252" spans="1:7" x14ac:dyDescent="0.25">
      <c r="A1252" s="13">
        <v>42824</v>
      </c>
      <c r="B1252" s="12">
        <v>16.105801</v>
      </c>
      <c r="C1252" s="12">
        <v>16.211500000000001</v>
      </c>
      <c r="D1252" s="12">
        <v>15.875</v>
      </c>
      <c r="E1252" s="12">
        <v>15.9231</v>
      </c>
      <c r="F1252" s="12">
        <v>15.9231</v>
      </c>
      <c r="G1252" s="12">
        <v>31755829</v>
      </c>
    </row>
    <row r="1253" spans="1:7" x14ac:dyDescent="0.25">
      <c r="A1253" s="13">
        <v>42825</v>
      </c>
      <c r="B1253" s="12">
        <v>15.961499999999999</v>
      </c>
      <c r="C1253" s="12">
        <v>16.442301</v>
      </c>
      <c r="D1253" s="12">
        <v>15.9519</v>
      </c>
      <c r="E1253" s="12">
        <v>16.298100000000002</v>
      </c>
      <c r="F1253" s="12">
        <v>16.298100000000002</v>
      </c>
      <c r="G1253" s="12">
        <v>47016124</v>
      </c>
    </row>
    <row r="1254" spans="1:7" x14ac:dyDescent="0.25">
      <c r="A1254" s="13">
        <v>42828</v>
      </c>
      <c r="B1254" s="12">
        <v>16.355801</v>
      </c>
      <c r="C1254" s="12">
        <v>16.432699</v>
      </c>
      <c r="D1254" s="12">
        <v>16.1539</v>
      </c>
      <c r="E1254" s="12">
        <v>16.288499999999999</v>
      </c>
      <c r="F1254" s="12">
        <v>16.288499999999999</v>
      </c>
      <c r="G1254" s="12">
        <v>18991370</v>
      </c>
    </row>
    <row r="1255" spans="1:7" x14ac:dyDescent="0.25">
      <c r="A1255" s="13">
        <v>42829</v>
      </c>
      <c r="B1255" s="12">
        <v>16.375</v>
      </c>
      <c r="C1255" s="12">
        <v>17.067301</v>
      </c>
      <c r="D1255" s="12">
        <v>16.375</v>
      </c>
      <c r="E1255" s="12">
        <v>16.9039</v>
      </c>
      <c r="F1255" s="12">
        <v>16.9039</v>
      </c>
      <c r="G1255" s="12">
        <v>61371147</v>
      </c>
    </row>
    <row r="1256" spans="1:7" x14ac:dyDescent="0.25">
      <c r="A1256" s="13">
        <v>42830</v>
      </c>
      <c r="B1256" s="12">
        <v>16.9711</v>
      </c>
      <c r="C1256" s="12">
        <v>17.259599999999999</v>
      </c>
      <c r="D1256" s="12">
        <v>16.75</v>
      </c>
      <c r="E1256" s="12">
        <v>16.807699</v>
      </c>
      <c r="F1256" s="12">
        <v>16.807699</v>
      </c>
      <c r="G1256" s="12">
        <v>48437528</v>
      </c>
    </row>
    <row r="1257" spans="1:7" x14ac:dyDescent="0.25">
      <c r="A1257" s="13">
        <v>42831</v>
      </c>
      <c r="B1257" s="12">
        <v>16.884599999999999</v>
      </c>
      <c r="C1257" s="12">
        <v>17.086500000000001</v>
      </c>
      <c r="D1257" s="12">
        <v>16.663499999999999</v>
      </c>
      <c r="E1257" s="12">
        <v>16.75</v>
      </c>
      <c r="F1257" s="12">
        <v>16.75</v>
      </c>
      <c r="G1257" s="12">
        <v>26436103</v>
      </c>
    </row>
    <row r="1258" spans="1:7" x14ac:dyDescent="0.25">
      <c r="A1258" s="13">
        <v>42832</v>
      </c>
      <c r="B1258" s="12">
        <v>16.75</v>
      </c>
      <c r="C1258" s="12">
        <v>16.923100000000002</v>
      </c>
      <c r="D1258" s="12">
        <v>16.634599999999999</v>
      </c>
      <c r="E1258" s="12">
        <v>16.798100000000002</v>
      </c>
      <c r="F1258" s="12">
        <v>16.798100000000002</v>
      </c>
      <c r="G1258" s="12">
        <v>21515515</v>
      </c>
    </row>
    <row r="1259" spans="1:7" x14ac:dyDescent="0.25">
      <c r="A1259" s="13">
        <v>42835</v>
      </c>
      <c r="B1259" s="12">
        <v>16.855801</v>
      </c>
      <c r="C1259" s="12">
        <v>16.875</v>
      </c>
      <c r="D1259" s="12">
        <v>16.5961</v>
      </c>
      <c r="E1259" s="12">
        <v>16.7789</v>
      </c>
      <c r="F1259" s="12">
        <v>16.7789</v>
      </c>
      <c r="G1259" s="12">
        <v>21906230</v>
      </c>
    </row>
    <row r="1260" spans="1:7" x14ac:dyDescent="0.25">
      <c r="A1260" s="13">
        <v>42836</v>
      </c>
      <c r="B1260" s="12">
        <v>16.826899999999998</v>
      </c>
      <c r="C1260" s="12">
        <v>16.836500000000001</v>
      </c>
      <c r="D1260" s="12">
        <v>16.442301</v>
      </c>
      <c r="E1260" s="12">
        <v>16.663499999999999</v>
      </c>
      <c r="F1260" s="12">
        <v>16.663499999999999</v>
      </c>
      <c r="G1260" s="12">
        <v>26588440</v>
      </c>
    </row>
    <row r="1261" spans="1:7" x14ac:dyDescent="0.25">
      <c r="A1261" s="13">
        <v>42837</v>
      </c>
      <c r="B1261" s="12">
        <v>16.682699</v>
      </c>
      <c r="C1261" s="12">
        <v>16.682699</v>
      </c>
      <c r="D1261" s="12">
        <v>16.173100000000002</v>
      </c>
      <c r="E1261" s="12">
        <v>16.2211</v>
      </c>
      <c r="F1261" s="12">
        <v>16.2211</v>
      </c>
      <c r="G1261" s="12">
        <v>28819330</v>
      </c>
    </row>
    <row r="1262" spans="1:7" x14ac:dyDescent="0.25">
      <c r="A1262" s="13">
        <v>42842</v>
      </c>
      <c r="B1262" s="12">
        <v>16.019199</v>
      </c>
      <c r="C1262" s="12">
        <v>16.2211</v>
      </c>
      <c r="D1262" s="12">
        <v>15.817299999999999</v>
      </c>
      <c r="E1262" s="12">
        <v>16.057699</v>
      </c>
      <c r="F1262" s="12">
        <v>16.057699</v>
      </c>
      <c r="G1262" s="12">
        <v>28240002</v>
      </c>
    </row>
    <row r="1263" spans="1:7" x14ac:dyDescent="0.25">
      <c r="A1263" s="13">
        <v>42843</v>
      </c>
      <c r="B1263" s="12">
        <v>16.125</v>
      </c>
      <c r="C1263" s="12">
        <v>16.125</v>
      </c>
      <c r="D1263" s="12">
        <v>15.7788</v>
      </c>
      <c r="E1263" s="12">
        <v>15.9038</v>
      </c>
      <c r="F1263" s="12">
        <v>15.9038</v>
      </c>
      <c r="G1263" s="12">
        <v>29238566</v>
      </c>
    </row>
    <row r="1264" spans="1:7" x14ac:dyDescent="0.25">
      <c r="A1264" s="13">
        <v>42844</v>
      </c>
      <c r="B1264" s="12">
        <v>15.9808</v>
      </c>
      <c r="C1264" s="12">
        <v>16.144199</v>
      </c>
      <c r="D1264" s="12">
        <v>15.75</v>
      </c>
      <c r="E1264" s="12">
        <v>15.7692</v>
      </c>
      <c r="F1264" s="12">
        <v>15.7692</v>
      </c>
      <c r="G1264" s="12">
        <v>39705090</v>
      </c>
    </row>
    <row r="1265" spans="1:7" x14ac:dyDescent="0.25">
      <c r="A1265" s="13">
        <v>42845</v>
      </c>
      <c r="B1265" s="12">
        <v>15.913500000000001</v>
      </c>
      <c r="C1265" s="12">
        <v>16.057699</v>
      </c>
      <c r="D1265" s="12">
        <v>15.711499999999999</v>
      </c>
      <c r="E1265" s="12">
        <v>16.038499999999999</v>
      </c>
      <c r="F1265" s="12">
        <v>16.038499999999999</v>
      </c>
      <c r="G1265" s="12">
        <v>38308894</v>
      </c>
    </row>
    <row r="1266" spans="1:7" x14ac:dyDescent="0.25">
      <c r="A1266" s="13">
        <v>42846</v>
      </c>
      <c r="B1266" s="12">
        <v>16.019199</v>
      </c>
      <c r="C1266" s="12">
        <v>16.105801</v>
      </c>
      <c r="D1266" s="12">
        <v>15.932700000000001</v>
      </c>
      <c r="E1266" s="12">
        <v>16.019199</v>
      </c>
      <c r="F1266" s="12">
        <v>16.019199</v>
      </c>
      <c r="G1266" s="12">
        <v>13158541</v>
      </c>
    </row>
    <row r="1267" spans="1:7" x14ac:dyDescent="0.25">
      <c r="A1267" s="13">
        <v>42849</v>
      </c>
      <c r="B1267" s="12">
        <v>16.173100000000002</v>
      </c>
      <c r="C1267" s="12">
        <v>16.25</v>
      </c>
      <c r="D1267" s="12">
        <v>15.990399999999999</v>
      </c>
      <c r="E1267" s="12">
        <v>16.201899999999998</v>
      </c>
      <c r="F1267" s="12">
        <v>16.201899999999998</v>
      </c>
      <c r="G1267" s="12">
        <v>26910223</v>
      </c>
    </row>
    <row r="1268" spans="1:7" x14ac:dyDescent="0.25">
      <c r="A1268" s="13">
        <v>42850</v>
      </c>
      <c r="B1268" s="12">
        <v>16.2789</v>
      </c>
      <c r="C1268" s="12">
        <v>16.692301</v>
      </c>
      <c r="D1268" s="12">
        <v>16.240400000000001</v>
      </c>
      <c r="E1268" s="12">
        <v>16.673100000000002</v>
      </c>
      <c r="F1268" s="12">
        <v>16.673100000000002</v>
      </c>
      <c r="G1268" s="12">
        <v>53854155</v>
      </c>
    </row>
    <row r="1269" spans="1:7" x14ac:dyDescent="0.25">
      <c r="A1269" s="13">
        <v>42851</v>
      </c>
      <c r="B1269" s="12">
        <v>16.682699</v>
      </c>
      <c r="C1269" s="12">
        <v>16.817301</v>
      </c>
      <c r="D1269" s="12">
        <v>16.3461</v>
      </c>
      <c r="E1269" s="12">
        <v>16.788499999999999</v>
      </c>
      <c r="F1269" s="12">
        <v>16.788499999999999</v>
      </c>
      <c r="G1269" s="12">
        <v>43473997</v>
      </c>
    </row>
    <row r="1270" spans="1:7" x14ac:dyDescent="0.25">
      <c r="A1270" s="13">
        <v>42852</v>
      </c>
      <c r="B1270" s="12">
        <v>16.826899999999998</v>
      </c>
      <c r="C1270" s="12">
        <v>17.019199</v>
      </c>
      <c r="D1270" s="12">
        <v>16.586500000000001</v>
      </c>
      <c r="E1270" s="12">
        <v>16.932699</v>
      </c>
      <c r="F1270" s="12">
        <v>16.932699</v>
      </c>
      <c r="G1270" s="12">
        <v>40627595</v>
      </c>
    </row>
    <row r="1271" spans="1:7" x14ac:dyDescent="0.25">
      <c r="A1271" s="13">
        <v>42853</v>
      </c>
      <c r="B1271" s="12">
        <v>16.855801</v>
      </c>
      <c r="C1271" s="12">
        <v>16.990400000000001</v>
      </c>
      <c r="D1271" s="12">
        <v>16.615400000000001</v>
      </c>
      <c r="E1271" s="12">
        <v>16.6539</v>
      </c>
      <c r="F1271" s="12">
        <v>16.6539</v>
      </c>
      <c r="G1271" s="12">
        <v>20689024</v>
      </c>
    </row>
    <row r="1272" spans="1:7" x14ac:dyDescent="0.25">
      <c r="A1272" s="13">
        <v>42857</v>
      </c>
      <c r="B1272" s="12">
        <v>16.730801</v>
      </c>
      <c r="C1272" s="12">
        <v>17.201899999999998</v>
      </c>
      <c r="D1272" s="12">
        <v>16.682699</v>
      </c>
      <c r="E1272" s="12">
        <v>16.740400000000001</v>
      </c>
      <c r="F1272" s="12">
        <v>16.740400000000001</v>
      </c>
      <c r="G1272" s="12">
        <v>39893054</v>
      </c>
    </row>
    <row r="1273" spans="1:7" x14ac:dyDescent="0.25">
      <c r="A1273" s="13">
        <v>42858</v>
      </c>
      <c r="B1273" s="12">
        <v>17.290001</v>
      </c>
      <c r="C1273" s="12">
        <v>17.290001</v>
      </c>
      <c r="D1273" s="12">
        <v>16.540001</v>
      </c>
      <c r="E1273" s="12">
        <v>16.559999000000001</v>
      </c>
      <c r="F1273" s="12">
        <v>16.559999000000001</v>
      </c>
      <c r="G1273" s="12">
        <v>30381206</v>
      </c>
    </row>
    <row r="1274" spans="1:7" x14ac:dyDescent="0.25">
      <c r="A1274" s="13">
        <v>42859</v>
      </c>
      <c r="B1274" s="12">
        <v>16.629999000000002</v>
      </c>
      <c r="C1274" s="12">
        <v>16.850000000000001</v>
      </c>
      <c r="D1274" s="12">
        <v>16.25</v>
      </c>
      <c r="E1274" s="12">
        <v>16.389999</v>
      </c>
      <c r="F1274" s="12">
        <v>16.389999</v>
      </c>
      <c r="G1274" s="12">
        <v>24798891</v>
      </c>
    </row>
    <row r="1275" spans="1:7" x14ac:dyDescent="0.25">
      <c r="A1275" s="13">
        <v>42860</v>
      </c>
      <c r="B1275" s="12">
        <v>16.43</v>
      </c>
      <c r="C1275" s="12">
        <v>16.77</v>
      </c>
      <c r="D1275" s="12">
        <v>16.41</v>
      </c>
      <c r="E1275" s="12">
        <v>16.719999000000001</v>
      </c>
      <c r="F1275" s="12">
        <v>16.719999000000001</v>
      </c>
      <c r="G1275" s="12">
        <v>17679018</v>
      </c>
    </row>
    <row r="1276" spans="1:7" x14ac:dyDescent="0.25">
      <c r="A1276" s="13">
        <v>42863</v>
      </c>
      <c r="B1276" s="12">
        <v>16.760000000000002</v>
      </c>
      <c r="C1276" s="12">
        <v>16.790001</v>
      </c>
      <c r="D1276" s="12">
        <v>16.559999000000001</v>
      </c>
      <c r="E1276" s="12">
        <v>16.639999</v>
      </c>
      <c r="F1276" s="12">
        <v>16.639999</v>
      </c>
      <c r="G1276" s="12">
        <v>15368461</v>
      </c>
    </row>
    <row r="1277" spans="1:7" x14ac:dyDescent="0.25">
      <c r="A1277" s="13">
        <v>42864</v>
      </c>
      <c r="B1277" s="12">
        <v>16.629999000000002</v>
      </c>
      <c r="C1277" s="12">
        <v>16.829999999999998</v>
      </c>
      <c r="D1277" s="12">
        <v>16.540001</v>
      </c>
      <c r="E1277" s="12">
        <v>16.790001</v>
      </c>
      <c r="F1277" s="12">
        <v>16.790001</v>
      </c>
      <c r="G1277" s="12">
        <v>19606624</v>
      </c>
    </row>
    <row r="1278" spans="1:7" x14ac:dyDescent="0.25">
      <c r="A1278" s="13">
        <v>42865</v>
      </c>
      <c r="B1278" s="12">
        <v>16.829999999999998</v>
      </c>
      <c r="C1278" s="12">
        <v>16.950001</v>
      </c>
      <c r="D1278" s="12">
        <v>16.690000999999999</v>
      </c>
      <c r="E1278" s="12">
        <v>16.739999999999998</v>
      </c>
      <c r="F1278" s="12">
        <v>16.739999999999998</v>
      </c>
      <c r="G1278" s="12">
        <v>34653332</v>
      </c>
    </row>
    <row r="1279" spans="1:7" x14ac:dyDescent="0.25">
      <c r="A1279" s="13">
        <v>42866</v>
      </c>
      <c r="B1279" s="12">
        <v>16.670000000000002</v>
      </c>
      <c r="C1279" s="12">
        <v>16.790001</v>
      </c>
      <c r="D1279" s="12">
        <v>16.329999999999998</v>
      </c>
      <c r="E1279" s="12">
        <v>16.41</v>
      </c>
      <c r="F1279" s="12">
        <v>16.41</v>
      </c>
      <c r="G1279" s="12">
        <v>27674358</v>
      </c>
    </row>
    <row r="1280" spans="1:7" x14ac:dyDescent="0.25">
      <c r="A1280" s="13">
        <v>42867</v>
      </c>
      <c r="B1280" s="12">
        <v>16.41</v>
      </c>
      <c r="C1280" s="12">
        <v>16.420000000000002</v>
      </c>
      <c r="D1280" s="12">
        <v>16.239999999999998</v>
      </c>
      <c r="E1280" s="12">
        <v>16.309999000000001</v>
      </c>
      <c r="F1280" s="12">
        <v>16.309999000000001</v>
      </c>
      <c r="G1280" s="12">
        <v>24055681</v>
      </c>
    </row>
    <row r="1281" spans="1:7" x14ac:dyDescent="0.25">
      <c r="A1281" s="13">
        <v>42870</v>
      </c>
      <c r="B1281" s="12">
        <v>16.41</v>
      </c>
      <c r="C1281" s="12">
        <v>16.549999</v>
      </c>
      <c r="D1281" s="12">
        <v>16.309999000000001</v>
      </c>
      <c r="E1281" s="12">
        <v>16.379999000000002</v>
      </c>
      <c r="F1281" s="12">
        <v>16.379999000000002</v>
      </c>
      <c r="G1281" s="12">
        <v>17971556</v>
      </c>
    </row>
    <row r="1282" spans="1:7" x14ac:dyDescent="0.25">
      <c r="A1282" s="13">
        <v>42871</v>
      </c>
      <c r="B1282" s="12">
        <v>16.379999000000002</v>
      </c>
      <c r="C1282" s="12">
        <v>16.469999000000001</v>
      </c>
      <c r="D1282" s="12">
        <v>16.110001</v>
      </c>
      <c r="E1282" s="12">
        <v>16.18</v>
      </c>
      <c r="F1282" s="12">
        <v>16.18</v>
      </c>
      <c r="G1282" s="12">
        <v>26736174</v>
      </c>
    </row>
    <row r="1283" spans="1:7" x14ac:dyDescent="0.25">
      <c r="A1283" s="13">
        <v>42872</v>
      </c>
      <c r="B1283" s="12">
        <v>16.110001</v>
      </c>
      <c r="C1283" s="12">
        <v>16.18</v>
      </c>
      <c r="D1283" s="12">
        <v>15.8</v>
      </c>
      <c r="E1283" s="12">
        <v>15.82</v>
      </c>
      <c r="F1283" s="12">
        <v>15.82</v>
      </c>
      <c r="G1283" s="12">
        <v>43522499</v>
      </c>
    </row>
    <row r="1284" spans="1:7" x14ac:dyDescent="0.25">
      <c r="A1284" s="13">
        <v>42873</v>
      </c>
      <c r="B1284" s="12">
        <v>15.8</v>
      </c>
      <c r="C1284" s="12">
        <v>15.8</v>
      </c>
      <c r="D1284" s="12">
        <v>15.37</v>
      </c>
      <c r="E1284" s="12">
        <v>15.58</v>
      </c>
      <c r="F1284" s="12">
        <v>15.58</v>
      </c>
      <c r="G1284" s="12">
        <v>44445739</v>
      </c>
    </row>
    <row r="1285" spans="1:7" x14ac:dyDescent="0.25">
      <c r="A1285" s="13">
        <v>42874</v>
      </c>
      <c r="B1285" s="12">
        <v>15.6</v>
      </c>
      <c r="C1285" s="12">
        <v>16.139999</v>
      </c>
      <c r="D1285" s="12">
        <v>15.56</v>
      </c>
      <c r="E1285" s="12">
        <v>15.96</v>
      </c>
      <c r="F1285" s="12">
        <v>15.96</v>
      </c>
      <c r="G1285" s="12">
        <v>39352984</v>
      </c>
    </row>
    <row r="1286" spans="1:7" x14ac:dyDescent="0.25">
      <c r="A1286" s="13">
        <v>42877</v>
      </c>
      <c r="B1286" s="12">
        <v>15.96</v>
      </c>
      <c r="C1286" s="12">
        <v>16.040001</v>
      </c>
      <c r="D1286" s="12">
        <v>15.75</v>
      </c>
      <c r="E1286" s="12">
        <v>15.8</v>
      </c>
      <c r="F1286" s="12">
        <v>15.8</v>
      </c>
      <c r="G1286" s="12">
        <v>28907675</v>
      </c>
    </row>
    <row r="1287" spans="1:7" x14ac:dyDescent="0.25">
      <c r="A1287" s="13">
        <v>42878</v>
      </c>
      <c r="B1287" s="12">
        <v>15.82</v>
      </c>
      <c r="C1287" s="12">
        <v>15.98</v>
      </c>
      <c r="D1287" s="12">
        <v>15.69</v>
      </c>
      <c r="E1287" s="12">
        <v>15.94</v>
      </c>
      <c r="F1287" s="12">
        <v>15.94</v>
      </c>
      <c r="G1287" s="12">
        <v>19217183</v>
      </c>
    </row>
    <row r="1288" spans="1:7" x14ac:dyDescent="0.25">
      <c r="A1288" s="13">
        <v>42879</v>
      </c>
      <c r="B1288" s="12">
        <v>15.95</v>
      </c>
      <c r="C1288" s="12">
        <v>15.96</v>
      </c>
      <c r="D1288" s="12">
        <v>15.65</v>
      </c>
      <c r="E1288" s="12">
        <v>15.68</v>
      </c>
      <c r="F1288" s="12">
        <v>15.68</v>
      </c>
      <c r="G1288" s="12">
        <v>24454828</v>
      </c>
    </row>
    <row r="1289" spans="1:7" x14ac:dyDescent="0.25">
      <c r="A1289" s="13">
        <v>42880</v>
      </c>
      <c r="B1289" s="12">
        <v>15.7</v>
      </c>
      <c r="C1289" s="12">
        <v>15.7</v>
      </c>
      <c r="D1289" s="12">
        <v>15.36</v>
      </c>
      <c r="E1289" s="12">
        <v>15.52</v>
      </c>
      <c r="F1289" s="12">
        <v>15.52</v>
      </c>
      <c r="G1289" s="12">
        <v>31418456</v>
      </c>
    </row>
    <row r="1290" spans="1:7" x14ac:dyDescent="0.25">
      <c r="A1290" s="13">
        <v>42881</v>
      </c>
      <c r="B1290" s="12">
        <v>15.52</v>
      </c>
      <c r="C1290" s="12">
        <v>15.61</v>
      </c>
      <c r="D1290" s="12">
        <v>15.36</v>
      </c>
      <c r="E1290" s="12">
        <v>15.55</v>
      </c>
      <c r="F1290" s="12">
        <v>15.55</v>
      </c>
      <c r="G1290" s="12">
        <v>19526514</v>
      </c>
    </row>
    <row r="1291" spans="1:7" x14ac:dyDescent="0.25">
      <c r="A1291" s="13">
        <v>42884</v>
      </c>
      <c r="B1291" s="12">
        <v>15.55</v>
      </c>
      <c r="C1291" s="12">
        <v>15.63</v>
      </c>
      <c r="D1291" s="12">
        <v>15.47</v>
      </c>
      <c r="E1291" s="12">
        <v>15.52</v>
      </c>
      <c r="F1291" s="12">
        <v>15.52</v>
      </c>
      <c r="G1291" s="12">
        <v>6128456</v>
      </c>
    </row>
    <row r="1292" spans="1:7" x14ac:dyDescent="0.25">
      <c r="A1292" s="13">
        <v>42885</v>
      </c>
      <c r="B1292" s="12">
        <v>15.48</v>
      </c>
      <c r="C1292" s="12">
        <v>15.95</v>
      </c>
      <c r="D1292" s="12">
        <v>15.48</v>
      </c>
      <c r="E1292" s="12">
        <v>15.71</v>
      </c>
      <c r="F1292" s="12">
        <v>15.71</v>
      </c>
      <c r="G1292" s="12">
        <v>23465106</v>
      </c>
    </row>
    <row r="1293" spans="1:7" x14ac:dyDescent="0.25">
      <c r="A1293" s="13">
        <v>42886</v>
      </c>
      <c r="B1293" s="12">
        <v>15.76</v>
      </c>
      <c r="C1293" s="12">
        <v>15.88</v>
      </c>
      <c r="D1293" s="12">
        <v>15.38</v>
      </c>
      <c r="E1293" s="12">
        <v>15.42</v>
      </c>
      <c r="F1293" s="12">
        <v>15.42</v>
      </c>
      <c r="G1293" s="12">
        <v>48577928</v>
      </c>
    </row>
    <row r="1294" spans="1:7" x14ac:dyDescent="0.25">
      <c r="A1294" s="13">
        <v>42887</v>
      </c>
      <c r="B1294" s="12">
        <v>15.47</v>
      </c>
      <c r="C1294" s="12">
        <v>15.75</v>
      </c>
      <c r="D1294" s="12">
        <v>15.45</v>
      </c>
      <c r="E1294" s="12">
        <v>15.71</v>
      </c>
      <c r="F1294" s="12">
        <v>15.71</v>
      </c>
      <c r="G1294" s="12">
        <v>21348792</v>
      </c>
    </row>
    <row r="1295" spans="1:7" x14ac:dyDescent="0.25">
      <c r="A1295" s="13">
        <v>42888</v>
      </c>
      <c r="B1295" s="12">
        <v>15.65</v>
      </c>
      <c r="C1295" s="12">
        <v>15.96</v>
      </c>
      <c r="D1295" s="12">
        <v>15.65</v>
      </c>
      <c r="E1295" s="12">
        <v>15.94</v>
      </c>
      <c r="F1295" s="12">
        <v>15.94</v>
      </c>
      <c r="G1295" s="12">
        <v>27015303</v>
      </c>
    </row>
    <row r="1296" spans="1:7" x14ac:dyDescent="0.25">
      <c r="A1296" s="13">
        <v>42891</v>
      </c>
      <c r="B1296" s="12">
        <v>15.94</v>
      </c>
      <c r="C1296" s="12">
        <v>15.94</v>
      </c>
      <c r="D1296" s="12">
        <v>15.61</v>
      </c>
      <c r="E1296" s="12">
        <v>15.89</v>
      </c>
      <c r="F1296" s="12">
        <v>15.89</v>
      </c>
      <c r="G1296" s="12">
        <v>22548833</v>
      </c>
    </row>
    <row r="1297" spans="1:7" x14ac:dyDescent="0.25">
      <c r="A1297" s="13">
        <v>42892</v>
      </c>
      <c r="B1297" s="12">
        <v>15.88</v>
      </c>
      <c r="C1297" s="12">
        <v>16.239999999999998</v>
      </c>
      <c r="D1297" s="12">
        <v>15.72</v>
      </c>
      <c r="E1297" s="12">
        <v>16.120000999999998</v>
      </c>
      <c r="F1297" s="12">
        <v>16.120000999999998</v>
      </c>
      <c r="G1297" s="12">
        <v>32731228</v>
      </c>
    </row>
    <row r="1298" spans="1:7" x14ac:dyDescent="0.25">
      <c r="A1298" s="13">
        <v>42893</v>
      </c>
      <c r="B1298" s="12">
        <v>16.129999000000002</v>
      </c>
      <c r="C1298" s="12">
        <v>16.25</v>
      </c>
      <c r="D1298" s="12">
        <v>15.96</v>
      </c>
      <c r="E1298" s="12">
        <v>16.139999</v>
      </c>
      <c r="F1298" s="12">
        <v>16.139999</v>
      </c>
      <c r="G1298" s="12">
        <v>32348568</v>
      </c>
    </row>
    <row r="1299" spans="1:7" x14ac:dyDescent="0.25">
      <c r="A1299" s="13">
        <v>42894</v>
      </c>
      <c r="B1299" s="12">
        <v>16.170000000000002</v>
      </c>
      <c r="C1299" s="12">
        <v>16.549999</v>
      </c>
      <c r="D1299" s="12">
        <v>16.110001</v>
      </c>
      <c r="E1299" s="12">
        <v>16.389999</v>
      </c>
      <c r="F1299" s="12">
        <v>16.389999</v>
      </c>
      <c r="G1299" s="12">
        <v>27971789</v>
      </c>
    </row>
    <row r="1300" spans="1:7" x14ac:dyDescent="0.25">
      <c r="A1300" s="13">
        <v>42895</v>
      </c>
      <c r="B1300" s="12">
        <v>16.440000999999999</v>
      </c>
      <c r="C1300" s="12">
        <v>16.889999</v>
      </c>
      <c r="D1300" s="12">
        <v>16.440000999999999</v>
      </c>
      <c r="E1300" s="12">
        <v>16.799999</v>
      </c>
      <c r="F1300" s="12">
        <v>16.799999</v>
      </c>
      <c r="G1300" s="12">
        <v>49688213</v>
      </c>
    </row>
    <row r="1301" spans="1:7" x14ac:dyDescent="0.25">
      <c r="A1301" s="13">
        <v>42898</v>
      </c>
      <c r="B1301" s="12">
        <v>16.73</v>
      </c>
      <c r="C1301" s="12">
        <v>16.879999000000002</v>
      </c>
      <c r="D1301" s="12">
        <v>16.610001</v>
      </c>
      <c r="E1301" s="12">
        <v>16.84</v>
      </c>
      <c r="F1301" s="12">
        <v>16.84</v>
      </c>
      <c r="G1301" s="12">
        <v>32008032</v>
      </c>
    </row>
    <row r="1302" spans="1:7" x14ac:dyDescent="0.25">
      <c r="A1302" s="13">
        <v>42899</v>
      </c>
      <c r="B1302" s="12">
        <v>16.889999</v>
      </c>
      <c r="C1302" s="12">
        <v>16.889999</v>
      </c>
      <c r="D1302" s="12">
        <v>16.610001</v>
      </c>
      <c r="E1302" s="12">
        <v>16.73</v>
      </c>
      <c r="F1302" s="12">
        <v>16.73</v>
      </c>
      <c r="G1302" s="12">
        <v>23049347</v>
      </c>
    </row>
    <row r="1303" spans="1:7" x14ac:dyDescent="0.25">
      <c r="A1303" s="13">
        <v>42900</v>
      </c>
      <c r="B1303" s="12">
        <v>16.639999</v>
      </c>
      <c r="C1303" s="12">
        <v>16.920000000000002</v>
      </c>
      <c r="D1303" s="12">
        <v>16.57</v>
      </c>
      <c r="E1303" s="12">
        <v>16.73</v>
      </c>
      <c r="F1303" s="12">
        <v>16.73</v>
      </c>
      <c r="G1303" s="12">
        <v>34873580</v>
      </c>
    </row>
    <row r="1304" spans="1:7" x14ac:dyDescent="0.25">
      <c r="A1304" s="13">
        <v>42901</v>
      </c>
      <c r="B1304" s="12">
        <v>16.700001</v>
      </c>
      <c r="C1304" s="12">
        <v>16.73</v>
      </c>
      <c r="D1304" s="12">
        <v>16.5</v>
      </c>
      <c r="E1304" s="12">
        <v>16.530000999999999</v>
      </c>
      <c r="F1304" s="12">
        <v>16.530000999999999</v>
      </c>
      <c r="G1304" s="12">
        <v>27481956</v>
      </c>
    </row>
    <row r="1305" spans="1:7" x14ac:dyDescent="0.25">
      <c r="A1305" s="13">
        <v>42902</v>
      </c>
      <c r="B1305" s="12">
        <v>16.510000000000002</v>
      </c>
      <c r="C1305" s="12">
        <v>16.77</v>
      </c>
      <c r="D1305" s="12">
        <v>16.370000999999998</v>
      </c>
      <c r="E1305" s="12">
        <v>16.600000000000001</v>
      </c>
      <c r="F1305" s="12">
        <v>16.600000000000001</v>
      </c>
      <c r="G1305" s="12">
        <v>175672430</v>
      </c>
    </row>
    <row r="1306" spans="1:7" x14ac:dyDescent="0.25">
      <c r="A1306" s="13">
        <v>42905</v>
      </c>
      <c r="B1306" s="12">
        <v>16.629999000000002</v>
      </c>
      <c r="C1306" s="12">
        <v>16.809999000000001</v>
      </c>
      <c r="D1306" s="12">
        <v>16.110001</v>
      </c>
      <c r="E1306" s="12">
        <v>16.670000000000002</v>
      </c>
      <c r="F1306" s="12">
        <v>16.670000000000002</v>
      </c>
      <c r="G1306" s="12">
        <v>45550642</v>
      </c>
    </row>
    <row r="1307" spans="1:7" x14ac:dyDescent="0.25">
      <c r="A1307" s="13">
        <v>42906</v>
      </c>
      <c r="B1307" s="12">
        <v>16.709999</v>
      </c>
      <c r="C1307" s="12">
        <v>16.84</v>
      </c>
      <c r="D1307" s="12">
        <v>16.469999000000001</v>
      </c>
      <c r="E1307" s="12">
        <v>16.540001</v>
      </c>
      <c r="F1307" s="12">
        <v>16.540001</v>
      </c>
      <c r="G1307" s="12">
        <v>34756827</v>
      </c>
    </row>
    <row r="1308" spans="1:7" x14ac:dyDescent="0.25">
      <c r="A1308" s="13">
        <v>42907</v>
      </c>
      <c r="B1308" s="12">
        <v>16.5</v>
      </c>
      <c r="C1308" s="12">
        <v>16.75</v>
      </c>
      <c r="D1308" s="12">
        <v>16.309999000000001</v>
      </c>
      <c r="E1308" s="12">
        <v>16.68</v>
      </c>
      <c r="F1308" s="12">
        <v>16.68</v>
      </c>
      <c r="G1308" s="12">
        <v>34562351</v>
      </c>
    </row>
    <row r="1309" spans="1:7" x14ac:dyDescent="0.25">
      <c r="A1309" s="13">
        <v>42908</v>
      </c>
      <c r="B1309" s="12">
        <v>16.68</v>
      </c>
      <c r="C1309" s="12">
        <v>16.700001</v>
      </c>
      <c r="D1309" s="12">
        <v>16.469999000000001</v>
      </c>
      <c r="E1309" s="12">
        <v>16.620000999999998</v>
      </c>
      <c r="F1309" s="12">
        <v>16.620000999999998</v>
      </c>
      <c r="G1309" s="12">
        <v>16309632</v>
      </c>
    </row>
    <row r="1310" spans="1:7" x14ac:dyDescent="0.25">
      <c r="A1310" s="13">
        <v>42909</v>
      </c>
      <c r="B1310" s="12">
        <v>16.620000999999998</v>
      </c>
      <c r="C1310" s="12">
        <v>16.649999999999999</v>
      </c>
      <c r="D1310" s="12">
        <v>16.450001</v>
      </c>
      <c r="E1310" s="12">
        <v>16.530000999999999</v>
      </c>
      <c r="F1310" s="12">
        <v>16.530000999999999</v>
      </c>
      <c r="G1310" s="12">
        <v>23670614</v>
      </c>
    </row>
    <row r="1311" spans="1:7" x14ac:dyDescent="0.25">
      <c r="A1311" s="13">
        <v>42912</v>
      </c>
      <c r="B1311" s="12">
        <v>16.450001</v>
      </c>
      <c r="C1311" s="12">
        <v>16.530000999999999</v>
      </c>
      <c r="D1311" s="12">
        <v>16.34</v>
      </c>
      <c r="E1311" s="12">
        <v>16.440000999999999</v>
      </c>
      <c r="F1311" s="12">
        <v>16.440000999999999</v>
      </c>
      <c r="G1311" s="12">
        <v>24682544</v>
      </c>
    </row>
    <row r="1312" spans="1:7" x14ac:dyDescent="0.25">
      <c r="A1312" s="13">
        <v>42913</v>
      </c>
      <c r="B1312" s="12">
        <v>16.389999</v>
      </c>
      <c r="C1312" s="12">
        <v>16.52</v>
      </c>
      <c r="D1312" s="12">
        <v>16.350000000000001</v>
      </c>
      <c r="E1312" s="12">
        <v>16.5</v>
      </c>
      <c r="F1312" s="12">
        <v>16.5</v>
      </c>
      <c r="G1312" s="12">
        <v>19166023</v>
      </c>
    </row>
    <row r="1313" spans="1:7" x14ac:dyDescent="0.25">
      <c r="A1313" s="13">
        <v>42914</v>
      </c>
      <c r="B1313" s="12">
        <v>16.549999</v>
      </c>
      <c r="C1313" s="12">
        <v>16.850000000000001</v>
      </c>
      <c r="D1313" s="12">
        <v>16.469999000000001</v>
      </c>
      <c r="E1313" s="12">
        <v>16.809999000000001</v>
      </c>
      <c r="F1313" s="12">
        <v>16.809999000000001</v>
      </c>
      <c r="G1313" s="12">
        <v>39470026</v>
      </c>
    </row>
    <row r="1314" spans="1:7" x14ac:dyDescent="0.25">
      <c r="A1314" s="13">
        <v>42915</v>
      </c>
      <c r="B1314" s="12">
        <v>16.700001</v>
      </c>
      <c r="C1314" s="12">
        <v>16.950001</v>
      </c>
      <c r="D1314" s="12">
        <v>16.670000000000002</v>
      </c>
      <c r="E1314" s="12">
        <v>16.780000999999999</v>
      </c>
      <c r="F1314" s="12">
        <v>16.780000999999999</v>
      </c>
      <c r="G1314" s="12">
        <v>24507679</v>
      </c>
    </row>
    <row r="1315" spans="1:7" x14ac:dyDescent="0.25">
      <c r="A1315" s="13">
        <v>42916</v>
      </c>
      <c r="B1315" s="12">
        <v>16.790001</v>
      </c>
      <c r="C1315" s="12">
        <v>17.09</v>
      </c>
      <c r="D1315" s="12">
        <v>16.66</v>
      </c>
      <c r="E1315" s="12">
        <v>17.049999</v>
      </c>
      <c r="F1315" s="12">
        <v>17.049999</v>
      </c>
      <c r="G1315" s="12">
        <v>45459409</v>
      </c>
    </row>
    <row r="1316" spans="1:7" x14ac:dyDescent="0.25">
      <c r="A1316" s="13">
        <v>42919</v>
      </c>
      <c r="B1316" s="12">
        <v>17.09</v>
      </c>
      <c r="C1316" s="12">
        <v>17.610001</v>
      </c>
      <c r="D1316" s="12">
        <v>17.079999999999998</v>
      </c>
      <c r="E1316" s="12">
        <v>17.510000000000002</v>
      </c>
      <c r="F1316" s="12">
        <v>17.510000000000002</v>
      </c>
      <c r="G1316" s="12">
        <v>36017926</v>
      </c>
    </row>
    <row r="1317" spans="1:7" x14ac:dyDescent="0.25">
      <c r="A1317" s="13">
        <v>42920</v>
      </c>
      <c r="B1317" s="12">
        <v>17.459999</v>
      </c>
      <c r="C1317" s="12">
        <v>17.600000000000001</v>
      </c>
      <c r="D1317" s="12">
        <v>17.309999000000001</v>
      </c>
      <c r="E1317" s="12">
        <v>17.57</v>
      </c>
      <c r="F1317" s="12">
        <v>17.57</v>
      </c>
      <c r="G1317" s="12">
        <v>5418737</v>
      </c>
    </row>
    <row r="1318" spans="1:7" x14ac:dyDescent="0.25">
      <c r="A1318" s="13">
        <v>42921</v>
      </c>
      <c r="B1318" s="12">
        <v>17.600000000000001</v>
      </c>
      <c r="C1318" s="12">
        <v>17.98</v>
      </c>
      <c r="D1318" s="12">
        <v>17.57</v>
      </c>
      <c r="E1318" s="12">
        <v>17.889999</v>
      </c>
      <c r="F1318" s="12">
        <v>17.889999</v>
      </c>
      <c r="G1318" s="12">
        <v>41217962</v>
      </c>
    </row>
    <row r="1319" spans="1:7" x14ac:dyDescent="0.25">
      <c r="A1319" s="13">
        <v>42922</v>
      </c>
      <c r="B1319" s="12">
        <v>17.790001</v>
      </c>
      <c r="C1319" s="12">
        <v>17.850000000000001</v>
      </c>
      <c r="D1319" s="12">
        <v>17.66</v>
      </c>
      <c r="E1319" s="12">
        <v>17.700001</v>
      </c>
      <c r="F1319" s="12">
        <v>17.700001</v>
      </c>
      <c r="G1319" s="12">
        <v>39588099</v>
      </c>
    </row>
    <row r="1320" spans="1:7" x14ac:dyDescent="0.25">
      <c r="A1320" s="13">
        <v>42923</v>
      </c>
      <c r="B1320" s="12">
        <v>17.629999000000002</v>
      </c>
      <c r="C1320" s="12">
        <v>17.969999000000001</v>
      </c>
      <c r="D1320" s="12">
        <v>17.57</v>
      </c>
      <c r="E1320" s="12">
        <v>17.799999</v>
      </c>
      <c r="F1320" s="12">
        <v>17.799999</v>
      </c>
      <c r="G1320" s="12">
        <v>36777962</v>
      </c>
    </row>
    <row r="1321" spans="1:7" x14ac:dyDescent="0.25">
      <c r="A1321" s="13">
        <v>42926</v>
      </c>
      <c r="B1321" s="12">
        <v>17.799999</v>
      </c>
      <c r="C1321" s="12">
        <v>18.139999</v>
      </c>
      <c r="D1321" s="12">
        <v>17.670000000000002</v>
      </c>
      <c r="E1321" s="12">
        <v>18.040001</v>
      </c>
      <c r="F1321" s="12">
        <v>18.040001</v>
      </c>
      <c r="G1321" s="12">
        <v>40139558</v>
      </c>
    </row>
    <row r="1322" spans="1:7" x14ac:dyDescent="0.25">
      <c r="A1322" s="13">
        <v>42927</v>
      </c>
      <c r="B1322" s="12">
        <v>17.98</v>
      </c>
      <c r="C1322" s="12">
        <v>18.23</v>
      </c>
      <c r="D1322" s="12">
        <v>17.969999000000001</v>
      </c>
      <c r="E1322" s="12">
        <v>18.16</v>
      </c>
      <c r="F1322" s="12">
        <v>18.16</v>
      </c>
      <c r="G1322" s="12">
        <v>44963331</v>
      </c>
    </row>
    <row r="1323" spans="1:7" x14ac:dyDescent="0.25">
      <c r="A1323" s="13">
        <v>42928</v>
      </c>
      <c r="B1323" s="12">
        <v>18.190000999999999</v>
      </c>
      <c r="C1323" s="12">
        <v>18.389999</v>
      </c>
      <c r="D1323" s="12">
        <v>18.129999000000002</v>
      </c>
      <c r="E1323" s="12">
        <v>18.260000000000002</v>
      </c>
      <c r="F1323" s="12">
        <v>18.260000000000002</v>
      </c>
      <c r="G1323" s="12">
        <v>58310217</v>
      </c>
    </row>
    <row r="1324" spans="1:7" x14ac:dyDescent="0.25">
      <c r="A1324" s="13">
        <v>42929</v>
      </c>
      <c r="B1324" s="12">
        <v>18.209999</v>
      </c>
      <c r="C1324" s="12">
        <v>18.209999</v>
      </c>
      <c r="D1324" s="12">
        <v>17.889999</v>
      </c>
      <c r="E1324" s="12">
        <v>17.98</v>
      </c>
      <c r="F1324" s="12">
        <v>17.98</v>
      </c>
      <c r="G1324" s="12">
        <v>51700276</v>
      </c>
    </row>
    <row r="1325" spans="1:7" x14ac:dyDescent="0.25">
      <c r="A1325" s="13">
        <v>42930</v>
      </c>
      <c r="B1325" s="12">
        <v>17.969999000000001</v>
      </c>
      <c r="C1325" s="12">
        <v>18.040001</v>
      </c>
      <c r="D1325" s="12">
        <v>17.77</v>
      </c>
      <c r="E1325" s="12">
        <v>18</v>
      </c>
      <c r="F1325" s="12">
        <v>18</v>
      </c>
      <c r="G1325" s="12">
        <v>23657377</v>
      </c>
    </row>
    <row r="1326" spans="1:7" x14ac:dyDescent="0.25">
      <c r="A1326" s="13">
        <v>42933</v>
      </c>
      <c r="B1326" s="12">
        <v>17.850000000000001</v>
      </c>
      <c r="C1326" s="12">
        <v>17.850000000000001</v>
      </c>
      <c r="D1326" s="12">
        <v>17.420000000000002</v>
      </c>
      <c r="E1326" s="12">
        <v>17.57</v>
      </c>
      <c r="F1326" s="12">
        <v>17.57</v>
      </c>
      <c r="G1326" s="12">
        <v>36605248</v>
      </c>
    </row>
    <row r="1327" spans="1:7" x14ac:dyDescent="0.25">
      <c r="A1327" s="13">
        <v>42934</v>
      </c>
      <c r="B1327" s="12">
        <v>17.57</v>
      </c>
      <c r="C1327" s="12">
        <v>17.57</v>
      </c>
      <c r="D1327" s="12">
        <v>17.010000000000002</v>
      </c>
      <c r="E1327" s="12">
        <v>17.170000000000002</v>
      </c>
      <c r="F1327" s="12">
        <v>17.170000000000002</v>
      </c>
      <c r="G1327" s="12">
        <v>36850723</v>
      </c>
    </row>
    <row r="1328" spans="1:7" x14ac:dyDescent="0.25">
      <c r="A1328" s="13">
        <v>42935</v>
      </c>
      <c r="B1328" s="12">
        <v>17.149999999999999</v>
      </c>
      <c r="C1328" s="12">
        <v>17.299999</v>
      </c>
      <c r="D1328" s="12">
        <v>17.079999999999998</v>
      </c>
      <c r="E1328" s="12">
        <v>17.200001</v>
      </c>
      <c r="F1328" s="12">
        <v>17.200001</v>
      </c>
      <c r="G1328" s="12">
        <v>66990466</v>
      </c>
    </row>
    <row r="1329" spans="1:7" x14ac:dyDescent="0.25">
      <c r="A1329" s="13">
        <v>42936</v>
      </c>
      <c r="B1329" s="12">
        <v>17.290001</v>
      </c>
      <c r="C1329" s="12">
        <v>17.510000000000002</v>
      </c>
      <c r="D1329" s="12">
        <v>17.23</v>
      </c>
      <c r="E1329" s="12">
        <v>17.459999</v>
      </c>
      <c r="F1329" s="12">
        <v>17.459999</v>
      </c>
      <c r="G1329" s="12">
        <v>25153141</v>
      </c>
    </row>
    <row r="1330" spans="1:7" x14ac:dyDescent="0.25">
      <c r="A1330" s="13">
        <v>42937</v>
      </c>
      <c r="B1330" s="12">
        <v>17.469999000000001</v>
      </c>
      <c r="C1330" s="12">
        <v>17.93</v>
      </c>
      <c r="D1330" s="12">
        <v>17.32</v>
      </c>
      <c r="E1330" s="12">
        <v>17.91</v>
      </c>
      <c r="F1330" s="12">
        <v>17.91</v>
      </c>
      <c r="G1330" s="12">
        <v>30262384</v>
      </c>
    </row>
    <row r="1331" spans="1:7" x14ac:dyDescent="0.25">
      <c r="A1331" s="13">
        <v>42940</v>
      </c>
      <c r="B1331" s="12">
        <v>17.93</v>
      </c>
      <c r="C1331" s="12">
        <v>17.940000999999999</v>
      </c>
      <c r="D1331" s="12">
        <v>17.709999</v>
      </c>
      <c r="E1331" s="12">
        <v>17.899999999999999</v>
      </c>
      <c r="F1331" s="12">
        <v>17.899999999999999</v>
      </c>
      <c r="G1331" s="12">
        <v>18130755</v>
      </c>
    </row>
    <row r="1332" spans="1:7" x14ac:dyDescent="0.25">
      <c r="A1332" s="13">
        <v>42941</v>
      </c>
      <c r="B1332" s="12">
        <v>17.850000000000001</v>
      </c>
      <c r="C1332" s="12">
        <v>17.98</v>
      </c>
      <c r="D1332" s="12">
        <v>17.82</v>
      </c>
      <c r="E1332" s="12">
        <v>17.93</v>
      </c>
      <c r="F1332" s="12">
        <v>17.93</v>
      </c>
      <c r="G1332" s="12">
        <v>21387014</v>
      </c>
    </row>
    <row r="1333" spans="1:7" x14ac:dyDescent="0.25">
      <c r="A1333" s="13">
        <v>42942</v>
      </c>
      <c r="B1333" s="12">
        <v>17.5</v>
      </c>
      <c r="C1333" s="12">
        <v>17.719999000000001</v>
      </c>
      <c r="D1333" s="12">
        <v>17.120000999999998</v>
      </c>
      <c r="E1333" s="12">
        <v>17.299999</v>
      </c>
      <c r="F1333" s="12">
        <v>17.299999</v>
      </c>
      <c r="G1333" s="12">
        <v>44668686</v>
      </c>
    </row>
    <row r="1334" spans="1:7" x14ac:dyDescent="0.25">
      <c r="A1334" s="13">
        <v>42943</v>
      </c>
      <c r="B1334" s="12">
        <v>17.209999</v>
      </c>
      <c r="C1334" s="12">
        <v>17.399999999999999</v>
      </c>
      <c r="D1334" s="12">
        <v>16.959999</v>
      </c>
      <c r="E1334" s="12">
        <v>17.02</v>
      </c>
      <c r="F1334" s="12">
        <v>17.02</v>
      </c>
      <c r="G1334" s="12">
        <v>29747673</v>
      </c>
    </row>
    <row r="1335" spans="1:7" x14ac:dyDescent="0.25">
      <c r="A1335" s="13">
        <v>42944</v>
      </c>
      <c r="B1335" s="12">
        <v>17</v>
      </c>
      <c r="C1335" s="12">
        <v>17.170000000000002</v>
      </c>
      <c r="D1335" s="12">
        <v>16.870000999999998</v>
      </c>
      <c r="E1335" s="12">
        <v>17.149999999999999</v>
      </c>
      <c r="F1335" s="12">
        <v>17.149999999999999</v>
      </c>
      <c r="G1335" s="12">
        <v>49226271</v>
      </c>
    </row>
    <row r="1336" spans="1:7" x14ac:dyDescent="0.25">
      <c r="A1336" s="13">
        <v>42947</v>
      </c>
      <c r="B1336" s="12">
        <v>17.010000000000002</v>
      </c>
      <c r="C1336" s="12">
        <v>17.299999</v>
      </c>
      <c r="D1336" s="12">
        <v>17.010000000000002</v>
      </c>
      <c r="E1336" s="12">
        <v>17.200001</v>
      </c>
      <c r="F1336" s="12">
        <v>17.200001</v>
      </c>
      <c r="G1336" s="12">
        <v>33408781</v>
      </c>
    </row>
    <row r="1337" spans="1:7" x14ac:dyDescent="0.25">
      <c r="A1337" s="13">
        <v>42948</v>
      </c>
      <c r="B1337" s="12">
        <v>17.329999999999998</v>
      </c>
      <c r="C1337" s="12">
        <v>17.66</v>
      </c>
      <c r="D1337" s="12">
        <v>17.280000999999999</v>
      </c>
      <c r="E1337" s="12">
        <v>17.610001</v>
      </c>
      <c r="F1337" s="12">
        <v>17.610001</v>
      </c>
      <c r="G1337" s="12">
        <v>35150582</v>
      </c>
    </row>
    <row r="1338" spans="1:7" x14ac:dyDescent="0.25">
      <c r="A1338" s="13">
        <v>42949</v>
      </c>
      <c r="B1338" s="12">
        <v>17.579999999999998</v>
      </c>
      <c r="C1338" s="12">
        <v>17.799999</v>
      </c>
      <c r="D1338" s="12">
        <v>17.469999000000001</v>
      </c>
      <c r="E1338" s="12">
        <v>17.52</v>
      </c>
      <c r="F1338" s="12">
        <v>17.52</v>
      </c>
      <c r="G1338" s="12">
        <v>27103706</v>
      </c>
    </row>
    <row r="1339" spans="1:7" x14ac:dyDescent="0.25">
      <c r="A1339" s="13">
        <v>42950</v>
      </c>
      <c r="B1339" s="12">
        <v>17.5</v>
      </c>
      <c r="C1339" s="12">
        <v>17.629999000000002</v>
      </c>
      <c r="D1339" s="12">
        <v>17.23</v>
      </c>
      <c r="E1339" s="12">
        <v>17.299999</v>
      </c>
      <c r="F1339" s="12">
        <v>17.299999</v>
      </c>
      <c r="G1339" s="12">
        <v>22331247</v>
      </c>
    </row>
    <row r="1340" spans="1:7" x14ac:dyDescent="0.25">
      <c r="A1340" s="13">
        <v>42951</v>
      </c>
      <c r="B1340" s="12">
        <v>17.379999000000002</v>
      </c>
      <c r="C1340" s="12">
        <v>17.530000999999999</v>
      </c>
      <c r="D1340" s="12">
        <v>17.200001</v>
      </c>
      <c r="E1340" s="12">
        <v>17.5</v>
      </c>
      <c r="F1340" s="12">
        <v>17.5</v>
      </c>
      <c r="G1340" s="12">
        <v>19140401</v>
      </c>
    </row>
    <row r="1341" spans="1:7" x14ac:dyDescent="0.25">
      <c r="A1341" s="13">
        <v>42954</v>
      </c>
      <c r="B1341" s="12">
        <v>17.48</v>
      </c>
      <c r="C1341" s="12">
        <v>17.579999999999998</v>
      </c>
      <c r="D1341" s="12">
        <v>17.389999</v>
      </c>
      <c r="E1341" s="12">
        <v>17.43</v>
      </c>
      <c r="F1341" s="12">
        <v>17.43</v>
      </c>
      <c r="G1341" s="12">
        <v>11666276</v>
      </c>
    </row>
    <row r="1342" spans="1:7" x14ac:dyDescent="0.25">
      <c r="A1342" s="13">
        <v>42955</v>
      </c>
      <c r="B1342" s="12">
        <v>17.370000999999998</v>
      </c>
      <c r="C1342" s="12">
        <v>17.469999000000001</v>
      </c>
      <c r="D1342" s="12">
        <v>17.219999000000001</v>
      </c>
      <c r="E1342" s="12">
        <v>17.25</v>
      </c>
      <c r="F1342" s="12">
        <v>17.25</v>
      </c>
      <c r="G1342" s="12">
        <v>24373156</v>
      </c>
    </row>
    <row r="1343" spans="1:7" x14ac:dyDescent="0.25">
      <c r="A1343" s="13">
        <v>42956</v>
      </c>
      <c r="B1343" s="12">
        <v>17.329999999999998</v>
      </c>
      <c r="C1343" s="12">
        <v>17.329999999999998</v>
      </c>
      <c r="D1343" s="12">
        <v>17.100000000000001</v>
      </c>
      <c r="E1343" s="12">
        <v>17.170000000000002</v>
      </c>
      <c r="F1343" s="12">
        <v>17.170000000000002</v>
      </c>
      <c r="G1343" s="12">
        <v>17068827</v>
      </c>
    </row>
    <row r="1344" spans="1:7" x14ac:dyDescent="0.25">
      <c r="A1344" s="13">
        <v>42957</v>
      </c>
      <c r="B1344" s="12">
        <v>17.110001</v>
      </c>
      <c r="C1344" s="12">
        <v>17.110001</v>
      </c>
      <c r="D1344" s="12">
        <v>16.57</v>
      </c>
      <c r="E1344" s="12">
        <v>16.690000999999999</v>
      </c>
      <c r="F1344" s="12">
        <v>16.690000999999999</v>
      </c>
      <c r="G1344" s="12">
        <v>42970497</v>
      </c>
    </row>
    <row r="1345" spans="1:7" x14ac:dyDescent="0.25">
      <c r="A1345" s="13">
        <v>42958</v>
      </c>
      <c r="B1345" s="12">
        <v>16.700001</v>
      </c>
      <c r="C1345" s="12">
        <v>16.809999000000001</v>
      </c>
      <c r="D1345" s="12">
        <v>16.440000999999999</v>
      </c>
      <c r="E1345" s="12">
        <v>16.5</v>
      </c>
      <c r="F1345" s="12">
        <v>16.5</v>
      </c>
      <c r="G1345" s="12">
        <v>44065493</v>
      </c>
    </row>
    <row r="1346" spans="1:7" x14ac:dyDescent="0.25">
      <c r="A1346" s="13">
        <v>42961</v>
      </c>
      <c r="B1346" s="12">
        <v>16.610001</v>
      </c>
      <c r="C1346" s="12">
        <v>16.73</v>
      </c>
      <c r="D1346" s="12">
        <v>16.52</v>
      </c>
      <c r="E1346" s="12">
        <v>16.610001</v>
      </c>
      <c r="F1346" s="12">
        <v>16.610001</v>
      </c>
      <c r="G1346" s="12">
        <v>26751887</v>
      </c>
    </row>
    <row r="1347" spans="1:7" x14ac:dyDescent="0.25">
      <c r="A1347" s="13">
        <v>42962</v>
      </c>
      <c r="B1347" s="12">
        <v>16.690000999999999</v>
      </c>
      <c r="C1347" s="12">
        <v>16.77</v>
      </c>
      <c r="D1347" s="12">
        <v>16.489999999999998</v>
      </c>
      <c r="E1347" s="12">
        <v>16.549999</v>
      </c>
      <c r="F1347" s="12">
        <v>16.549999</v>
      </c>
      <c r="G1347" s="12">
        <v>19911791</v>
      </c>
    </row>
    <row r="1348" spans="1:7" x14ac:dyDescent="0.25">
      <c r="A1348" s="13">
        <v>42963</v>
      </c>
      <c r="B1348" s="12">
        <v>16.559999000000001</v>
      </c>
      <c r="C1348" s="12">
        <v>16.68</v>
      </c>
      <c r="D1348" s="12">
        <v>16.420000000000002</v>
      </c>
      <c r="E1348" s="12">
        <v>16.52</v>
      </c>
      <c r="F1348" s="12">
        <v>16.52</v>
      </c>
      <c r="G1348" s="12">
        <v>29108946</v>
      </c>
    </row>
    <row r="1349" spans="1:7" x14ac:dyDescent="0.25">
      <c r="A1349" s="13">
        <v>42964</v>
      </c>
      <c r="B1349" s="12">
        <v>16.52</v>
      </c>
      <c r="C1349" s="12">
        <v>16.579999999999998</v>
      </c>
      <c r="D1349" s="12">
        <v>16.32</v>
      </c>
      <c r="E1349" s="12">
        <v>16.420000000000002</v>
      </c>
      <c r="F1349" s="12">
        <v>16.420000000000002</v>
      </c>
      <c r="G1349" s="12">
        <v>19133663</v>
      </c>
    </row>
    <row r="1350" spans="1:7" x14ac:dyDescent="0.25">
      <c r="A1350" s="13">
        <v>42965</v>
      </c>
      <c r="B1350" s="12">
        <v>16.489999999999998</v>
      </c>
      <c r="C1350" s="12">
        <v>16.629999000000002</v>
      </c>
      <c r="D1350" s="12">
        <v>16.299999</v>
      </c>
      <c r="E1350" s="12">
        <v>16.370000999999998</v>
      </c>
      <c r="F1350" s="12">
        <v>16.370000999999998</v>
      </c>
      <c r="G1350" s="12">
        <v>24433257</v>
      </c>
    </row>
    <row r="1351" spans="1:7" x14ac:dyDescent="0.25">
      <c r="A1351" s="13">
        <v>42968</v>
      </c>
      <c r="B1351" s="12">
        <v>16.360001</v>
      </c>
      <c r="C1351" s="12">
        <v>16.41</v>
      </c>
      <c r="D1351" s="12">
        <v>16.190000999999999</v>
      </c>
      <c r="E1351" s="12">
        <v>16.239999999999998</v>
      </c>
      <c r="F1351" s="12">
        <v>16.239999999999998</v>
      </c>
      <c r="G1351" s="12">
        <v>19066696</v>
      </c>
    </row>
    <row r="1352" spans="1:7" x14ac:dyDescent="0.25">
      <c r="A1352" s="13">
        <v>42969</v>
      </c>
      <c r="B1352" s="12">
        <v>16.27</v>
      </c>
      <c r="C1352" s="12">
        <v>16.41</v>
      </c>
      <c r="D1352" s="12">
        <v>16.16</v>
      </c>
      <c r="E1352" s="12">
        <v>16.200001</v>
      </c>
      <c r="F1352" s="12">
        <v>16.200001</v>
      </c>
      <c r="G1352" s="12">
        <v>26803695</v>
      </c>
    </row>
    <row r="1353" spans="1:7" x14ac:dyDescent="0.25">
      <c r="A1353" s="13">
        <v>42970</v>
      </c>
      <c r="B1353" s="12">
        <v>16.200001</v>
      </c>
      <c r="C1353" s="12">
        <v>16.239999999999998</v>
      </c>
      <c r="D1353" s="12">
        <v>16.100000000000001</v>
      </c>
      <c r="E1353" s="12">
        <v>16.149999999999999</v>
      </c>
      <c r="F1353" s="12">
        <v>16.149999999999999</v>
      </c>
      <c r="G1353" s="12">
        <v>24742568</v>
      </c>
    </row>
    <row r="1354" spans="1:7" x14ac:dyDescent="0.25">
      <c r="A1354" s="13">
        <v>42971</v>
      </c>
      <c r="B1354" s="12">
        <v>16.110001</v>
      </c>
      <c r="C1354" s="12">
        <v>16.149999999999999</v>
      </c>
      <c r="D1354" s="12">
        <v>15.98</v>
      </c>
      <c r="E1354" s="12">
        <v>16.110001</v>
      </c>
      <c r="F1354" s="12">
        <v>16.110001</v>
      </c>
      <c r="G1354" s="12">
        <v>61351534</v>
      </c>
    </row>
    <row r="1355" spans="1:7" x14ac:dyDescent="0.25">
      <c r="A1355" s="13">
        <v>42972</v>
      </c>
      <c r="B1355" s="12">
        <v>16.149999999999999</v>
      </c>
      <c r="C1355" s="12">
        <v>16.309999000000001</v>
      </c>
      <c r="D1355" s="12">
        <v>16.010000000000002</v>
      </c>
      <c r="E1355" s="12">
        <v>16.16</v>
      </c>
      <c r="F1355" s="12">
        <v>16.16</v>
      </c>
      <c r="G1355" s="12">
        <v>33496193</v>
      </c>
    </row>
    <row r="1356" spans="1:7" x14ac:dyDescent="0.25">
      <c r="A1356" s="13">
        <v>42975</v>
      </c>
      <c r="B1356" s="12">
        <v>16.23</v>
      </c>
      <c r="C1356" s="12">
        <v>16.329999999999998</v>
      </c>
      <c r="D1356" s="12">
        <v>15.86</v>
      </c>
      <c r="E1356" s="12">
        <v>16.280000999999999</v>
      </c>
      <c r="F1356" s="12">
        <v>16.280000999999999</v>
      </c>
      <c r="G1356" s="12">
        <v>30875502</v>
      </c>
    </row>
    <row r="1357" spans="1:7" x14ac:dyDescent="0.25">
      <c r="A1357" s="13">
        <v>42976</v>
      </c>
      <c r="B1357" s="12">
        <v>16.16</v>
      </c>
      <c r="C1357" s="12">
        <v>16.43</v>
      </c>
      <c r="D1357" s="12">
        <v>16</v>
      </c>
      <c r="E1357" s="12">
        <v>16.399999999999999</v>
      </c>
      <c r="F1357" s="12">
        <v>16.399999999999999</v>
      </c>
      <c r="G1357" s="12">
        <v>30157062</v>
      </c>
    </row>
    <row r="1358" spans="1:7" x14ac:dyDescent="0.25">
      <c r="A1358" s="13">
        <v>42977</v>
      </c>
      <c r="B1358" s="12">
        <v>16.420000000000002</v>
      </c>
      <c r="C1358" s="12">
        <v>16.91</v>
      </c>
      <c r="D1358" s="12">
        <v>16.41</v>
      </c>
      <c r="E1358" s="12">
        <v>16.889999</v>
      </c>
      <c r="F1358" s="12">
        <v>16.889999</v>
      </c>
      <c r="G1358" s="12">
        <v>57760880</v>
      </c>
    </row>
    <row r="1359" spans="1:7" x14ac:dyDescent="0.25">
      <c r="A1359" s="13">
        <v>42978</v>
      </c>
      <c r="B1359" s="12">
        <v>16.920000000000002</v>
      </c>
      <c r="C1359" s="12">
        <v>16.940000999999999</v>
      </c>
      <c r="D1359" s="12">
        <v>16.59</v>
      </c>
      <c r="E1359" s="12">
        <v>16.709999</v>
      </c>
      <c r="F1359" s="12">
        <v>16.709999</v>
      </c>
      <c r="G1359" s="12">
        <v>37458524</v>
      </c>
    </row>
    <row r="1360" spans="1:7" x14ac:dyDescent="0.25">
      <c r="A1360" s="13">
        <v>42979</v>
      </c>
      <c r="B1360" s="12">
        <v>16.77</v>
      </c>
      <c r="C1360" s="12">
        <v>16.870000999999998</v>
      </c>
      <c r="D1360" s="12">
        <v>16.59</v>
      </c>
      <c r="E1360" s="12">
        <v>16.84</v>
      </c>
      <c r="F1360" s="12">
        <v>16.84</v>
      </c>
      <c r="G1360" s="12">
        <v>21589209</v>
      </c>
    </row>
    <row r="1361" spans="1:7" x14ac:dyDescent="0.25">
      <c r="A1361" s="13">
        <v>42982</v>
      </c>
      <c r="B1361" s="12">
        <v>16.719999000000001</v>
      </c>
      <c r="C1361" s="12">
        <v>16.799999</v>
      </c>
      <c r="D1361" s="12">
        <v>16.629999000000002</v>
      </c>
      <c r="E1361" s="12">
        <v>16.66</v>
      </c>
      <c r="F1361" s="12">
        <v>16.66</v>
      </c>
      <c r="G1361" s="12">
        <v>1679033</v>
      </c>
    </row>
    <row r="1362" spans="1:7" x14ac:dyDescent="0.25">
      <c r="A1362" s="13">
        <v>42983</v>
      </c>
      <c r="B1362" s="12">
        <v>16.68</v>
      </c>
      <c r="C1362" s="12">
        <v>16.829999999999998</v>
      </c>
      <c r="D1362" s="12">
        <v>16.379999000000002</v>
      </c>
      <c r="E1362" s="12">
        <v>16.420000000000002</v>
      </c>
      <c r="F1362" s="12">
        <v>16.420000000000002</v>
      </c>
      <c r="G1362" s="12">
        <v>34692240</v>
      </c>
    </row>
    <row r="1363" spans="1:7" x14ac:dyDescent="0.25">
      <c r="A1363" s="13">
        <v>42984</v>
      </c>
      <c r="B1363" s="12">
        <v>16.379999000000002</v>
      </c>
      <c r="C1363" s="12">
        <v>16.510000000000002</v>
      </c>
      <c r="D1363" s="12">
        <v>16.299999</v>
      </c>
      <c r="E1363" s="12">
        <v>16.34</v>
      </c>
      <c r="F1363" s="12">
        <v>16.34</v>
      </c>
      <c r="G1363" s="12">
        <v>43304078</v>
      </c>
    </row>
    <row r="1364" spans="1:7" x14ac:dyDescent="0.25">
      <c r="A1364" s="13">
        <v>42985</v>
      </c>
      <c r="B1364" s="12">
        <v>16.34</v>
      </c>
      <c r="C1364" s="12">
        <v>16.34</v>
      </c>
      <c r="D1364" s="12">
        <v>16.129999000000002</v>
      </c>
      <c r="E1364" s="12">
        <v>16.16</v>
      </c>
      <c r="F1364" s="12">
        <v>16.16</v>
      </c>
      <c r="G1364" s="12">
        <v>29627574</v>
      </c>
    </row>
    <row r="1365" spans="1:7" x14ac:dyDescent="0.25">
      <c r="A1365" s="13">
        <v>42986</v>
      </c>
      <c r="B1365" s="12">
        <v>16.200001</v>
      </c>
      <c r="C1365" s="12">
        <v>16.25</v>
      </c>
      <c r="D1365" s="12">
        <v>16.010000000000002</v>
      </c>
      <c r="E1365" s="12">
        <v>16.209999</v>
      </c>
      <c r="F1365" s="12">
        <v>16.209999</v>
      </c>
      <c r="G1365" s="12">
        <v>22805081</v>
      </c>
    </row>
    <row r="1366" spans="1:7" x14ac:dyDescent="0.25">
      <c r="A1366" s="13">
        <v>42989</v>
      </c>
      <c r="B1366" s="12">
        <v>16.27</v>
      </c>
      <c r="C1366" s="12">
        <v>16.41</v>
      </c>
      <c r="D1366" s="12">
        <v>15.99</v>
      </c>
      <c r="E1366" s="12">
        <v>16.120000999999998</v>
      </c>
      <c r="F1366" s="12">
        <v>16.120000999999998</v>
      </c>
      <c r="G1366" s="12">
        <v>37186837</v>
      </c>
    </row>
    <row r="1367" spans="1:7" x14ac:dyDescent="0.25">
      <c r="A1367" s="13">
        <v>42990</v>
      </c>
      <c r="B1367" s="12">
        <v>16.16</v>
      </c>
      <c r="C1367" s="12">
        <v>16.27</v>
      </c>
      <c r="D1367" s="12">
        <v>16.09</v>
      </c>
      <c r="E1367" s="12">
        <v>16.209999</v>
      </c>
      <c r="F1367" s="12">
        <v>16.209999</v>
      </c>
      <c r="G1367" s="12">
        <v>30660781</v>
      </c>
    </row>
    <row r="1368" spans="1:7" x14ac:dyDescent="0.25">
      <c r="A1368" s="13">
        <v>42991</v>
      </c>
      <c r="B1368" s="12">
        <v>16.260000000000002</v>
      </c>
      <c r="C1368" s="12">
        <v>16.260000000000002</v>
      </c>
      <c r="D1368" s="12">
        <v>15.96</v>
      </c>
      <c r="E1368" s="12">
        <v>15.98</v>
      </c>
      <c r="F1368" s="12">
        <v>15.98</v>
      </c>
      <c r="G1368" s="12">
        <v>32022760</v>
      </c>
    </row>
    <row r="1369" spans="1:7" x14ac:dyDescent="0.25">
      <c r="A1369" s="13">
        <v>42992</v>
      </c>
      <c r="B1369" s="12">
        <v>15.95</v>
      </c>
      <c r="C1369" s="12">
        <v>16.200001</v>
      </c>
      <c r="D1369" s="12">
        <v>15.95</v>
      </c>
      <c r="E1369" s="12">
        <v>16.149999999999999</v>
      </c>
      <c r="F1369" s="12">
        <v>16.149999999999999</v>
      </c>
      <c r="G1369" s="12">
        <v>20566650</v>
      </c>
    </row>
    <row r="1370" spans="1:7" x14ac:dyDescent="0.25">
      <c r="A1370" s="13">
        <v>42993</v>
      </c>
      <c r="B1370" s="12">
        <v>16.129999000000002</v>
      </c>
      <c r="C1370" s="12">
        <v>16.129999000000002</v>
      </c>
      <c r="D1370" s="12">
        <v>15.97</v>
      </c>
      <c r="E1370" s="12">
        <v>16</v>
      </c>
      <c r="F1370" s="12">
        <v>16</v>
      </c>
      <c r="G1370" s="12">
        <v>83545681</v>
      </c>
    </row>
    <row r="1371" spans="1:7" x14ac:dyDescent="0.25">
      <c r="A1371" s="13">
        <v>42996</v>
      </c>
      <c r="B1371" s="12">
        <v>15.93</v>
      </c>
      <c r="C1371" s="12">
        <v>16.27</v>
      </c>
      <c r="D1371" s="12">
        <v>15.85</v>
      </c>
      <c r="E1371" s="12">
        <v>16.139999</v>
      </c>
      <c r="F1371" s="12">
        <v>16.139999</v>
      </c>
      <c r="G1371" s="12">
        <v>21906682</v>
      </c>
    </row>
    <row r="1372" spans="1:7" x14ac:dyDescent="0.25">
      <c r="A1372" s="13">
        <v>42997</v>
      </c>
      <c r="B1372" s="12">
        <v>16.190000999999999</v>
      </c>
      <c r="C1372" s="12">
        <v>16.25</v>
      </c>
      <c r="D1372" s="12">
        <v>16.010000000000002</v>
      </c>
      <c r="E1372" s="12">
        <v>16.239999999999998</v>
      </c>
      <c r="F1372" s="12">
        <v>16.239999999999998</v>
      </c>
      <c r="G1372" s="12">
        <v>17400673</v>
      </c>
    </row>
    <row r="1373" spans="1:7" x14ac:dyDescent="0.25">
      <c r="A1373" s="13">
        <v>42998</v>
      </c>
      <c r="B1373" s="12">
        <v>16.309999000000001</v>
      </c>
      <c r="C1373" s="12">
        <v>16.700001</v>
      </c>
      <c r="D1373" s="12">
        <v>16.260000000000002</v>
      </c>
      <c r="E1373" s="12">
        <v>16.649999999999999</v>
      </c>
      <c r="F1373" s="12">
        <v>16.649999999999999</v>
      </c>
      <c r="G1373" s="12">
        <v>30778678</v>
      </c>
    </row>
    <row r="1374" spans="1:7" x14ac:dyDescent="0.25">
      <c r="A1374" s="13">
        <v>42999</v>
      </c>
      <c r="B1374" s="12">
        <v>16.690000999999999</v>
      </c>
      <c r="C1374" s="12">
        <v>16.77</v>
      </c>
      <c r="D1374" s="12">
        <v>16.420000000000002</v>
      </c>
      <c r="E1374" s="12">
        <v>16.719999000000001</v>
      </c>
      <c r="F1374" s="12">
        <v>16.719999000000001</v>
      </c>
      <c r="G1374" s="12">
        <v>23283994</v>
      </c>
    </row>
    <row r="1375" spans="1:7" x14ac:dyDescent="0.25">
      <c r="A1375" s="13">
        <v>43000</v>
      </c>
      <c r="B1375" s="12">
        <v>16.610001</v>
      </c>
      <c r="C1375" s="12">
        <v>16.760000000000002</v>
      </c>
      <c r="D1375" s="12">
        <v>16.549999</v>
      </c>
      <c r="E1375" s="12">
        <v>16.579999999999998</v>
      </c>
      <c r="F1375" s="12">
        <v>16.579999999999998</v>
      </c>
      <c r="G1375" s="12">
        <v>15849207</v>
      </c>
    </row>
    <row r="1376" spans="1:7" x14ac:dyDescent="0.25">
      <c r="A1376" s="13">
        <v>43003</v>
      </c>
      <c r="B1376" s="12">
        <v>16.59</v>
      </c>
      <c r="C1376" s="12">
        <v>16.709999</v>
      </c>
      <c r="D1376" s="12">
        <v>16.350000000000001</v>
      </c>
      <c r="E1376" s="12">
        <v>16.5</v>
      </c>
      <c r="F1376" s="12">
        <v>16.5</v>
      </c>
      <c r="G1376" s="12">
        <v>25745333</v>
      </c>
    </row>
    <row r="1377" spans="1:7" x14ac:dyDescent="0.25">
      <c r="A1377" s="13">
        <v>43004</v>
      </c>
      <c r="B1377" s="12">
        <v>16.549999</v>
      </c>
      <c r="C1377" s="12">
        <v>16.600000000000001</v>
      </c>
      <c r="D1377" s="12">
        <v>16.420000000000002</v>
      </c>
      <c r="E1377" s="12">
        <v>16.469999000000001</v>
      </c>
      <c r="F1377" s="12">
        <v>16.469999000000001</v>
      </c>
      <c r="G1377" s="12">
        <v>18280368</v>
      </c>
    </row>
    <row r="1378" spans="1:7" x14ac:dyDescent="0.25">
      <c r="A1378" s="13">
        <v>43005</v>
      </c>
      <c r="B1378" s="12">
        <v>16.450001</v>
      </c>
      <c r="C1378" s="12">
        <v>16.690000999999999</v>
      </c>
      <c r="D1378" s="12">
        <v>16.350000000000001</v>
      </c>
      <c r="E1378" s="12">
        <v>16.420000000000002</v>
      </c>
      <c r="F1378" s="12">
        <v>16.420000000000002</v>
      </c>
      <c r="G1378" s="12">
        <v>22204239</v>
      </c>
    </row>
    <row r="1379" spans="1:7" x14ac:dyDescent="0.25">
      <c r="A1379" s="13">
        <v>43006</v>
      </c>
      <c r="B1379" s="12">
        <v>16.370000999999998</v>
      </c>
      <c r="C1379" s="12">
        <v>16.579999999999998</v>
      </c>
      <c r="D1379" s="12">
        <v>16.329999999999998</v>
      </c>
      <c r="E1379" s="12">
        <v>16.360001</v>
      </c>
      <c r="F1379" s="12">
        <v>16.360001</v>
      </c>
      <c r="G1379" s="12">
        <v>23440643</v>
      </c>
    </row>
    <row r="1380" spans="1:7" x14ac:dyDescent="0.25">
      <c r="A1380" s="13">
        <v>43007</v>
      </c>
      <c r="B1380" s="12">
        <v>16.329999999999998</v>
      </c>
      <c r="C1380" s="12">
        <v>16.620000999999998</v>
      </c>
      <c r="D1380" s="12">
        <v>16.329999999999998</v>
      </c>
      <c r="E1380" s="12">
        <v>16.549999</v>
      </c>
      <c r="F1380" s="12">
        <v>16.549999</v>
      </c>
      <c r="G1380" s="12">
        <v>19617313</v>
      </c>
    </row>
    <row r="1381" spans="1:7" x14ac:dyDescent="0.25">
      <c r="A1381" s="13">
        <v>43010</v>
      </c>
      <c r="B1381" s="12">
        <v>16.579999999999998</v>
      </c>
      <c r="C1381" s="12">
        <v>16.690000999999999</v>
      </c>
      <c r="D1381" s="12">
        <v>16.530000999999999</v>
      </c>
      <c r="E1381" s="12">
        <v>16.57</v>
      </c>
      <c r="F1381" s="12">
        <v>16.57</v>
      </c>
      <c r="G1381" s="12">
        <v>15210108</v>
      </c>
    </row>
    <row r="1382" spans="1:7" x14ac:dyDescent="0.25">
      <c r="A1382" s="13">
        <v>43011</v>
      </c>
      <c r="B1382" s="12">
        <v>16.639999</v>
      </c>
      <c r="C1382" s="12">
        <v>16.66</v>
      </c>
      <c r="D1382" s="12">
        <v>16.450001</v>
      </c>
      <c r="E1382" s="12">
        <v>16.559999000000001</v>
      </c>
      <c r="F1382" s="12">
        <v>16.559999000000001</v>
      </c>
      <c r="G1382" s="12">
        <v>13724897</v>
      </c>
    </row>
    <row r="1383" spans="1:7" x14ac:dyDescent="0.25">
      <c r="A1383" s="13">
        <v>43012</v>
      </c>
      <c r="B1383" s="12">
        <v>16.600000000000001</v>
      </c>
      <c r="C1383" s="12">
        <v>16.600000000000001</v>
      </c>
      <c r="D1383" s="12">
        <v>16.459999</v>
      </c>
      <c r="E1383" s="12">
        <v>16.540001</v>
      </c>
      <c r="F1383" s="12">
        <v>16.540001</v>
      </c>
      <c r="G1383" s="12">
        <v>15960138</v>
      </c>
    </row>
    <row r="1384" spans="1:7" x14ac:dyDescent="0.25">
      <c r="A1384" s="13">
        <v>43013</v>
      </c>
      <c r="B1384" s="12">
        <v>16.489999999999998</v>
      </c>
      <c r="C1384" s="12">
        <v>16.629999000000002</v>
      </c>
      <c r="D1384" s="12">
        <v>16.450001</v>
      </c>
      <c r="E1384" s="12">
        <v>16.489999999999998</v>
      </c>
      <c r="F1384" s="12">
        <v>16.489999999999998</v>
      </c>
      <c r="G1384" s="12">
        <v>18550432</v>
      </c>
    </row>
    <row r="1385" spans="1:7" x14ac:dyDescent="0.25">
      <c r="A1385" s="13">
        <v>43014</v>
      </c>
      <c r="B1385" s="12">
        <v>16.59</v>
      </c>
      <c r="C1385" s="12">
        <v>16.68</v>
      </c>
      <c r="D1385" s="12">
        <v>16.43</v>
      </c>
      <c r="E1385" s="12">
        <v>16.620000999999998</v>
      </c>
      <c r="F1385" s="12">
        <v>16.620000999999998</v>
      </c>
      <c r="G1385" s="12">
        <v>22830517</v>
      </c>
    </row>
    <row r="1386" spans="1:7" x14ac:dyDescent="0.25">
      <c r="A1386" s="13">
        <v>43017</v>
      </c>
      <c r="B1386" s="12">
        <v>16.68</v>
      </c>
      <c r="C1386" s="12">
        <v>16.68</v>
      </c>
      <c r="D1386" s="12">
        <v>16.139999</v>
      </c>
      <c r="E1386" s="12">
        <v>16.18</v>
      </c>
      <c r="F1386" s="12">
        <v>16.18</v>
      </c>
      <c r="G1386" s="12">
        <v>26577736</v>
      </c>
    </row>
    <row r="1387" spans="1:7" x14ac:dyDescent="0.25">
      <c r="A1387" s="13">
        <v>43018</v>
      </c>
      <c r="B1387" s="12">
        <v>16.260000000000002</v>
      </c>
      <c r="C1387" s="12">
        <v>16.260000000000002</v>
      </c>
      <c r="D1387" s="12">
        <v>15.86</v>
      </c>
      <c r="E1387" s="12">
        <v>15.91</v>
      </c>
      <c r="F1387" s="12">
        <v>15.91</v>
      </c>
      <c r="G1387" s="12">
        <v>43723986</v>
      </c>
    </row>
    <row r="1388" spans="1:7" x14ac:dyDescent="0.25">
      <c r="A1388" s="13">
        <v>43019</v>
      </c>
      <c r="B1388" s="12">
        <v>15.93</v>
      </c>
      <c r="C1388" s="12">
        <v>15.93</v>
      </c>
      <c r="D1388" s="12">
        <v>15.35</v>
      </c>
      <c r="E1388" s="12">
        <v>15.4</v>
      </c>
      <c r="F1388" s="12">
        <v>15.4</v>
      </c>
      <c r="G1388" s="12">
        <v>54330607</v>
      </c>
    </row>
    <row r="1389" spans="1:7" x14ac:dyDescent="0.25">
      <c r="A1389" s="13">
        <v>43020</v>
      </c>
      <c r="B1389" s="12">
        <v>15.54</v>
      </c>
      <c r="C1389" s="12">
        <v>15.54</v>
      </c>
      <c r="D1389" s="12">
        <v>15</v>
      </c>
      <c r="E1389" s="12">
        <v>15.09</v>
      </c>
      <c r="F1389" s="12">
        <v>15.09</v>
      </c>
      <c r="G1389" s="12">
        <v>45054470</v>
      </c>
    </row>
    <row r="1390" spans="1:7" x14ac:dyDescent="0.25">
      <c r="A1390" s="13">
        <v>43021</v>
      </c>
      <c r="B1390" s="12">
        <v>15.11</v>
      </c>
      <c r="C1390" s="12">
        <v>15.44</v>
      </c>
      <c r="D1390" s="12">
        <v>15.09</v>
      </c>
      <c r="E1390" s="12">
        <v>15.29</v>
      </c>
      <c r="F1390" s="12">
        <v>15.29</v>
      </c>
      <c r="G1390" s="12">
        <v>30970514</v>
      </c>
    </row>
    <row r="1391" spans="1:7" x14ac:dyDescent="0.25">
      <c r="A1391" s="13">
        <v>43024</v>
      </c>
      <c r="B1391" s="12">
        <v>15.36</v>
      </c>
      <c r="C1391" s="12">
        <v>15.4</v>
      </c>
      <c r="D1391" s="12">
        <v>14.82</v>
      </c>
      <c r="E1391" s="12">
        <v>14.9</v>
      </c>
      <c r="F1391" s="12">
        <v>14.9</v>
      </c>
      <c r="G1391" s="12">
        <v>30988295</v>
      </c>
    </row>
    <row r="1392" spans="1:7" x14ac:dyDescent="0.25">
      <c r="A1392" s="13">
        <v>43025</v>
      </c>
      <c r="B1392" s="12">
        <v>15</v>
      </c>
      <c r="C1392" s="12">
        <v>15.4</v>
      </c>
      <c r="D1392" s="12">
        <v>14.93</v>
      </c>
      <c r="E1392" s="12">
        <v>15.34</v>
      </c>
      <c r="F1392" s="12">
        <v>15.34</v>
      </c>
      <c r="G1392" s="12">
        <v>52664047</v>
      </c>
    </row>
    <row r="1393" spans="1:7" x14ac:dyDescent="0.25">
      <c r="A1393" s="13">
        <v>43026</v>
      </c>
      <c r="B1393" s="12">
        <v>15.33</v>
      </c>
      <c r="C1393" s="12">
        <v>15.68</v>
      </c>
      <c r="D1393" s="12">
        <v>15.17</v>
      </c>
      <c r="E1393" s="12">
        <v>15.21</v>
      </c>
      <c r="F1393" s="12">
        <v>15.21</v>
      </c>
      <c r="G1393" s="12">
        <v>35812773</v>
      </c>
    </row>
    <row r="1394" spans="1:7" x14ac:dyDescent="0.25">
      <c r="A1394" s="13">
        <v>43027</v>
      </c>
      <c r="B1394" s="12">
        <v>15.23</v>
      </c>
      <c r="C1394" s="12">
        <v>15.32</v>
      </c>
      <c r="D1394" s="12">
        <v>15.05</v>
      </c>
      <c r="E1394" s="12">
        <v>15.3</v>
      </c>
      <c r="F1394" s="12">
        <v>15.3</v>
      </c>
      <c r="G1394" s="12">
        <v>16202877</v>
      </c>
    </row>
    <row r="1395" spans="1:7" x14ac:dyDescent="0.25">
      <c r="A1395" s="13">
        <v>43028</v>
      </c>
      <c r="B1395" s="12">
        <v>15.37</v>
      </c>
      <c r="C1395" s="12">
        <v>15.59</v>
      </c>
      <c r="D1395" s="12">
        <v>15.14</v>
      </c>
      <c r="E1395" s="12">
        <v>15.18</v>
      </c>
      <c r="F1395" s="12">
        <v>15.18</v>
      </c>
      <c r="G1395" s="12">
        <v>24350345</v>
      </c>
    </row>
    <row r="1396" spans="1:7" x14ac:dyDescent="0.25">
      <c r="A1396" s="13">
        <v>43031</v>
      </c>
      <c r="B1396" s="12">
        <v>15.24</v>
      </c>
      <c r="C1396" s="12">
        <v>15.63</v>
      </c>
      <c r="D1396" s="12">
        <v>15.24</v>
      </c>
      <c r="E1396" s="12">
        <v>15.46</v>
      </c>
      <c r="F1396" s="12">
        <v>15.46</v>
      </c>
      <c r="G1396" s="12">
        <v>22325707</v>
      </c>
    </row>
    <row r="1397" spans="1:7" x14ac:dyDescent="0.25">
      <c r="A1397" s="13">
        <v>43032</v>
      </c>
      <c r="B1397" s="12">
        <v>15.55</v>
      </c>
      <c r="C1397" s="12">
        <v>15.93</v>
      </c>
      <c r="D1397" s="12">
        <v>15.55</v>
      </c>
      <c r="E1397" s="12">
        <v>15.89</v>
      </c>
      <c r="F1397" s="12">
        <v>15.89</v>
      </c>
      <c r="G1397" s="12">
        <v>38531829</v>
      </c>
    </row>
    <row r="1398" spans="1:7" x14ac:dyDescent="0.25">
      <c r="A1398" s="13">
        <v>43033</v>
      </c>
      <c r="B1398" s="12">
        <v>15.92</v>
      </c>
      <c r="C1398" s="12">
        <v>15.92</v>
      </c>
      <c r="D1398" s="12">
        <v>15.45</v>
      </c>
      <c r="E1398" s="12">
        <v>15.52</v>
      </c>
      <c r="F1398" s="12">
        <v>15.52</v>
      </c>
      <c r="G1398" s="12">
        <v>41082910</v>
      </c>
    </row>
    <row r="1399" spans="1:7" x14ac:dyDescent="0.25">
      <c r="A1399" s="13">
        <v>43034</v>
      </c>
      <c r="B1399" s="12">
        <v>15.61</v>
      </c>
      <c r="C1399" s="12">
        <v>15.91</v>
      </c>
      <c r="D1399" s="12">
        <v>15.61</v>
      </c>
      <c r="E1399" s="12">
        <v>15.75</v>
      </c>
      <c r="F1399" s="12">
        <v>15.75</v>
      </c>
      <c r="G1399" s="12">
        <v>33263346</v>
      </c>
    </row>
    <row r="1400" spans="1:7" x14ac:dyDescent="0.25">
      <c r="A1400" s="13">
        <v>43035</v>
      </c>
      <c r="B1400" s="12">
        <v>15.81</v>
      </c>
      <c r="C1400" s="12">
        <v>15.85</v>
      </c>
      <c r="D1400" s="12">
        <v>15.55</v>
      </c>
      <c r="E1400" s="12">
        <v>15.75</v>
      </c>
      <c r="F1400" s="12">
        <v>15.75</v>
      </c>
      <c r="G1400" s="12">
        <v>28983715</v>
      </c>
    </row>
    <row r="1401" spans="1:7" x14ac:dyDescent="0.25">
      <c r="A1401" s="13">
        <v>43038</v>
      </c>
      <c r="B1401" s="12">
        <v>15.72</v>
      </c>
      <c r="C1401" s="12">
        <v>15.85</v>
      </c>
      <c r="D1401" s="12">
        <v>15.44</v>
      </c>
      <c r="E1401" s="12">
        <v>15.51</v>
      </c>
      <c r="F1401" s="12">
        <v>15.51</v>
      </c>
      <c r="G1401" s="12">
        <v>16559656</v>
      </c>
    </row>
    <row r="1402" spans="1:7" x14ac:dyDescent="0.25">
      <c r="A1402" s="13">
        <v>43039</v>
      </c>
      <c r="B1402" s="12">
        <v>15.53</v>
      </c>
      <c r="C1402" s="12">
        <v>15.8</v>
      </c>
      <c r="D1402" s="12">
        <v>15.21</v>
      </c>
      <c r="E1402" s="12">
        <v>15.58</v>
      </c>
      <c r="F1402" s="12">
        <v>15.58</v>
      </c>
      <c r="G1402" s="12">
        <v>30210742</v>
      </c>
    </row>
    <row r="1403" spans="1:7" x14ac:dyDescent="0.25">
      <c r="A1403" s="13">
        <v>43040</v>
      </c>
      <c r="B1403" s="12">
        <v>15.63</v>
      </c>
      <c r="C1403" s="12">
        <v>15.75</v>
      </c>
      <c r="D1403" s="12">
        <v>15.25</v>
      </c>
      <c r="E1403" s="12">
        <v>15.3</v>
      </c>
      <c r="F1403" s="12">
        <v>15.3</v>
      </c>
      <c r="G1403" s="12">
        <v>37896702</v>
      </c>
    </row>
    <row r="1404" spans="1:7" x14ac:dyDescent="0.25">
      <c r="A1404" s="13">
        <v>43042</v>
      </c>
      <c r="B1404" s="12">
        <v>15.31</v>
      </c>
      <c r="C1404" s="12">
        <v>15.45</v>
      </c>
      <c r="D1404" s="12">
        <v>15.15</v>
      </c>
      <c r="E1404" s="12">
        <v>15.17</v>
      </c>
      <c r="F1404" s="12">
        <v>15.17</v>
      </c>
      <c r="G1404" s="12">
        <v>26095947</v>
      </c>
    </row>
    <row r="1405" spans="1:7" x14ac:dyDescent="0.25">
      <c r="A1405" s="13">
        <v>43045</v>
      </c>
      <c r="B1405" s="12">
        <v>15.3</v>
      </c>
      <c r="C1405" s="12">
        <v>15.43</v>
      </c>
      <c r="D1405" s="12">
        <v>15.05</v>
      </c>
      <c r="E1405" s="12">
        <v>15.37</v>
      </c>
      <c r="F1405" s="12">
        <v>15.37</v>
      </c>
      <c r="G1405" s="12">
        <v>45979159</v>
      </c>
    </row>
    <row r="1406" spans="1:7" x14ac:dyDescent="0.25">
      <c r="A1406" s="13">
        <v>43046</v>
      </c>
      <c r="B1406" s="12">
        <v>15.27</v>
      </c>
      <c r="C1406" s="12">
        <v>15.56</v>
      </c>
      <c r="D1406" s="12">
        <v>15.27</v>
      </c>
      <c r="E1406" s="12">
        <v>15.52</v>
      </c>
      <c r="F1406" s="12">
        <v>15.52</v>
      </c>
      <c r="G1406" s="12">
        <v>34925935</v>
      </c>
    </row>
    <row r="1407" spans="1:7" x14ac:dyDescent="0.25">
      <c r="A1407" s="13">
        <v>43047</v>
      </c>
      <c r="B1407" s="12">
        <v>15.54</v>
      </c>
      <c r="C1407" s="12">
        <v>15.71</v>
      </c>
      <c r="D1407" s="12">
        <v>15.45</v>
      </c>
      <c r="E1407" s="12">
        <v>15.68</v>
      </c>
      <c r="F1407" s="12">
        <v>15.68</v>
      </c>
      <c r="G1407" s="12">
        <v>14636880</v>
      </c>
    </row>
    <row r="1408" spans="1:7" x14ac:dyDescent="0.25">
      <c r="A1408" s="13">
        <v>43048</v>
      </c>
      <c r="B1408" s="12">
        <v>15.59</v>
      </c>
      <c r="C1408" s="12">
        <v>15.8</v>
      </c>
      <c r="D1408" s="12">
        <v>15.53</v>
      </c>
      <c r="E1408" s="12">
        <v>15.76</v>
      </c>
      <c r="F1408" s="12">
        <v>15.76</v>
      </c>
      <c r="G1408" s="12">
        <v>27126345</v>
      </c>
    </row>
    <row r="1409" spans="1:7" x14ac:dyDescent="0.25">
      <c r="A1409" s="13">
        <v>43049</v>
      </c>
      <c r="B1409" s="12">
        <v>15.68</v>
      </c>
      <c r="C1409" s="12">
        <v>15.73</v>
      </c>
      <c r="D1409" s="12">
        <v>15.52</v>
      </c>
      <c r="E1409" s="12">
        <v>15.54</v>
      </c>
      <c r="F1409" s="12">
        <v>15.54</v>
      </c>
      <c r="G1409" s="12">
        <v>43976375</v>
      </c>
    </row>
    <row r="1410" spans="1:7" x14ac:dyDescent="0.25">
      <c r="A1410" s="13">
        <v>43052</v>
      </c>
      <c r="B1410" s="12">
        <v>15.54</v>
      </c>
      <c r="C1410" s="12">
        <v>15.56</v>
      </c>
      <c r="D1410" s="12">
        <v>15.13</v>
      </c>
      <c r="E1410" s="12">
        <v>15.19</v>
      </c>
      <c r="F1410" s="12">
        <v>15.19</v>
      </c>
      <c r="G1410" s="12">
        <v>75135009</v>
      </c>
    </row>
    <row r="1411" spans="1:7" x14ac:dyDescent="0.25">
      <c r="A1411" s="13">
        <v>43053</v>
      </c>
      <c r="B1411" s="12">
        <v>15.26</v>
      </c>
      <c r="C1411" s="12">
        <v>15.26</v>
      </c>
      <c r="D1411" s="12">
        <v>15.02</v>
      </c>
      <c r="E1411" s="12">
        <v>15.08</v>
      </c>
      <c r="F1411" s="12">
        <v>15.08</v>
      </c>
      <c r="G1411" s="12">
        <v>21630415</v>
      </c>
    </row>
    <row r="1412" spans="1:7" x14ac:dyDescent="0.25">
      <c r="A1412" s="13">
        <v>43054</v>
      </c>
      <c r="B1412" s="12">
        <v>15</v>
      </c>
      <c r="C1412" s="12">
        <v>15.17</v>
      </c>
      <c r="D1412" s="12">
        <v>14.87</v>
      </c>
      <c r="E1412" s="12">
        <v>14.91</v>
      </c>
      <c r="F1412" s="12">
        <v>14.91</v>
      </c>
      <c r="G1412" s="12">
        <v>36542384</v>
      </c>
    </row>
    <row r="1413" spans="1:7" x14ac:dyDescent="0.25">
      <c r="A1413" s="13">
        <v>43055</v>
      </c>
      <c r="B1413" s="12">
        <v>15.08</v>
      </c>
      <c r="C1413" s="12">
        <v>15.25</v>
      </c>
      <c r="D1413" s="12">
        <v>14.9</v>
      </c>
      <c r="E1413" s="12">
        <v>15.02</v>
      </c>
      <c r="F1413" s="12">
        <v>15.02</v>
      </c>
      <c r="G1413" s="12">
        <v>27180716</v>
      </c>
    </row>
    <row r="1414" spans="1:7" x14ac:dyDescent="0.25">
      <c r="A1414" s="13">
        <v>43056</v>
      </c>
      <c r="B1414" s="12">
        <v>15.02</v>
      </c>
      <c r="C1414" s="12">
        <v>15.1</v>
      </c>
      <c r="D1414" s="12">
        <v>14.89</v>
      </c>
      <c r="E1414" s="12">
        <v>14.91</v>
      </c>
      <c r="F1414" s="12">
        <v>14.91</v>
      </c>
      <c r="G1414" s="12">
        <v>17280444</v>
      </c>
    </row>
    <row r="1415" spans="1:7" x14ac:dyDescent="0.25">
      <c r="A1415" s="13">
        <v>43060</v>
      </c>
      <c r="B1415" s="12">
        <v>14.91</v>
      </c>
      <c r="C1415" s="12">
        <v>14.99</v>
      </c>
      <c r="D1415" s="12">
        <v>14.75</v>
      </c>
      <c r="E1415" s="12">
        <v>14.77</v>
      </c>
      <c r="F1415" s="12">
        <v>14.77</v>
      </c>
      <c r="G1415" s="12">
        <v>33260284</v>
      </c>
    </row>
    <row r="1416" spans="1:7" x14ac:dyDescent="0.25">
      <c r="A1416" s="13">
        <v>43061</v>
      </c>
      <c r="B1416" s="12">
        <v>14.8</v>
      </c>
      <c r="C1416" s="12">
        <v>14.92</v>
      </c>
      <c r="D1416" s="12">
        <v>14.61</v>
      </c>
      <c r="E1416" s="12">
        <v>14.64</v>
      </c>
      <c r="F1416" s="12">
        <v>14.64</v>
      </c>
      <c r="G1416" s="12">
        <v>30722194</v>
      </c>
    </row>
    <row r="1417" spans="1:7" x14ac:dyDescent="0.25">
      <c r="A1417" s="13">
        <v>43062</v>
      </c>
      <c r="B1417" s="12">
        <v>14.7</v>
      </c>
      <c r="C1417" s="12">
        <v>14.87</v>
      </c>
      <c r="D1417" s="12">
        <v>14.69</v>
      </c>
      <c r="E1417" s="12">
        <v>14.85</v>
      </c>
      <c r="F1417" s="12">
        <v>14.85</v>
      </c>
      <c r="G1417" s="12">
        <v>4709277</v>
      </c>
    </row>
    <row r="1418" spans="1:7" x14ac:dyDescent="0.25">
      <c r="A1418" s="13">
        <v>43063</v>
      </c>
      <c r="B1418" s="12">
        <v>14.84</v>
      </c>
      <c r="C1418" s="12">
        <v>14.84</v>
      </c>
      <c r="D1418" s="12">
        <v>14.52</v>
      </c>
      <c r="E1418" s="12">
        <v>14.65</v>
      </c>
      <c r="F1418" s="12">
        <v>14.65</v>
      </c>
      <c r="G1418" s="12">
        <v>17420920</v>
      </c>
    </row>
    <row r="1419" spans="1:7" x14ac:dyDescent="0.25">
      <c r="A1419" s="13">
        <v>43066</v>
      </c>
      <c r="B1419" s="12">
        <v>14.57</v>
      </c>
      <c r="C1419" s="12">
        <v>14.57</v>
      </c>
      <c r="D1419" s="12">
        <v>14.39</v>
      </c>
      <c r="E1419" s="12">
        <v>14.44</v>
      </c>
      <c r="F1419" s="12">
        <v>14.44</v>
      </c>
      <c r="G1419" s="12">
        <v>34441795</v>
      </c>
    </row>
    <row r="1420" spans="1:7" x14ac:dyDescent="0.25">
      <c r="A1420" s="13">
        <v>43067</v>
      </c>
      <c r="B1420" s="12">
        <v>14.45</v>
      </c>
      <c r="C1420" s="12">
        <v>14.62</v>
      </c>
      <c r="D1420" s="12">
        <v>14.26</v>
      </c>
      <c r="E1420" s="12">
        <v>14.6</v>
      </c>
      <c r="F1420" s="12">
        <v>14.6</v>
      </c>
      <c r="G1420" s="12">
        <v>42966740</v>
      </c>
    </row>
    <row r="1421" spans="1:7" x14ac:dyDescent="0.25">
      <c r="A1421" s="13">
        <v>43068</v>
      </c>
      <c r="B1421" s="12">
        <v>14.62</v>
      </c>
      <c r="C1421" s="12">
        <v>14.62</v>
      </c>
      <c r="D1421" s="12">
        <v>14.4</v>
      </c>
      <c r="E1421" s="12">
        <v>14.51</v>
      </c>
      <c r="F1421" s="12">
        <v>14.51</v>
      </c>
      <c r="G1421" s="12">
        <v>35100513</v>
      </c>
    </row>
    <row r="1422" spans="1:7" x14ac:dyDescent="0.25">
      <c r="A1422" s="13">
        <v>43069</v>
      </c>
      <c r="B1422" s="12">
        <v>14.63</v>
      </c>
      <c r="C1422" s="12">
        <v>14.63</v>
      </c>
      <c r="D1422" s="12">
        <v>14.17</v>
      </c>
      <c r="E1422" s="12">
        <v>14.26</v>
      </c>
      <c r="F1422" s="12">
        <v>14.26</v>
      </c>
      <c r="G1422" s="12">
        <v>68931326</v>
      </c>
    </row>
    <row r="1423" spans="1:7" x14ac:dyDescent="0.25">
      <c r="A1423" s="13">
        <v>43070</v>
      </c>
      <c r="B1423" s="12">
        <v>14.2</v>
      </c>
      <c r="C1423" s="12">
        <v>14.35</v>
      </c>
      <c r="D1423" s="12">
        <v>13.88</v>
      </c>
      <c r="E1423" s="12">
        <v>14.06</v>
      </c>
      <c r="F1423" s="12">
        <v>14.06</v>
      </c>
      <c r="G1423" s="12">
        <v>38310317</v>
      </c>
    </row>
    <row r="1424" spans="1:7" x14ac:dyDescent="0.25">
      <c r="A1424" s="13">
        <v>43073</v>
      </c>
      <c r="B1424" s="12">
        <v>14.06</v>
      </c>
      <c r="C1424" s="12">
        <v>14.26</v>
      </c>
      <c r="D1424" s="12">
        <v>13.83</v>
      </c>
      <c r="E1424" s="12">
        <v>13.87</v>
      </c>
      <c r="F1424" s="12">
        <v>13.87</v>
      </c>
      <c r="G1424" s="12">
        <v>31575441</v>
      </c>
    </row>
    <row r="1425" spans="1:7" x14ac:dyDescent="0.25">
      <c r="A1425" s="13">
        <v>43074</v>
      </c>
      <c r="B1425" s="12">
        <v>13.92</v>
      </c>
      <c r="C1425" s="12">
        <v>13.93</v>
      </c>
      <c r="D1425" s="12">
        <v>13.72</v>
      </c>
      <c r="E1425" s="12">
        <v>13.77</v>
      </c>
      <c r="F1425" s="12">
        <v>13.77</v>
      </c>
      <c r="G1425" s="12">
        <v>24912830</v>
      </c>
    </row>
    <row r="1426" spans="1:7" x14ac:dyDescent="0.25">
      <c r="A1426" s="13">
        <v>43075</v>
      </c>
      <c r="B1426" s="12">
        <v>13.75</v>
      </c>
      <c r="C1426" s="12">
        <v>13.83</v>
      </c>
      <c r="D1426" s="12">
        <v>13.55</v>
      </c>
      <c r="E1426" s="12">
        <v>13.6</v>
      </c>
      <c r="F1426" s="12">
        <v>13.6</v>
      </c>
      <c r="G1426" s="12">
        <v>40326361</v>
      </c>
    </row>
    <row r="1427" spans="1:7" x14ac:dyDescent="0.25">
      <c r="A1427" s="13">
        <v>43076</v>
      </c>
      <c r="B1427" s="12">
        <v>13.63</v>
      </c>
      <c r="C1427" s="12">
        <v>14.06</v>
      </c>
      <c r="D1427" s="12">
        <v>13.53</v>
      </c>
      <c r="E1427" s="12">
        <v>13.89</v>
      </c>
      <c r="F1427" s="12">
        <v>13.89</v>
      </c>
      <c r="G1427" s="12">
        <v>39891247</v>
      </c>
    </row>
    <row r="1428" spans="1:7" x14ac:dyDescent="0.25">
      <c r="A1428" s="13">
        <v>43077</v>
      </c>
      <c r="B1428" s="12">
        <v>13.95</v>
      </c>
      <c r="C1428" s="12">
        <v>14.23</v>
      </c>
      <c r="D1428" s="12">
        <v>13.92</v>
      </c>
      <c r="E1428" s="12">
        <v>14.19</v>
      </c>
      <c r="F1428" s="12">
        <v>14.19</v>
      </c>
      <c r="G1428" s="12">
        <v>21708477</v>
      </c>
    </row>
    <row r="1429" spans="1:7" x14ac:dyDescent="0.25">
      <c r="A1429" s="13">
        <v>43080</v>
      </c>
      <c r="B1429" s="12">
        <v>14.1</v>
      </c>
      <c r="C1429" s="12">
        <v>14.44</v>
      </c>
      <c r="D1429" s="12">
        <v>14.1</v>
      </c>
      <c r="E1429" s="12">
        <v>14.29</v>
      </c>
      <c r="F1429" s="12">
        <v>14.29</v>
      </c>
      <c r="G1429" s="12">
        <v>34003283</v>
      </c>
    </row>
    <row r="1430" spans="1:7" x14ac:dyDescent="0.25">
      <c r="A1430" s="13">
        <v>43082</v>
      </c>
      <c r="B1430" s="12">
        <v>14.47</v>
      </c>
      <c r="C1430" s="12">
        <v>14.58</v>
      </c>
      <c r="D1430" s="12">
        <v>14.31</v>
      </c>
      <c r="E1430" s="12">
        <v>14.47</v>
      </c>
      <c r="F1430" s="12">
        <v>14.47</v>
      </c>
      <c r="G1430" s="12">
        <v>46658679</v>
      </c>
    </row>
    <row r="1431" spans="1:7" x14ac:dyDescent="0.25">
      <c r="A1431" s="13">
        <v>43083</v>
      </c>
      <c r="B1431" s="12">
        <v>14.52</v>
      </c>
      <c r="C1431" s="12">
        <v>14.52</v>
      </c>
      <c r="D1431" s="12">
        <v>14.2</v>
      </c>
      <c r="E1431" s="12">
        <v>14.36</v>
      </c>
      <c r="F1431" s="12">
        <v>14.36</v>
      </c>
      <c r="G1431" s="12">
        <v>48078996</v>
      </c>
    </row>
    <row r="1432" spans="1:7" x14ac:dyDescent="0.25">
      <c r="A1432" s="13">
        <v>43084</v>
      </c>
      <c r="B1432" s="12">
        <v>14.28</v>
      </c>
      <c r="C1432" s="12">
        <v>14.48</v>
      </c>
      <c r="D1432" s="12">
        <v>14.15</v>
      </c>
      <c r="E1432" s="12">
        <v>14.19</v>
      </c>
      <c r="F1432" s="12">
        <v>14.19</v>
      </c>
      <c r="G1432" s="12">
        <v>75945505</v>
      </c>
    </row>
    <row r="1433" spans="1:7" x14ac:dyDescent="0.25">
      <c r="A1433" s="13">
        <v>43087</v>
      </c>
      <c r="B1433" s="12">
        <v>14.19</v>
      </c>
      <c r="C1433" s="12">
        <v>14.41</v>
      </c>
      <c r="D1433" s="12">
        <v>14.13</v>
      </c>
      <c r="E1433" s="12">
        <v>14.32</v>
      </c>
      <c r="F1433" s="12">
        <v>14.32</v>
      </c>
      <c r="G1433" s="12">
        <v>32773109</v>
      </c>
    </row>
    <row r="1434" spans="1:7" x14ac:dyDescent="0.25">
      <c r="A1434" s="13">
        <v>43088</v>
      </c>
      <c r="B1434" s="12">
        <v>14.44</v>
      </c>
      <c r="C1434" s="12">
        <v>14.58</v>
      </c>
      <c r="D1434" s="12">
        <v>14.17</v>
      </c>
      <c r="E1434" s="12">
        <v>14.26</v>
      </c>
      <c r="F1434" s="12">
        <v>14.26</v>
      </c>
      <c r="G1434" s="12">
        <v>42031160</v>
      </c>
    </row>
    <row r="1435" spans="1:7" x14ac:dyDescent="0.25">
      <c r="A1435" s="13">
        <v>43089</v>
      </c>
      <c r="B1435" s="12">
        <v>14.19</v>
      </c>
      <c r="C1435" s="12">
        <v>14.5</v>
      </c>
      <c r="D1435" s="12">
        <v>14.19</v>
      </c>
      <c r="E1435" s="12">
        <v>14.49</v>
      </c>
      <c r="F1435" s="12">
        <v>14.49</v>
      </c>
      <c r="G1435" s="12">
        <v>29005527</v>
      </c>
    </row>
    <row r="1436" spans="1:7" x14ac:dyDescent="0.25">
      <c r="A1436" s="13">
        <v>43090</v>
      </c>
      <c r="B1436" s="12">
        <v>14.5</v>
      </c>
      <c r="C1436" s="12">
        <v>14.79</v>
      </c>
      <c r="D1436" s="12">
        <v>14.5</v>
      </c>
      <c r="E1436" s="12">
        <v>14.68</v>
      </c>
      <c r="F1436" s="12">
        <v>14.68</v>
      </c>
      <c r="G1436" s="12">
        <v>28440411</v>
      </c>
    </row>
    <row r="1437" spans="1:7" x14ac:dyDescent="0.25">
      <c r="A1437" s="13">
        <v>43091</v>
      </c>
      <c r="B1437" s="12">
        <v>14.74</v>
      </c>
      <c r="C1437" s="12">
        <v>14.75</v>
      </c>
      <c r="D1437" s="12">
        <v>14.61</v>
      </c>
      <c r="E1437" s="12">
        <v>14.71</v>
      </c>
      <c r="F1437" s="12">
        <v>14.71</v>
      </c>
      <c r="G1437" s="12">
        <v>31431545</v>
      </c>
    </row>
    <row r="1438" spans="1:7" x14ac:dyDescent="0.25">
      <c r="A1438" s="13">
        <v>43095</v>
      </c>
      <c r="B1438" s="12">
        <v>14.66</v>
      </c>
      <c r="C1438" s="12">
        <v>14.87</v>
      </c>
      <c r="D1438" s="12">
        <v>14.61</v>
      </c>
      <c r="E1438" s="12">
        <v>14.78</v>
      </c>
      <c r="F1438" s="12">
        <v>14.78</v>
      </c>
      <c r="G1438" s="12">
        <v>11862775</v>
      </c>
    </row>
    <row r="1439" spans="1:7" x14ac:dyDescent="0.25">
      <c r="A1439" s="13">
        <v>43096</v>
      </c>
      <c r="B1439" s="12">
        <v>14.8</v>
      </c>
      <c r="C1439" s="12">
        <v>14.86</v>
      </c>
      <c r="D1439" s="12">
        <v>14.71</v>
      </c>
      <c r="E1439" s="12">
        <v>14.78</v>
      </c>
      <c r="F1439" s="12">
        <v>14.78</v>
      </c>
      <c r="G1439" s="12">
        <v>8640909</v>
      </c>
    </row>
    <row r="1440" spans="1:7" x14ac:dyDescent="0.25">
      <c r="A1440" s="13">
        <v>43097</v>
      </c>
      <c r="B1440" s="12">
        <v>14.85</v>
      </c>
      <c r="C1440" s="12">
        <v>14.87</v>
      </c>
      <c r="D1440" s="12">
        <v>14.69</v>
      </c>
      <c r="E1440" s="12">
        <v>14.75</v>
      </c>
      <c r="F1440" s="12">
        <v>14.75</v>
      </c>
      <c r="G1440" s="12">
        <v>12884033</v>
      </c>
    </row>
    <row r="1441" spans="1:7" x14ac:dyDescent="0.25">
      <c r="A1441" s="13">
        <v>43098</v>
      </c>
      <c r="B1441" s="12">
        <v>14.75</v>
      </c>
      <c r="C1441" s="12">
        <v>14.81</v>
      </c>
      <c r="D1441" s="12">
        <v>14.62</v>
      </c>
      <c r="E1441" s="12">
        <v>14.7</v>
      </c>
      <c r="F1441" s="12">
        <v>14.7</v>
      </c>
      <c r="G1441" s="12">
        <v>13852615</v>
      </c>
    </row>
    <row r="1442" spans="1:7" x14ac:dyDescent="0.25">
      <c r="A1442" s="13">
        <v>43102</v>
      </c>
      <c r="B1442" s="12">
        <v>14.77</v>
      </c>
      <c r="C1442" s="12">
        <v>15.13</v>
      </c>
      <c r="D1442" s="12">
        <v>14.61</v>
      </c>
      <c r="E1442" s="12">
        <v>15.07</v>
      </c>
      <c r="F1442" s="12">
        <v>15.07</v>
      </c>
      <c r="G1442" s="12">
        <v>19881071</v>
      </c>
    </row>
    <row r="1443" spans="1:7" x14ac:dyDescent="0.25">
      <c r="A1443" s="13">
        <v>43103</v>
      </c>
      <c r="B1443" s="12">
        <v>15.07</v>
      </c>
      <c r="C1443" s="12">
        <v>15.43</v>
      </c>
      <c r="D1443" s="12">
        <v>15.02</v>
      </c>
      <c r="E1443" s="12">
        <v>15.25</v>
      </c>
      <c r="F1443" s="12">
        <v>15.25</v>
      </c>
      <c r="G1443" s="12">
        <v>27899237</v>
      </c>
    </row>
    <row r="1444" spans="1:7" x14ac:dyDescent="0.25">
      <c r="A1444" s="13">
        <v>43104</v>
      </c>
      <c r="B1444" s="12">
        <v>15.32</v>
      </c>
      <c r="C1444" s="12">
        <v>15.49</v>
      </c>
      <c r="D1444" s="12">
        <v>15.28</v>
      </c>
      <c r="E1444" s="12">
        <v>15.39</v>
      </c>
      <c r="F1444" s="12">
        <v>15.39</v>
      </c>
      <c r="G1444" s="12">
        <v>26302699</v>
      </c>
    </row>
    <row r="1445" spans="1:7" x14ac:dyDescent="0.25">
      <c r="A1445" s="13">
        <v>43105</v>
      </c>
      <c r="B1445" s="12">
        <v>15.42</v>
      </c>
      <c r="C1445" s="12">
        <v>15.51</v>
      </c>
      <c r="D1445" s="12">
        <v>15.15</v>
      </c>
      <c r="E1445" s="12">
        <v>15.18</v>
      </c>
      <c r="F1445" s="12">
        <v>15.18</v>
      </c>
      <c r="G1445" s="12">
        <v>25383892</v>
      </c>
    </row>
    <row r="1446" spans="1:7" x14ac:dyDescent="0.25">
      <c r="A1446" s="13">
        <v>43108</v>
      </c>
      <c r="B1446" s="12">
        <v>15.28</v>
      </c>
      <c r="C1446" s="12">
        <v>15.29</v>
      </c>
      <c r="D1446" s="12">
        <v>15.09</v>
      </c>
      <c r="E1446" s="12">
        <v>15.15</v>
      </c>
      <c r="F1446" s="12">
        <v>15.15</v>
      </c>
      <c r="G1446" s="12">
        <v>23971658</v>
      </c>
    </row>
    <row r="1447" spans="1:7" x14ac:dyDescent="0.25">
      <c r="A1447" s="13">
        <v>43109</v>
      </c>
      <c r="B1447" s="12">
        <v>15.15</v>
      </c>
      <c r="C1447" s="12">
        <v>15.19</v>
      </c>
      <c r="D1447" s="12">
        <v>14.89</v>
      </c>
      <c r="E1447" s="12">
        <v>14.95</v>
      </c>
      <c r="F1447" s="12">
        <v>14.95</v>
      </c>
      <c r="G1447" s="12">
        <v>41420804</v>
      </c>
    </row>
    <row r="1448" spans="1:7" x14ac:dyDescent="0.25">
      <c r="A1448" s="13">
        <v>43110</v>
      </c>
      <c r="B1448" s="12">
        <v>15.04</v>
      </c>
      <c r="C1448" s="12">
        <v>15.1</v>
      </c>
      <c r="D1448" s="12">
        <v>14.84</v>
      </c>
      <c r="E1448" s="12">
        <v>15.01</v>
      </c>
      <c r="F1448" s="12">
        <v>15.01</v>
      </c>
      <c r="G1448" s="12">
        <v>30729924</v>
      </c>
    </row>
    <row r="1449" spans="1:7" x14ac:dyDescent="0.25">
      <c r="A1449" s="13">
        <v>43111</v>
      </c>
      <c r="B1449" s="12">
        <v>15.01</v>
      </c>
      <c r="C1449" s="12">
        <v>15.37</v>
      </c>
      <c r="D1449" s="12">
        <v>15.01</v>
      </c>
      <c r="E1449" s="12">
        <v>15.33</v>
      </c>
      <c r="F1449" s="12">
        <v>15.33</v>
      </c>
      <c r="G1449" s="12">
        <v>33135350</v>
      </c>
    </row>
    <row r="1450" spans="1:7" x14ac:dyDescent="0.25">
      <c r="A1450" s="13">
        <v>43112</v>
      </c>
      <c r="B1450" s="12">
        <v>15.3</v>
      </c>
      <c r="C1450" s="12">
        <v>15.55</v>
      </c>
      <c r="D1450" s="12">
        <v>15.21</v>
      </c>
      <c r="E1450" s="12">
        <v>15.31</v>
      </c>
      <c r="F1450" s="12">
        <v>15.31</v>
      </c>
      <c r="G1450" s="12">
        <v>24317854</v>
      </c>
    </row>
    <row r="1451" spans="1:7" x14ac:dyDescent="0.25">
      <c r="A1451" s="13">
        <v>43115</v>
      </c>
      <c r="B1451" s="12">
        <v>15.42</v>
      </c>
      <c r="C1451" s="12">
        <v>15.55</v>
      </c>
      <c r="D1451" s="12">
        <v>15.23</v>
      </c>
      <c r="E1451" s="12">
        <v>15.37</v>
      </c>
      <c r="F1451" s="12">
        <v>15.37</v>
      </c>
      <c r="G1451" s="12">
        <v>5244368</v>
      </c>
    </row>
    <row r="1452" spans="1:7" x14ac:dyDescent="0.25">
      <c r="A1452" s="13">
        <v>43116</v>
      </c>
      <c r="B1452" s="12">
        <v>15.4</v>
      </c>
      <c r="C1452" s="12">
        <v>15.51</v>
      </c>
      <c r="D1452" s="12">
        <v>15.22</v>
      </c>
      <c r="E1452" s="12">
        <v>15.36</v>
      </c>
      <c r="F1452" s="12">
        <v>15.36</v>
      </c>
      <c r="G1452" s="12">
        <v>22460928</v>
      </c>
    </row>
    <row r="1453" spans="1:7" x14ac:dyDescent="0.25">
      <c r="A1453" s="13">
        <v>43117</v>
      </c>
      <c r="B1453" s="12">
        <v>15.46</v>
      </c>
      <c r="C1453" s="12">
        <v>15.46</v>
      </c>
      <c r="D1453" s="12">
        <v>15.18</v>
      </c>
      <c r="E1453" s="12">
        <v>15.29</v>
      </c>
      <c r="F1453" s="12">
        <v>15.29</v>
      </c>
      <c r="G1453" s="12">
        <v>25372843</v>
      </c>
    </row>
    <row r="1454" spans="1:7" x14ac:dyDescent="0.25">
      <c r="A1454" s="13">
        <v>43118</v>
      </c>
      <c r="B1454" s="12">
        <v>15.33</v>
      </c>
      <c r="C1454" s="12">
        <v>15.33</v>
      </c>
      <c r="D1454" s="12">
        <v>15.18</v>
      </c>
      <c r="E1454" s="12">
        <v>15.25</v>
      </c>
      <c r="F1454" s="12">
        <v>15.25</v>
      </c>
      <c r="G1454" s="12">
        <v>15667407</v>
      </c>
    </row>
    <row r="1455" spans="1:7" x14ac:dyDescent="0.25">
      <c r="A1455" s="13">
        <v>43119</v>
      </c>
      <c r="B1455" s="12">
        <v>15.26</v>
      </c>
      <c r="C1455" s="12">
        <v>15.37</v>
      </c>
      <c r="D1455" s="12">
        <v>15.24</v>
      </c>
      <c r="E1455" s="12">
        <v>15.27</v>
      </c>
      <c r="F1455" s="12">
        <v>15.27</v>
      </c>
      <c r="G1455" s="12">
        <v>27913214</v>
      </c>
    </row>
    <row r="1456" spans="1:7" x14ac:dyDescent="0.25">
      <c r="A1456" s="13">
        <v>43122</v>
      </c>
      <c r="B1456" s="12">
        <v>15.35</v>
      </c>
      <c r="C1456" s="12">
        <v>15.49</v>
      </c>
      <c r="D1456" s="12">
        <v>15.27</v>
      </c>
      <c r="E1456" s="12">
        <v>15.4</v>
      </c>
      <c r="F1456" s="12">
        <v>15.4</v>
      </c>
      <c r="G1456" s="12">
        <v>24592728</v>
      </c>
    </row>
    <row r="1457" spans="1:7" x14ac:dyDescent="0.25">
      <c r="A1457" s="13">
        <v>43123</v>
      </c>
      <c r="B1457" s="12">
        <v>15.46</v>
      </c>
      <c r="C1457" s="12">
        <v>15.64</v>
      </c>
      <c r="D1457" s="12">
        <v>15.29</v>
      </c>
      <c r="E1457" s="12">
        <v>15.62</v>
      </c>
      <c r="F1457" s="12">
        <v>15.62</v>
      </c>
      <c r="G1457" s="12">
        <v>30091249</v>
      </c>
    </row>
    <row r="1458" spans="1:7" x14ac:dyDescent="0.25">
      <c r="A1458" s="13">
        <v>43124</v>
      </c>
      <c r="B1458" s="12">
        <v>15.51</v>
      </c>
      <c r="C1458" s="12">
        <v>15.8</v>
      </c>
      <c r="D1458" s="12">
        <v>15.51</v>
      </c>
      <c r="E1458" s="12">
        <v>15.58</v>
      </c>
      <c r="F1458" s="12">
        <v>15.58</v>
      </c>
      <c r="G1458" s="12">
        <v>42599136</v>
      </c>
    </row>
    <row r="1459" spans="1:7" x14ac:dyDescent="0.25">
      <c r="A1459" s="13">
        <v>43125</v>
      </c>
      <c r="B1459" s="12">
        <v>15.61</v>
      </c>
      <c r="C1459" s="12">
        <v>15.74</v>
      </c>
      <c r="D1459" s="12">
        <v>15.38</v>
      </c>
      <c r="E1459" s="12">
        <v>15.43</v>
      </c>
      <c r="F1459" s="12">
        <v>15.43</v>
      </c>
      <c r="G1459" s="12">
        <v>34295305</v>
      </c>
    </row>
    <row r="1460" spans="1:7" x14ac:dyDescent="0.25">
      <c r="A1460" s="13">
        <v>43126</v>
      </c>
      <c r="B1460" s="12">
        <v>15.39</v>
      </c>
      <c r="C1460" s="12">
        <v>15.8</v>
      </c>
      <c r="D1460" s="12">
        <v>15.27</v>
      </c>
      <c r="E1460" s="12">
        <v>15.7</v>
      </c>
      <c r="F1460" s="12">
        <v>15.7</v>
      </c>
      <c r="G1460" s="12">
        <v>37214225</v>
      </c>
    </row>
    <row r="1461" spans="1:7" x14ac:dyDescent="0.25">
      <c r="A1461" s="13">
        <v>43129</v>
      </c>
      <c r="B1461" s="12">
        <v>15.65</v>
      </c>
      <c r="C1461" s="12">
        <v>15.7</v>
      </c>
      <c r="D1461" s="12">
        <v>15.35</v>
      </c>
      <c r="E1461" s="12">
        <v>15.51</v>
      </c>
      <c r="F1461" s="12">
        <v>15.51</v>
      </c>
      <c r="G1461" s="12">
        <v>34366187</v>
      </c>
    </row>
    <row r="1462" spans="1:7" x14ac:dyDescent="0.25">
      <c r="A1462" s="13">
        <v>43130</v>
      </c>
      <c r="B1462" s="12">
        <v>15.4</v>
      </c>
      <c r="C1462" s="12">
        <v>15.79</v>
      </c>
      <c r="D1462" s="12">
        <v>15.33</v>
      </c>
      <c r="E1462" s="12">
        <v>15.77</v>
      </c>
      <c r="F1462" s="12">
        <v>15.77</v>
      </c>
      <c r="G1462" s="12">
        <v>28497243</v>
      </c>
    </row>
    <row r="1463" spans="1:7" x14ac:dyDescent="0.25">
      <c r="A1463" s="13">
        <v>43131</v>
      </c>
      <c r="B1463" s="12">
        <v>15.77</v>
      </c>
      <c r="C1463" s="12">
        <v>15.8</v>
      </c>
      <c r="D1463" s="12">
        <v>15.43</v>
      </c>
      <c r="E1463" s="12">
        <v>15.48</v>
      </c>
      <c r="F1463" s="12">
        <v>15.48</v>
      </c>
      <c r="G1463" s="12">
        <v>44366076</v>
      </c>
    </row>
    <row r="1464" spans="1:7" x14ac:dyDescent="0.25">
      <c r="A1464" s="13">
        <v>43132</v>
      </c>
      <c r="B1464" s="12">
        <v>15.54</v>
      </c>
      <c r="C1464" s="12">
        <v>15.67</v>
      </c>
      <c r="D1464" s="12">
        <v>15.29</v>
      </c>
      <c r="E1464" s="12">
        <v>15.34</v>
      </c>
      <c r="F1464" s="12">
        <v>15.34</v>
      </c>
      <c r="G1464" s="12">
        <v>31294500</v>
      </c>
    </row>
    <row r="1465" spans="1:7" x14ac:dyDescent="0.25">
      <c r="A1465" s="13">
        <v>43133</v>
      </c>
      <c r="B1465" s="12">
        <v>15.29</v>
      </c>
      <c r="C1465" s="12">
        <v>15.43</v>
      </c>
      <c r="D1465" s="12">
        <v>15.06</v>
      </c>
      <c r="E1465" s="12">
        <v>15.21</v>
      </c>
      <c r="F1465" s="12">
        <v>15.21</v>
      </c>
      <c r="G1465" s="12">
        <v>23119337</v>
      </c>
    </row>
    <row r="1466" spans="1:7" x14ac:dyDescent="0.25">
      <c r="A1466" s="13">
        <v>43137</v>
      </c>
      <c r="B1466" s="12">
        <v>14.75</v>
      </c>
      <c r="C1466" s="12">
        <v>15.06</v>
      </c>
      <c r="D1466" s="12">
        <v>14.6</v>
      </c>
      <c r="E1466" s="12">
        <v>14.92</v>
      </c>
      <c r="F1466" s="12">
        <v>14.92</v>
      </c>
      <c r="G1466" s="12">
        <v>49267967</v>
      </c>
    </row>
    <row r="1467" spans="1:7" x14ac:dyDescent="0.25">
      <c r="A1467" s="13">
        <v>43138</v>
      </c>
      <c r="B1467" s="12">
        <v>14.92</v>
      </c>
      <c r="C1467" s="12">
        <v>15.13</v>
      </c>
      <c r="D1467" s="12">
        <v>14.65</v>
      </c>
      <c r="E1467" s="12">
        <v>14.7</v>
      </c>
      <c r="F1467" s="12">
        <v>14.7</v>
      </c>
      <c r="G1467" s="12">
        <v>38404861</v>
      </c>
    </row>
    <row r="1468" spans="1:7" x14ac:dyDescent="0.25">
      <c r="A1468" s="13">
        <v>43139</v>
      </c>
      <c r="B1468" s="12">
        <v>14.76</v>
      </c>
      <c r="C1468" s="12">
        <v>14.76</v>
      </c>
      <c r="D1468" s="12">
        <v>13.9</v>
      </c>
      <c r="E1468" s="12">
        <v>14.03</v>
      </c>
      <c r="F1468" s="12">
        <v>14.03</v>
      </c>
      <c r="G1468" s="12">
        <v>69463653</v>
      </c>
    </row>
    <row r="1469" spans="1:7" x14ac:dyDescent="0.25">
      <c r="A1469" s="13">
        <v>43140</v>
      </c>
      <c r="B1469" s="12">
        <v>14.1</v>
      </c>
      <c r="C1469" s="12">
        <v>14.31</v>
      </c>
      <c r="D1469" s="12">
        <v>13.57</v>
      </c>
      <c r="E1469" s="12">
        <v>13.96</v>
      </c>
      <c r="F1469" s="12">
        <v>13.96</v>
      </c>
      <c r="G1469" s="12">
        <v>56598229</v>
      </c>
    </row>
    <row r="1470" spans="1:7" x14ac:dyDescent="0.25">
      <c r="A1470" s="13">
        <v>43143</v>
      </c>
      <c r="B1470" s="12">
        <v>14</v>
      </c>
      <c r="C1470" s="12">
        <v>14.13</v>
      </c>
      <c r="D1470" s="12">
        <v>13.76</v>
      </c>
      <c r="E1470" s="12">
        <v>13.79</v>
      </c>
      <c r="F1470" s="12">
        <v>13.79</v>
      </c>
      <c r="G1470" s="12">
        <v>37611076</v>
      </c>
    </row>
    <row r="1471" spans="1:7" x14ac:dyDescent="0.25">
      <c r="A1471" s="13">
        <v>43144</v>
      </c>
      <c r="B1471" s="12">
        <v>13.79</v>
      </c>
      <c r="C1471" s="12">
        <v>13.91</v>
      </c>
      <c r="D1471" s="12">
        <v>13.65</v>
      </c>
      <c r="E1471" s="12">
        <v>13.78</v>
      </c>
      <c r="F1471" s="12">
        <v>13.78</v>
      </c>
      <c r="G1471" s="12">
        <v>26233507</v>
      </c>
    </row>
    <row r="1472" spans="1:7" x14ac:dyDescent="0.25">
      <c r="A1472" s="13">
        <v>43145</v>
      </c>
      <c r="B1472" s="12">
        <v>13.77</v>
      </c>
      <c r="C1472" s="12">
        <v>14.23</v>
      </c>
      <c r="D1472" s="12">
        <v>13.65</v>
      </c>
      <c r="E1472" s="12">
        <v>14.14</v>
      </c>
      <c r="F1472" s="12">
        <v>14.14</v>
      </c>
      <c r="G1472" s="12">
        <v>30484471</v>
      </c>
    </row>
    <row r="1473" spans="1:7" x14ac:dyDescent="0.25">
      <c r="A1473" s="13">
        <v>43146</v>
      </c>
      <c r="B1473" s="12">
        <v>14.1</v>
      </c>
      <c r="C1473" s="12">
        <v>14.1</v>
      </c>
      <c r="D1473" s="12">
        <v>13.76</v>
      </c>
      <c r="E1473" s="12">
        <v>13.94</v>
      </c>
      <c r="F1473" s="12">
        <v>13.94</v>
      </c>
      <c r="G1473" s="12">
        <v>41580110</v>
      </c>
    </row>
    <row r="1474" spans="1:7" x14ac:dyDescent="0.25">
      <c r="A1474" s="13">
        <v>43147</v>
      </c>
      <c r="B1474" s="12">
        <v>13.92</v>
      </c>
      <c r="C1474" s="12">
        <v>14.16</v>
      </c>
      <c r="D1474" s="12">
        <v>13.7</v>
      </c>
      <c r="E1474" s="12">
        <v>13.91</v>
      </c>
      <c r="F1474" s="12">
        <v>13.91</v>
      </c>
      <c r="G1474" s="12">
        <v>28825388</v>
      </c>
    </row>
    <row r="1475" spans="1:7" x14ac:dyDescent="0.25">
      <c r="A1475" s="13">
        <v>43150</v>
      </c>
      <c r="B1475" s="12">
        <v>13.98</v>
      </c>
      <c r="C1475" s="12">
        <v>14.03</v>
      </c>
      <c r="D1475" s="12">
        <v>13.84</v>
      </c>
      <c r="E1475" s="12">
        <v>13.93</v>
      </c>
      <c r="F1475" s="12">
        <v>13.93</v>
      </c>
      <c r="G1475" s="12">
        <v>2718387</v>
      </c>
    </row>
    <row r="1476" spans="1:7" x14ac:dyDescent="0.25">
      <c r="A1476" s="13">
        <v>43151</v>
      </c>
      <c r="B1476" s="12">
        <v>14</v>
      </c>
      <c r="C1476" s="12">
        <v>14</v>
      </c>
      <c r="D1476" s="12">
        <v>13.46</v>
      </c>
      <c r="E1476" s="12">
        <v>13.52</v>
      </c>
      <c r="F1476" s="12">
        <v>13.52</v>
      </c>
      <c r="G1476" s="12">
        <v>47586924</v>
      </c>
    </row>
    <row r="1477" spans="1:7" x14ac:dyDescent="0.25">
      <c r="A1477" s="13">
        <v>43152</v>
      </c>
      <c r="B1477" s="12">
        <v>13.56</v>
      </c>
      <c r="C1477" s="12">
        <v>13.59</v>
      </c>
      <c r="D1477" s="12">
        <v>13.19</v>
      </c>
      <c r="E1477" s="12">
        <v>13.28</v>
      </c>
      <c r="F1477" s="12">
        <v>13.28</v>
      </c>
      <c r="G1477" s="12">
        <v>33674788</v>
      </c>
    </row>
    <row r="1478" spans="1:7" x14ac:dyDescent="0.25">
      <c r="A1478" s="13">
        <v>43153</v>
      </c>
      <c r="B1478" s="12">
        <v>13.31</v>
      </c>
      <c r="C1478" s="12">
        <v>13.68</v>
      </c>
      <c r="D1478" s="12">
        <v>13.27</v>
      </c>
      <c r="E1478" s="12">
        <v>13.5</v>
      </c>
      <c r="F1478" s="12">
        <v>13.5</v>
      </c>
      <c r="G1478" s="12">
        <v>27195578</v>
      </c>
    </row>
    <row r="1479" spans="1:7" x14ac:dyDescent="0.25">
      <c r="A1479" s="13">
        <v>43154</v>
      </c>
      <c r="B1479" s="12">
        <v>13.56</v>
      </c>
      <c r="C1479" s="12">
        <v>13.56</v>
      </c>
      <c r="D1479" s="12">
        <v>13.18</v>
      </c>
      <c r="E1479" s="12">
        <v>13.23</v>
      </c>
      <c r="F1479" s="12">
        <v>13.23</v>
      </c>
      <c r="G1479" s="12">
        <v>22451125</v>
      </c>
    </row>
    <row r="1480" spans="1:7" x14ac:dyDescent="0.25">
      <c r="A1480" s="13">
        <v>43157</v>
      </c>
      <c r="B1480" s="12">
        <v>13.21</v>
      </c>
      <c r="C1480" s="12">
        <v>13.34</v>
      </c>
      <c r="D1480" s="12">
        <v>12.87</v>
      </c>
      <c r="E1480" s="12">
        <v>13.05</v>
      </c>
      <c r="F1480" s="12">
        <v>13.05</v>
      </c>
      <c r="G1480" s="12">
        <v>28218959</v>
      </c>
    </row>
    <row r="1481" spans="1:7" x14ac:dyDescent="0.25">
      <c r="A1481" s="13">
        <v>43158</v>
      </c>
      <c r="B1481" s="12">
        <v>13.11</v>
      </c>
      <c r="C1481" s="12">
        <v>13.23</v>
      </c>
      <c r="D1481" s="12">
        <v>12.65</v>
      </c>
      <c r="E1481" s="12">
        <v>12.69</v>
      </c>
      <c r="F1481" s="12">
        <v>12.69</v>
      </c>
      <c r="G1481" s="12">
        <v>38799200</v>
      </c>
    </row>
    <row r="1482" spans="1:7" x14ac:dyDescent="0.25">
      <c r="A1482" s="13">
        <v>43159</v>
      </c>
      <c r="B1482" s="12">
        <v>12.75</v>
      </c>
      <c r="C1482" s="12">
        <v>12.75</v>
      </c>
      <c r="D1482" s="12">
        <v>12.23</v>
      </c>
      <c r="E1482" s="12">
        <v>12.45</v>
      </c>
      <c r="F1482" s="12">
        <v>12.45</v>
      </c>
      <c r="G1482" s="12">
        <v>50557418</v>
      </c>
    </row>
    <row r="1483" spans="1:7" x14ac:dyDescent="0.25">
      <c r="A1483" s="13">
        <v>43160</v>
      </c>
      <c r="B1483" s="12">
        <v>12.52</v>
      </c>
      <c r="C1483" s="12">
        <v>13.14</v>
      </c>
      <c r="D1483" s="12">
        <v>12.52</v>
      </c>
      <c r="E1483" s="12">
        <v>13.1</v>
      </c>
      <c r="F1483" s="12">
        <v>13.1</v>
      </c>
      <c r="G1483" s="12">
        <v>58618380</v>
      </c>
    </row>
    <row r="1484" spans="1:7" x14ac:dyDescent="0.25">
      <c r="A1484" s="13">
        <v>43161</v>
      </c>
      <c r="B1484" s="12">
        <v>12.94</v>
      </c>
      <c r="C1484" s="12">
        <v>13.17</v>
      </c>
      <c r="D1484" s="12">
        <v>12.66</v>
      </c>
      <c r="E1484" s="12">
        <v>13.1</v>
      </c>
      <c r="F1484" s="12">
        <v>13.1</v>
      </c>
      <c r="G1484" s="12">
        <v>31227524</v>
      </c>
    </row>
    <row r="1485" spans="1:7" x14ac:dyDescent="0.25">
      <c r="A1485" s="13">
        <v>43164</v>
      </c>
      <c r="B1485" s="12">
        <v>13.13</v>
      </c>
      <c r="C1485" s="12">
        <v>13.2</v>
      </c>
      <c r="D1485" s="12">
        <v>12.94</v>
      </c>
      <c r="E1485" s="12">
        <v>13.01</v>
      </c>
      <c r="F1485" s="12">
        <v>13.01</v>
      </c>
      <c r="G1485" s="12">
        <v>36961456</v>
      </c>
    </row>
    <row r="1486" spans="1:7" x14ac:dyDescent="0.25">
      <c r="A1486" s="13">
        <v>43165</v>
      </c>
      <c r="B1486" s="12">
        <v>13.14</v>
      </c>
      <c r="C1486" s="12">
        <v>13.28</v>
      </c>
      <c r="D1486" s="12">
        <v>13.07</v>
      </c>
      <c r="E1486" s="12">
        <v>13.15</v>
      </c>
      <c r="F1486" s="12">
        <v>13.15</v>
      </c>
      <c r="G1486" s="12">
        <v>38347730</v>
      </c>
    </row>
    <row r="1487" spans="1:7" x14ac:dyDescent="0.25">
      <c r="A1487" s="13">
        <v>43166</v>
      </c>
      <c r="B1487" s="12">
        <v>13.01</v>
      </c>
      <c r="C1487" s="12">
        <v>13.11</v>
      </c>
      <c r="D1487" s="12">
        <v>12.9</v>
      </c>
      <c r="E1487" s="12">
        <v>13</v>
      </c>
      <c r="F1487" s="12">
        <v>13</v>
      </c>
      <c r="G1487" s="12">
        <v>39379428</v>
      </c>
    </row>
    <row r="1488" spans="1:7" x14ac:dyDescent="0.25">
      <c r="A1488" s="13">
        <v>43167</v>
      </c>
      <c r="B1488" s="12">
        <v>13.06</v>
      </c>
      <c r="C1488" s="12">
        <v>13.57</v>
      </c>
      <c r="D1488" s="12">
        <v>12.96</v>
      </c>
      <c r="E1488" s="12">
        <v>13.55</v>
      </c>
      <c r="F1488" s="12">
        <v>13.55</v>
      </c>
      <c r="G1488" s="12">
        <v>35734016</v>
      </c>
    </row>
    <row r="1489" spans="1:7" x14ac:dyDescent="0.25">
      <c r="A1489" s="13">
        <v>43168</v>
      </c>
      <c r="B1489" s="12">
        <v>13.61</v>
      </c>
      <c r="C1489" s="12">
        <v>13.82</v>
      </c>
      <c r="D1489" s="12">
        <v>13.54</v>
      </c>
      <c r="E1489" s="12">
        <v>13.72</v>
      </c>
      <c r="F1489" s="12">
        <v>13.72</v>
      </c>
      <c r="G1489" s="12">
        <v>57458527</v>
      </c>
    </row>
    <row r="1490" spans="1:7" x14ac:dyDescent="0.25">
      <c r="A1490" s="13">
        <v>43171</v>
      </c>
      <c r="B1490" s="12">
        <v>13.78</v>
      </c>
      <c r="C1490" s="12">
        <v>13.79</v>
      </c>
      <c r="D1490" s="12">
        <v>13.47</v>
      </c>
      <c r="E1490" s="12">
        <v>13.55</v>
      </c>
      <c r="F1490" s="12">
        <v>13.55</v>
      </c>
      <c r="G1490" s="12">
        <v>43340244</v>
      </c>
    </row>
    <row r="1491" spans="1:7" x14ac:dyDescent="0.25">
      <c r="A1491" s="13">
        <v>43172</v>
      </c>
      <c r="B1491" s="12">
        <v>13.51</v>
      </c>
      <c r="C1491" s="12">
        <v>13.73</v>
      </c>
      <c r="D1491" s="12">
        <v>13.43</v>
      </c>
      <c r="E1491" s="12">
        <v>13.68</v>
      </c>
      <c r="F1491" s="12">
        <v>13.68</v>
      </c>
      <c r="G1491" s="12">
        <v>31518915</v>
      </c>
    </row>
    <row r="1492" spans="1:7" x14ac:dyDescent="0.25">
      <c r="A1492" s="13">
        <v>43173</v>
      </c>
      <c r="B1492" s="12">
        <v>13.68</v>
      </c>
      <c r="C1492" s="12">
        <v>13.68</v>
      </c>
      <c r="D1492" s="12">
        <v>13.34</v>
      </c>
      <c r="E1492" s="12">
        <v>13.44</v>
      </c>
      <c r="F1492" s="12">
        <v>13.44</v>
      </c>
      <c r="G1492" s="12">
        <v>29191430</v>
      </c>
    </row>
    <row r="1493" spans="1:7" x14ac:dyDescent="0.25">
      <c r="A1493" s="13">
        <v>43174</v>
      </c>
      <c r="B1493" s="12">
        <v>13.48</v>
      </c>
      <c r="C1493" s="12">
        <v>13.8</v>
      </c>
      <c r="D1493" s="12">
        <v>13.34</v>
      </c>
      <c r="E1493" s="12">
        <v>13.38</v>
      </c>
      <c r="F1493" s="12">
        <v>13.38</v>
      </c>
      <c r="G1493" s="12">
        <v>25124222</v>
      </c>
    </row>
    <row r="1494" spans="1:7" x14ac:dyDescent="0.25">
      <c r="A1494" s="13">
        <v>43175</v>
      </c>
      <c r="B1494" s="12">
        <v>13.35</v>
      </c>
      <c r="C1494" s="12">
        <v>13.39</v>
      </c>
      <c r="D1494" s="12">
        <v>12.99</v>
      </c>
      <c r="E1494" s="12">
        <v>13.07</v>
      </c>
      <c r="F1494" s="12">
        <v>13.07</v>
      </c>
      <c r="G1494" s="12">
        <v>139380488</v>
      </c>
    </row>
    <row r="1495" spans="1:7" x14ac:dyDescent="0.25">
      <c r="A1495" s="13">
        <v>43179</v>
      </c>
      <c r="B1495" s="12">
        <v>12.91</v>
      </c>
      <c r="C1495" s="12">
        <v>12.97</v>
      </c>
      <c r="D1495" s="12">
        <v>12.6</v>
      </c>
      <c r="E1495" s="12">
        <v>12.62</v>
      </c>
      <c r="F1495" s="12">
        <v>12.62</v>
      </c>
      <c r="G1495" s="12">
        <v>51660346</v>
      </c>
    </row>
    <row r="1496" spans="1:7" x14ac:dyDescent="0.25">
      <c r="A1496" s="13">
        <v>43180</v>
      </c>
      <c r="B1496" s="12">
        <v>12.66</v>
      </c>
      <c r="C1496" s="12">
        <v>12.8</v>
      </c>
      <c r="D1496" s="12">
        <v>12.44</v>
      </c>
      <c r="E1496" s="12">
        <v>12.65</v>
      </c>
      <c r="F1496" s="12">
        <v>12.65</v>
      </c>
      <c r="G1496" s="12">
        <v>50235189</v>
      </c>
    </row>
    <row r="1497" spans="1:7" x14ac:dyDescent="0.25">
      <c r="A1497" s="13">
        <v>43181</v>
      </c>
      <c r="B1497" s="12">
        <v>12.63</v>
      </c>
      <c r="C1497" s="12">
        <v>12.63</v>
      </c>
      <c r="D1497" s="12">
        <v>12.38</v>
      </c>
      <c r="E1497" s="12">
        <v>12.43</v>
      </c>
      <c r="F1497" s="12">
        <v>12.43</v>
      </c>
      <c r="G1497" s="12">
        <v>39604240</v>
      </c>
    </row>
    <row r="1498" spans="1:7" x14ac:dyDescent="0.25">
      <c r="A1498" s="13">
        <v>43182</v>
      </c>
      <c r="B1498" s="12">
        <v>13.09</v>
      </c>
      <c r="C1498" s="12">
        <v>13.39</v>
      </c>
      <c r="D1498" s="12">
        <v>12.85</v>
      </c>
      <c r="E1498" s="12">
        <v>12.99</v>
      </c>
      <c r="F1498" s="12">
        <v>12.99</v>
      </c>
      <c r="G1498" s="12">
        <v>94421877</v>
      </c>
    </row>
    <row r="1499" spans="1:7" x14ac:dyDescent="0.25">
      <c r="A1499" s="13">
        <v>43185</v>
      </c>
      <c r="B1499" s="12">
        <v>13.09</v>
      </c>
      <c r="C1499" s="12">
        <v>13.09</v>
      </c>
      <c r="D1499" s="12">
        <v>12.64</v>
      </c>
      <c r="E1499" s="12">
        <v>12.92</v>
      </c>
      <c r="F1499" s="12">
        <v>12.92</v>
      </c>
      <c r="G1499" s="12">
        <v>52385055</v>
      </c>
    </row>
    <row r="1500" spans="1:7" x14ac:dyDescent="0.25">
      <c r="A1500" s="13">
        <v>43186</v>
      </c>
      <c r="B1500" s="12">
        <v>12.95</v>
      </c>
      <c r="C1500" s="12">
        <v>13.05</v>
      </c>
      <c r="D1500" s="12">
        <v>12.6</v>
      </c>
      <c r="E1500" s="12">
        <v>12.65</v>
      </c>
      <c r="F1500" s="12">
        <v>12.65</v>
      </c>
      <c r="G1500" s="12">
        <v>36881469</v>
      </c>
    </row>
    <row r="1501" spans="1:7" x14ac:dyDescent="0.25">
      <c r="A1501" s="13">
        <v>43187</v>
      </c>
      <c r="B1501" s="12">
        <v>12.65</v>
      </c>
      <c r="C1501" s="12">
        <v>12.67</v>
      </c>
      <c r="D1501" s="12">
        <v>11.98</v>
      </c>
      <c r="E1501" s="12">
        <v>12.03</v>
      </c>
      <c r="F1501" s="12">
        <v>12.03</v>
      </c>
      <c r="G1501" s="12">
        <v>85970613</v>
      </c>
    </row>
    <row r="1502" spans="1:7" x14ac:dyDescent="0.25">
      <c r="A1502" s="13">
        <v>43192</v>
      </c>
      <c r="B1502" s="12">
        <v>12.07</v>
      </c>
      <c r="C1502" s="12">
        <v>12.21</v>
      </c>
      <c r="D1502" s="12">
        <v>11.86</v>
      </c>
      <c r="E1502" s="12">
        <v>11.99</v>
      </c>
      <c r="F1502" s="12">
        <v>11.99</v>
      </c>
      <c r="G1502" s="12">
        <v>28343669</v>
      </c>
    </row>
    <row r="1503" spans="1:7" x14ac:dyDescent="0.25">
      <c r="A1503" s="13">
        <v>43193</v>
      </c>
      <c r="B1503" s="12">
        <v>11.97</v>
      </c>
      <c r="C1503" s="12">
        <v>12.14</v>
      </c>
      <c r="D1503" s="12">
        <v>11.9</v>
      </c>
      <c r="E1503" s="12">
        <v>12.12</v>
      </c>
      <c r="F1503" s="12">
        <v>12.12</v>
      </c>
      <c r="G1503" s="12">
        <v>39047275</v>
      </c>
    </row>
    <row r="1504" spans="1:7" x14ac:dyDescent="0.25">
      <c r="A1504" s="13">
        <v>43194</v>
      </c>
      <c r="B1504" s="12">
        <v>12</v>
      </c>
      <c r="C1504" s="12">
        <v>12.45</v>
      </c>
      <c r="D1504" s="12">
        <v>11.87</v>
      </c>
      <c r="E1504" s="12">
        <v>12.4</v>
      </c>
      <c r="F1504" s="12">
        <v>12.4</v>
      </c>
      <c r="G1504" s="12">
        <v>52070386</v>
      </c>
    </row>
    <row r="1505" spans="1:7" x14ac:dyDescent="0.25">
      <c r="A1505" s="13">
        <v>43195</v>
      </c>
      <c r="B1505" s="12">
        <v>12.48</v>
      </c>
      <c r="C1505" s="12">
        <v>12.71</v>
      </c>
      <c r="D1505" s="12">
        <v>12.41</v>
      </c>
      <c r="E1505" s="12">
        <v>12.63</v>
      </c>
      <c r="F1505" s="12">
        <v>12.63</v>
      </c>
      <c r="G1505" s="12">
        <v>29949923</v>
      </c>
    </row>
    <row r="1506" spans="1:7" x14ac:dyDescent="0.25">
      <c r="A1506" s="13">
        <v>43196</v>
      </c>
      <c r="B1506" s="12">
        <v>12.6</v>
      </c>
      <c r="C1506" s="12">
        <v>12.76</v>
      </c>
      <c r="D1506" s="12">
        <v>12.34</v>
      </c>
      <c r="E1506" s="12">
        <v>12.66</v>
      </c>
      <c r="F1506" s="12">
        <v>12.66</v>
      </c>
      <c r="G1506" s="12">
        <v>28464382</v>
      </c>
    </row>
    <row r="1507" spans="1:7" x14ac:dyDescent="0.25">
      <c r="A1507" s="13">
        <v>43199</v>
      </c>
      <c r="B1507" s="12">
        <v>12.91</v>
      </c>
      <c r="C1507" s="12">
        <v>13.19</v>
      </c>
      <c r="D1507" s="12">
        <v>12.87</v>
      </c>
      <c r="E1507" s="12">
        <v>13.04</v>
      </c>
      <c r="F1507" s="12">
        <v>13.04</v>
      </c>
      <c r="G1507" s="12">
        <v>34671249</v>
      </c>
    </row>
    <row r="1508" spans="1:7" x14ac:dyDescent="0.25">
      <c r="A1508" s="13">
        <v>43200</v>
      </c>
      <c r="B1508" s="12">
        <v>13.15</v>
      </c>
      <c r="C1508" s="12">
        <v>13.23</v>
      </c>
      <c r="D1508" s="12">
        <v>12.91</v>
      </c>
      <c r="E1508" s="12">
        <v>12.98</v>
      </c>
      <c r="F1508" s="12">
        <v>12.98</v>
      </c>
      <c r="G1508" s="12">
        <v>34744241</v>
      </c>
    </row>
    <row r="1509" spans="1:7" x14ac:dyDescent="0.25">
      <c r="A1509" s="13">
        <v>43201</v>
      </c>
      <c r="B1509" s="12">
        <v>12.93</v>
      </c>
      <c r="C1509" s="12">
        <v>13.08</v>
      </c>
      <c r="D1509" s="12">
        <v>12.88</v>
      </c>
      <c r="E1509" s="12">
        <v>13.05</v>
      </c>
      <c r="F1509" s="12">
        <v>13.05</v>
      </c>
      <c r="G1509" s="12">
        <v>23651249</v>
      </c>
    </row>
    <row r="1510" spans="1:7" x14ac:dyDescent="0.25">
      <c r="A1510" s="13">
        <v>43202</v>
      </c>
      <c r="B1510" s="12">
        <v>13.05</v>
      </c>
      <c r="C1510" s="12">
        <v>13.16</v>
      </c>
      <c r="D1510" s="12">
        <v>12.94</v>
      </c>
      <c r="E1510" s="12">
        <v>13.06</v>
      </c>
      <c r="F1510" s="12">
        <v>13.06</v>
      </c>
      <c r="G1510" s="12">
        <v>21591311</v>
      </c>
    </row>
    <row r="1511" spans="1:7" x14ac:dyDescent="0.25">
      <c r="A1511" s="13">
        <v>43203</v>
      </c>
      <c r="B1511" s="12">
        <v>13.08</v>
      </c>
      <c r="C1511" s="12">
        <v>13.08</v>
      </c>
      <c r="D1511" s="12">
        <v>12.77</v>
      </c>
      <c r="E1511" s="12">
        <v>12.89</v>
      </c>
      <c r="F1511" s="12">
        <v>12.89</v>
      </c>
      <c r="G1511" s="12">
        <v>29612262</v>
      </c>
    </row>
    <row r="1512" spans="1:7" x14ac:dyDescent="0.25">
      <c r="A1512" s="13">
        <v>43206</v>
      </c>
      <c r="B1512" s="12">
        <v>13</v>
      </c>
      <c r="C1512" s="12">
        <v>13</v>
      </c>
      <c r="D1512" s="12">
        <v>12.57</v>
      </c>
      <c r="E1512" s="12">
        <v>12.6</v>
      </c>
      <c r="F1512" s="12">
        <v>12.6</v>
      </c>
      <c r="G1512" s="12">
        <v>23639911</v>
      </c>
    </row>
    <row r="1513" spans="1:7" x14ac:dyDescent="0.25">
      <c r="A1513" s="13">
        <v>43207</v>
      </c>
      <c r="B1513" s="12">
        <v>12.55</v>
      </c>
      <c r="C1513" s="12">
        <v>12.95</v>
      </c>
      <c r="D1513" s="12">
        <v>12.55</v>
      </c>
      <c r="E1513" s="12">
        <v>12.92</v>
      </c>
      <c r="F1513" s="12">
        <v>12.92</v>
      </c>
      <c r="G1513" s="12">
        <v>29760024</v>
      </c>
    </row>
    <row r="1514" spans="1:7" x14ac:dyDescent="0.25">
      <c r="A1514" s="13">
        <v>43208</v>
      </c>
      <c r="B1514" s="12">
        <v>12.95</v>
      </c>
      <c r="C1514" s="12">
        <v>13.2</v>
      </c>
      <c r="D1514" s="12">
        <v>12.95</v>
      </c>
      <c r="E1514" s="12">
        <v>13.05</v>
      </c>
      <c r="F1514" s="12">
        <v>13.05</v>
      </c>
      <c r="G1514" s="12">
        <v>34665820</v>
      </c>
    </row>
    <row r="1515" spans="1:7" x14ac:dyDescent="0.25">
      <c r="A1515" s="13">
        <v>43209</v>
      </c>
      <c r="B1515" s="12">
        <v>12.96</v>
      </c>
      <c r="C1515" s="12">
        <v>13.15</v>
      </c>
      <c r="D1515" s="12">
        <v>12.73</v>
      </c>
      <c r="E1515" s="12">
        <v>12.85</v>
      </c>
      <c r="F1515" s="12">
        <v>12.85</v>
      </c>
      <c r="G1515" s="12">
        <v>29537574</v>
      </c>
    </row>
    <row r="1516" spans="1:7" x14ac:dyDescent="0.25">
      <c r="A1516" s="13">
        <v>43210</v>
      </c>
      <c r="B1516" s="12">
        <v>12.82</v>
      </c>
      <c r="C1516" s="12">
        <v>12.98</v>
      </c>
      <c r="D1516" s="12">
        <v>12.67</v>
      </c>
      <c r="E1516" s="12">
        <v>12.69</v>
      </c>
      <c r="F1516" s="12">
        <v>12.69</v>
      </c>
      <c r="G1516" s="12">
        <v>22297978</v>
      </c>
    </row>
    <row r="1517" spans="1:7" x14ac:dyDescent="0.25">
      <c r="A1517" s="13">
        <v>43213</v>
      </c>
      <c r="B1517" s="12">
        <v>12.65</v>
      </c>
      <c r="C1517" s="12">
        <v>12.98</v>
      </c>
      <c r="D1517" s="12">
        <v>12.65</v>
      </c>
      <c r="E1517" s="12">
        <v>12.86</v>
      </c>
      <c r="F1517" s="12">
        <v>12.86</v>
      </c>
      <c r="G1517" s="12">
        <v>20098542</v>
      </c>
    </row>
    <row r="1518" spans="1:7" x14ac:dyDescent="0.25">
      <c r="A1518" s="13">
        <v>43214</v>
      </c>
      <c r="B1518" s="12">
        <v>12.92</v>
      </c>
      <c r="C1518" s="12">
        <v>12.98</v>
      </c>
      <c r="D1518" s="12">
        <v>12.48</v>
      </c>
      <c r="E1518" s="12">
        <v>12.5</v>
      </c>
      <c r="F1518" s="12">
        <v>12.5</v>
      </c>
      <c r="G1518" s="12">
        <v>26181285</v>
      </c>
    </row>
    <row r="1519" spans="1:7" x14ac:dyDescent="0.25">
      <c r="A1519" s="13">
        <v>43215</v>
      </c>
      <c r="B1519" s="12">
        <v>12.54</v>
      </c>
      <c r="C1519" s="12">
        <v>12.75</v>
      </c>
      <c r="D1519" s="12">
        <v>12.39</v>
      </c>
      <c r="E1519" s="12">
        <v>12.47</v>
      </c>
      <c r="F1519" s="12">
        <v>12.47</v>
      </c>
      <c r="G1519" s="12">
        <v>23414929</v>
      </c>
    </row>
    <row r="1520" spans="1:7" x14ac:dyDescent="0.25">
      <c r="A1520" s="13">
        <v>43216</v>
      </c>
      <c r="B1520" s="12">
        <v>12.35</v>
      </c>
      <c r="C1520" s="12">
        <v>12.53</v>
      </c>
      <c r="D1520" s="12">
        <v>11.94</v>
      </c>
      <c r="E1520" s="12">
        <v>12.16</v>
      </c>
      <c r="F1520" s="12">
        <v>12.16</v>
      </c>
      <c r="G1520" s="12">
        <v>52201076</v>
      </c>
    </row>
    <row r="1521" spans="1:7" x14ac:dyDescent="0.25">
      <c r="A1521" s="13">
        <v>43217</v>
      </c>
      <c r="B1521" s="12">
        <v>12.16</v>
      </c>
      <c r="C1521" s="12">
        <v>12.16</v>
      </c>
      <c r="D1521" s="12">
        <v>11.61</v>
      </c>
      <c r="E1521" s="12">
        <v>11.67</v>
      </c>
      <c r="F1521" s="12">
        <v>11.67</v>
      </c>
      <c r="G1521" s="12">
        <v>52988802</v>
      </c>
    </row>
    <row r="1522" spans="1:7" x14ac:dyDescent="0.25">
      <c r="A1522" s="13">
        <v>43220</v>
      </c>
      <c r="B1522" s="12">
        <v>11.69</v>
      </c>
      <c r="C1522" s="12">
        <v>11.95</v>
      </c>
      <c r="D1522" s="12">
        <v>11.66</v>
      </c>
      <c r="E1522" s="12">
        <v>11.7</v>
      </c>
      <c r="F1522" s="12">
        <v>11.7</v>
      </c>
      <c r="G1522" s="12">
        <v>28188364</v>
      </c>
    </row>
    <row r="1523" spans="1:7" x14ac:dyDescent="0.25">
      <c r="A1523" s="13">
        <v>43222</v>
      </c>
      <c r="B1523" s="12">
        <v>11.6</v>
      </c>
      <c r="C1523" s="12">
        <v>11.72</v>
      </c>
      <c r="D1523" s="12">
        <v>11.39</v>
      </c>
      <c r="E1523" s="12">
        <v>11.44</v>
      </c>
      <c r="F1523" s="12">
        <v>11.44</v>
      </c>
      <c r="G1523" s="12">
        <v>41814824</v>
      </c>
    </row>
    <row r="1524" spans="1:7" x14ac:dyDescent="0.25">
      <c r="A1524" s="13">
        <v>43223</v>
      </c>
      <c r="B1524" s="12">
        <v>11.37</v>
      </c>
      <c r="C1524" s="12">
        <v>11.51</v>
      </c>
      <c r="D1524" s="12">
        <v>11.28</v>
      </c>
      <c r="E1524" s="12">
        <v>11.44</v>
      </c>
      <c r="F1524" s="12">
        <v>11.44</v>
      </c>
      <c r="G1524" s="12">
        <v>46692351</v>
      </c>
    </row>
    <row r="1525" spans="1:7" x14ac:dyDescent="0.25">
      <c r="A1525" s="13">
        <v>43224</v>
      </c>
      <c r="B1525" s="12">
        <v>11.49</v>
      </c>
      <c r="C1525" s="12">
        <v>11.64</v>
      </c>
      <c r="D1525" s="12">
        <v>11.38</v>
      </c>
      <c r="E1525" s="12">
        <v>11.54</v>
      </c>
      <c r="F1525" s="12">
        <v>11.54</v>
      </c>
      <c r="G1525" s="12">
        <v>30073291</v>
      </c>
    </row>
    <row r="1526" spans="1:7" x14ac:dyDescent="0.25">
      <c r="A1526" s="13">
        <v>43227</v>
      </c>
      <c r="B1526" s="12">
        <v>11.52</v>
      </c>
      <c r="C1526" s="12">
        <v>11.58</v>
      </c>
      <c r="D1526" s="12">
        <v>11.33</v>
      </c>
      <c r="E1526" s="12">
        <v>11.35</v>
      </c>
      <c r="F1526" s="12">
        <v>11.35</v>
      </c>
      <c r="G1526" s="12">
        <v>28937378</v>
      </c>
    </row>
    <row r="1527" spans="1:7" x14ac:dyDescent="0.25">
      <c r="A1527" s="13">
        <v>43228</v>
      </c>
      <c r="B1527" s="12">
        <v>11.38</v>
      </c>
      <c r="C1527" s="12">
        <v>11.7</v>
      </c>
      <c r="D1527" s="12">
        <v>11.37</v>
      </c>
      <c r="E1527" s="12">
        <v>11.67</v>
      </c>
      <c r="F1527" s="12">
        <v>11.67</v>
      </c>
      <c r="G1527" s="12">
        <v>26977226</v>
      </c>
    </row>
    <row r="1528" spans="1:7" x14ac:dyDescent="0.25">
      <c r="A1528" s="13">
        <v>43229</v>
      </c>
      <c r="B1528" s="12">
        <v>11.7</v>
      </c>
      <c r="C1528" s="12">
        <v>11.81</v>
      </c>
      <c r="D1528" s="12">
        <v>11.51</v>
      </c>
      <c r="E1528" s="12">
        <v>11.67</v>
      </c>
      <c r="F1528" s="12">
        <v>11.67</v>
      </c>
      <c r="G1528" s="12">
        <v>25589697</v>
      </c>
    </row>
    <row r="1529" spans="1:7" x14ac:dyDescent="0.25">
      <c r="A1529" s="13">
        <v>43230</v>
      </c>
      <c r="B1529" s="12">
        <v>11.57</v>
      </c>
      <c r="C1529" s="12">
        <v>11.96</v>
      </c>
      <c r="D1529" s="12">
        <v>11.57</v>
      </c>
      <c r="E1529" s="12">
        <v>11.68</v>
      </c>
      <c r="F1529" s="12">
        <v>11.68</v>
      </c>
      <c r="G1529" s="12">
        <v>20829456</v>
      </c>
    </row>
    <row r="1530" spans="1:7" x14ac:dyDescent="0.25">
      <c r="A1530" s="13">
        <v>43231</v>
      </c>
      <c r="B1530" s="12">
        <v>11.78</v>
      </c>
      <c r="C1530" s="12">
        <v>11.79</v>
      </c>
      <c r="D1530" s="12">
        <v>11.51</v>
      </c>
      <c r="E1530" s="12">
        <v>11.72</v>
      </c>
      <c r="F1530" s="12">
        <v>11.72</v>
      </c>
      <c r="G1530" s="12">
        <v>21554181</v>
      </c>
    </row>
    <row r="1531" spans="1:7" x14ac:dyDescent="0.25">
      <c r="A1531" s="13">
        <v>43234</v>
      </c>
      <c r="B1531" s="12">
        <v>11.67</v>
      </c>
      <c r="C1531" s="12">
        <v>11.75</v>
      </c>
      <c r="D1531" s="12">
        <v>11.56</v>
      </c>
      <c r="E1531" s="12">
        <v>11.6</v>
      </c>
      <c r="F1531" s="12">
        <v>11.6</v>
      </c>
      <c r="G1531" s="12">
        <v>14568731</v>
      </c>
    </row>
    <row r="1532" spans="1:7" x14ac:dyDescent="0.25">
      <c r="A1532" s="13">
        <v>43235</v>
      </c>
      <c r="B1532" s="12">
        <v>11.57</v>
      </c>
      <c r="C1532" s="12">
        <v>11.66</v>
      </c>
      <c r="D1532" s="12">
        <v>11.47</v>
      </c>
      <c r="E1532" s="12">
        <v>11.57</v>
      </c>
      <c r="F1532" s="12">
        <v>11.57</v>
      </c>
      <c r="G1532" s="12">
        <v>15957342</v>
      </c>
    </row>
    <row r="1533" spans="1:7" x14ac:dyDescent="0.25">
      <c r="A1533" s="13">
        <v>43236</v>
      </c>
      <c r="B1533" s="12">
        <v>11.57</v>
      </c>
      <c r="C1533" s="12">
        <v>11.88</v>
      </c>
      <c r="D1533" s="12">
        <v>11.55</v>
      </c>
      <c r="E1533" s="12">
        <v>11.85</v>
      </c>
      <c r="F1533" s="12">
        <v>11.85</v>
      </c>
      <c r="G1533" s="12">
        <v>19703710</v>
      </c>
    </row>
    <row r="1534" spans="1:7" x14ac:dyDescent="0.25">
      <c r="A1534" s="13">
        <v>43237</v>
      </c>
      <c r="B1534" s="12">
        <v>11.8</v>
      </c>
      <c r="C1534" s="12">
        <v>11.98</v>
      </c>
      <c r="D1534" s="12">
        <v>11.52</v>
      </c>
      <c r="E1534" s="12">
        <v>11.56</v>
      </c>
      <c r="F1534" s="12">
        <v>11.56</v>
      </c>
      <c r="G1534" s="12">
        <v>31980170</v>
      </c>
    </row>
    <row r="1535" spans="1:7" x14ac:dyDescent="0.25">
      <c r="A1535" s="13">
        <v>43238</v>
      </c>
      <c r="B1535" s="12">
        <v>11.55</v>
      </c>
      <c r="C1535" s="12">
        <v>11.71</v>
      </c>
      <c r="D1535" s="12">
        <v>11.45</v>
      </c>
      <c r="E1535" s="12">
        <v>11.67</v>
      </c>
      <c r="F1535" s="12">
        <v>11.67</v>
      </c>
      <c r="G1535" s="12">
        <v>111931843</v>
      </c>
    </row>
    <row r="1536" spans="1:7" x14ac:dyDescent="0.25">
      <c r="A1536" s="13">
        <v>43241</v>
      </c>
      <c r="B1536" s="12">
        <v>11.62</v>
      </c>
      <c r="C1536" s="12">
        <v>12.24</v>
      </c>
      <c r="D1536" s="12">
        <v>11.47</v>
      </c>
      <c r="E1536" s="12">
        <v>11.89</v>
      </c>
      <c r="F1536" s="12">
        <v>11.89</v>
      </c>
      <c r="G1536" s="12">
        <v>34113663</v>
      </c>
    </row>
    <row r="1537" spans="1:7" x14ac:dyDescent="0.25">
      <c r="A1537" s="13">
        <v>43242</v>
      </c>
      <c r="B1537" s="12">
        <v>11.84</v>
      </c>
      <c r="C1537" s="12">
        <v>11.96</v>
      </c>
      <c r="D1537" s="12">
        <v>11.84</v>
      </c>
      <c r="E1537" s="12">
        <v>11.91</v>
      </c>
      <c r="F1537" s="12">
        <v>11.91</v>
      </c>
      <c r="G1537" s="12">
        <v>33645112</v>
      </c>
    </row>
    <row r="1538" spans="1:7" x14ac:dyDescent="0.25">
      <c r="A1538" s="13">
        <v>43243</v>
      </c>
      <c r="B1538" s="12">
        <v>11.85</v>
      </c>
      <c r="C1538" s="12">
        <v>12.17</v>
      </c>
      <c r="D1538" s="12">
        <v>11.69</v>
      </c>
      <c r="E1538" s="12">
        <v>11.91</v>
      </c>
      <c r="F1538" s="12">
        <v>11.91</v>
      </c>
      <c r="G1538" s="12">
        <v>32205141</v>
      </c>
    </row>
    <row r="1539" spans="1:7" x14ac:dyDescent="0.25">
      <c r="A1539" s="13">
        <v>43244</v>
      </c>
      <c r="B1539" s="12">
        <v>11.83</v>
      </c>
      <c r="C1539" s="12">
        <v>11.98</v>
      </c>
      <c r="D1539" s="12">
        <v>11.7</v>
      </c>
      <c r="E1539" s="12">
        <v>11.77</v>
      </c>
      <c r="F1539" s="12">
        <v>11.77</v>
      </c>
      <c r="G1539" s="12">
        <v>13466330</v>
      </c>
    </row>
    <row r="1540" spans="1:7" x14ac:dyDescent="0.25">
      <c r="A1540" s="13">
        <v>43245</v>
      </c>
      <c r="B1540" s="12">
        <v>11.71</v>
      </c>
      <c r="C1540" s="12">
        <v>11.9</v>
      </c>
      <c r="D1540" s="12">
        <v>11.71</v>
      </c>
      <c r="E1540" s="12">
        <v>11.75</v>
      </c>
      <c r="F1540" s="12">
        <v>11.75</v>
      </c>
      <c r="G1540" s="12">
        <v>29716407</v>
      </c>
    </row>
    <row r="1541" spans="1:7" x14ac:dyDescent="0.25">
      <c r="A1541" s="13">
        <v>43248</v>
      </c>
      <c r="B1541" s="12">
        <v>11.8</v>
      </c>
      <c r="C1541" s="12">
        <v>11.88</v>
      </c>
      <c r="D1541" s="12">
        <v>11.56</v>
      </c>
      <c r="E1541" s="12">
        <v>11.67</v>
      </c>
      <c r="F1541" s="12">
        <v>11.67</v>
      </c>
      <c r="G1541" s="12">
        <v>6010346</v>
      </c>
    </row>
    <row r="1542" spans="1:7" x14ac:dyDescent="0.25">
      <c r="A1542" s="13">
        <v>43249</v>
      </c>
      <c r="B1542" s="12">
        <v>11.7</v>
      </c>
      <c r="C1542" s="12">
        <v>11.8</v>
      </c>
      <c r="D1542" s="12">
        <v>11.59</v>
      </c>
      <c r="E1542" s="12">
        <v>11.75</v>
      </c>
      <c r="F1542" s="12">
        <v>11.75</v>
      </c>
      <c r="G1542" s="12">
        <v>20608996</v>
      </c>
    </row>
    <row r="1543" spans="1:7" x14ac:dyDescent="0.25">
      <c r="A1543" s="13">
        <v>43250</v>
      </c>
      <c r="B1543" s="12">
        <v>11.79</v>
      </c>
      <c r="C1543" s="12">
        <v>11.87</v>
      </c>
      <c r="D1543" s="12">
        <v>11.62</v>
      </c>
      <c r="E1543" s="12">
        <v>11.74</v>
      </c>
      <c r="F1543" s="12">
        <v>11.74</v>
      </c>
      <c r="G1543" s="12">
        <v>25998584</v>
      </c>
    </row>
    <row r="1544" spans="1:7" x14ac:dyDescent="0.25">
      <c r="A1544" s="13">
        <v>43251</v>
      </c>
      <c r="B1544" s="12">
        <v>11.72</v>
      </c>
      <c r="C1544" s="12">
        <v>11.9</v>
      </c>
      <c r="D1544" s="12">
        <v>11.7</v>
      </c>
      <c r="E1544" s="12">
        <v>11.86</v>
      </c>
      <c r="F1544" s="12">
        <v>11.86</v>
      </c>
      <c r="G1544" s="12">
        <v>73802402</v>
      </c>
    </row>
    <row r="1545" spans="1:7" x14ac:dyDescent="0.25">
      <c r="A1545" s="13">
        <v>43252</v>
      </c>
      <c r="B1545" s="12">
        <v>11.88</v>
      </c>
      <c r="C1545" s="12">
        <v>12.02</v>
      </c>
      <c r="D1545" s="12">
        <v>11.77</v>
      </c>
      <c r="E1545" s="12">
        <v>11.84</v>
      </c>
      <c r="F1545" s="12">
        <v>11.84</v>
      </c>
      <c r="G1545" s="12">
        <v>18676837</v>
      </c>
    </row>
    <row r="1546" spans="1:7" x14ac:dyDescent="0.25">
      <c r="A1546" s="13">
        <v>43255</v>
      </c>
      <c r="B1546" s="12">
        <v>11.86</v>
      </c>
      <c r="C1546" s="12">
        <v>12.08</v>
      </c>
      <c r="D1546" s="12">
        <v>11.86</v>
      </c>
      <c r="E1546" s="12">
        <v>12.01</v>
      </c>
      <c r="F1546" s="12">
        <v>12.01</v>
      </c>
      <c r="G1546" s="12">
        <v>20929558</v>
      </c>
    </row>
    <row r="1547" spans="1:7" x14ac:dyDescent="0.25">
      <c r="A1547" s="13">
        <v>43256</v>
      </c>
      <c r="B1547" s="12">
        <v>11.99</v>
      </c>
      <c r="C1547" s="12">
        <v>12.26</v>
      </c>
      <c r="D1547" s="12">
        <v>11.97</v>
      </c>
      <c r="E1547" s="12">
        <v>12.14</v>
      </c>
      <c r="F1547" s="12">
        <v>12.14</v>
      </c>
      <c r="G1547" s="12">
        <v>34077100</v>
      </c>
    </row>
    <row r="1548" spans="1:7" x14ac:dyDescent="0.25">
      <c r="A1548" s="13">
        <v>43257</v>
      </c>
      <c r="B1548" s="12">
        <v>12.23</v>
      </c>
      <c r="C1548" s="12">
        <v>12.3</v>
      </c>
      <c r="D1548" s="12">
        <v>12.14</v>
      </c>
      <c r="E1548" s="12">
        <v>12.25</v>
      </c>
      <c r="F1548" s="12">
        <v>12.25</v>
      </c>
      <c r="G1548" s="12">
        <v>27929322</v>
      </c>
    </row>
    <row r="1549" spans="1:7" x14ac:dyDescent="0.25">
      <c r="A1549" s="13">
        <v>43258</v>
      </c>
      <c r="B1549" s="12">
        <v>12.25</v>
      </c>
      <c r="C1549" s="12">
        <v>12.28</v>
      </c>
      <c r="D1549" s="12">
        <v>12.02</v>
      </c>
      <c r="E1549" s="12">
        <v>12.2</v>
      </c>
      <c r="F1549" s="12">
        <v>12.2</v>
      </c>
      <c r="G1549" s="12">
        <v>20064798</v>
      </c>
    </row>
    <row r="1550" spans="1:7" x14ac:dyDescent="0.25">
      <c r="A1550" s="13">
        <v>43259</v>
      </c>
      <c r="B1550" s="12">
        <v>12.12</v>
      </c>
      <c r="C1550" s="12">
        <v>12.29</v>
      </c>
      <c r="D1550" s="12">
        <v>12.12</v>
      </c>
      <c r="E1550" s="12">
        <v>12.24</v>
      </c>
      <c r="F1550" s="12">
        <v>12.24</v>
      </c>
      <c r="G1550" s="12">
        <v>20602371</v>
      </c>
    </row>
    <row r="1551" spans="1:7" x14ac:dyDescent="0.25">
      <c r="A1551" s="13">
        <v>43262</v>
      </c>
      <c r="B1551" s="12">
        <v>12.25</v>
      </c>
      <c r="C1551" s="12">
        <v>12.73</v>
      </c>
      <c r="D1551" s="12">
        <v>12.23</v>
      </c>
      <c r="E1551" s="12">
        <v>12.7</v>
      </c>
      <c r="F1551" s="12">
        <v>12.7</v>
      </c>
      <c r="G1551" s="12">
        <v>41375417</v>
      </c>
    </row>
    <row r="1552" spans="1:7" x14ac:dyDescent="0.25">
      <c r="A1552" s="13">
        <v>43263</v>
      </c>
      <c r="B1552" s="12">
        <v>12.7</v>
      </c>
      <c r="C1552" s="12">
        <v>12.78</v>
      </c>
      <c r="D1552" s="12">
        <v>12.56</v>
      </c>
      <c r="E1552" s="12">
        <v>12.67</v>
      </c>
      <c r="F1552" s="12">
        <v>12.67</v>
      </c>
      <c r="G1552" s="12">
        <v>26466611</v>
      </c>
    </row>
    <row r="1553" spans="1:7" x14ac:dyDescent="0.25">
      <c r="A1553" s="13">
        <v>43264</v>
      </c>
      <c r="B1553" s="12">
        <v>12.6</v>
      </c>
      <c r="C1553" s="12">
        <v>12.79</v>
      </c>
      <c r="D1553" s="12">
        <v>12.55</v>
      </c>
      <c r="E1553" s="12">
        <v>12.63</v>
      </c>
      <c r="F1553" s="12">
        <v>12.63</v>
      </c>
      <c r="G1553" s="12">
        <v>36919924</v>
      </c>
    </row>
    <row r="1554" spans="1:7" x14ac:dyDescent="0.25">
      <c r="A1554" s="13">
        <v>43265</v>
      </c>
      <c r="B1554" s="12">
        <v>12.52</v>
      </c>
      <c r="C1554" s="12">
        <v>12.94</v>
      </c>
      <c r="D1554" s="12">
        <v>12.43</v>
      </c>
      <c r="E1554" s="12">
        <v>12.89</v>
      </c>
      <c r="F1554" s="12">
        <v>12.89</v>
      </c>
      <c r="G1554" s="12">
        <v>37174432</v>
      </c>
    </row>
    <row r="1555" spans="1:7" x14ac:dyDescent="0.25">
      <c r="A1555" s="13">
        <v>43266</v>
      </c>
      <c r="B1555" s="12">
        <v>12.88</v>
      </c>
      <c r="C1555" s="12">
        <v>12.92</v>
      </c>
      <c r="D1555" s="12">
        <v>12.71</v>
      </c>
      <c r="E1555" s="12">
        <v>12.87</v>
      </c>
      <c r="F1555" s="12">
        <v>12.87</v>
      </c>
      <c r="G1555" s="12">
        <v>80283332</v>
      </c>
    </row>
    <row r="1556" spans="1:7" x14ac:dyDescent="0.25">
      <c r="A1556" s="13">
        <v>43269</v>
      </c>
      <c r="B1556" s="12">
        <v>12.87</v>
      </c>
      <c r="C1556" s="12">
        <v>12.87</v>
      </c>
      <c r="D1556" s="12">
        <v>12.53</v>
      </c>
      <c r="E1556" s="12">
        <v>12.65</v>
      </c>
      <c r="F1556" s="12">
        <v>12.65</v>
      </c>
      <c r="G1556" s="12">
        <v>17112773</v>
      </c>
    </row>
    <row r="1557" spans="1:7" x14ac:dyDescent="0.25">
      <c r="A1557" s="13">
        <v>43270</v>
      </c>
      <c r="B1557" s="12">
        <v>12.62</v>
      </c>
      <c r="C1557" s="12">
        <v>12.82</v>
      </c>
      <c r="D1557" s="12">
        <v>12.47</v>
      </c>
      <c r="E1557" s="12">
        <v>12.71</v>
      </c>
      <c r="F1557" s="12">
        <v>12.71</v>
      </c>
      <c r="G1557" s="12">
        <v>29846273</v>
      </c>
    </row>
    <row r="1558" spans="1:7" x14ac:dyDescent="0.25">
      <c r="A1558" s="13">
        <v>43271</v>
      </c>
      <c r="B1558" s="12">
        <v>12.71</v>
      </c>
      <c r="C1558" s="12">
        <v>12.92</v>
      </c>
      <c r="D1558" s="12">
        <v>12.59</v>
      </c>
      <c r="E1558" s="12">
        <v>12.88</v>
      </c>
      <c r="F1558" s="12">
        <v>12.88</v>
      </c>
      <c r="G1558" s="12">
        <v>18783347</v>
      </c>
    </row>
    <row r="1559" spans="1:7" x14ac:dyDescent="0.25">
      <c r="A1559" s="13">
        <v>43272</v>
      </c>
      <c r="B1559" s="12">
        <v>12.81</v>
      </c>
      <c r="C1559" s="12">
        <v>13.42</v>
      </c>
      <c r="D1559" s="12">
        <v>12.52</v>
      </c>
      <c r="E1559" s="12">
        <v>12.55</v>
      </c>
      <c r="F1559" s="12">
        <v>12.55</v>
      </c>
      <c r="G1559" s="12">
        <v>38445734</v>
      </c>
    </row>
    <row r="1560" spans="1:7" x14ac:dyDescent="0.25">
      <c r="A1560" s="13">
        <v>43273</v>
      </c>
      <c r="B1560" s="12">
        <v>12.62</v>
      </c>
      <c r="C1560" s="12">
        <v>12.84</v>
      </c>
      <c r="D1560" s="12">
        <v>12.52</v>
      </c>
      <c r="E1560" s="12">
        <v>12.75</v>
      </c>
      <c r="F1560" s="12">
        <v>12.75</v>
      </c>
      <c r="G1560" s="12">
        <v>21194753</v>
      </c>
    </row>
    <row r="1561" spans="1:7" x14ac:dyDescent="0.25">
      <c r="A1561" s="13">
        <v>43276</v>
      </c>
      <c r="B1561" s="12">
        <v>12.72</v>
      </c>
      <c r="C1561" s="12">
        <v>12.74</v>
      </c>
      <c r="D1561" s="12">
        <v>12.49</v>
      </c>
      <c r="E1561" s="12">
        <v>12.6</v>
      </c>
      <c r="F1561" s="12">
        <v>12.6</v>
      </c>
      <c r="G1561" s="12">
        <v>18366115</v>
      </c>
    </row>
    <row r="1562" spans="1:7" x14ac:dyDescent="0.25">
      <c r="A1562" s="13">
        <v>43277</v>
      </c>
      <c r="B1562" s="12">
        <v>12.58</v>
      </c>
      <c r="C1562" s="12">
        <v>13.16</v>
      </c>
      <c r="D1562" s="12">
        <v>12.52</v>
      </c>
      <c r="E1562" s="12">
        <v>13.14</v>
      </c>
      <c r="F1562" s="12">
        <v>13.14</v>
      </c>
      <c r="G1562" s="12">
        <v>25950655</v>
      </c>
    </row>
    <row r="1563" spans="1:7" x14ac:dyDescent="0.25">
      <c r="A1563" s="13">
        <v>43278</v>
      </c>
      <c r="B1563" s="12">
        <v>13.12</v>
      </c>
      <c r="C1563" s="12">
        <v>13.38</v>
      </c>
      <c r="D1563" s="12">
        <v>12.87</v>
      </c>
      <c r="E1563" s="12">
        <v>12.94</v>
      </c>
      <c r="F1563" s="12">
        <v>12.94</v>
      </c>
      <c r="G1563" s="12">
        <v>29175208</v>
      </c>
    </row>
    <row r="1564" spans="1:7" x14ac:dyDescent="0.25">
      <c r="A1564" s="13">
        <v>43279</v>
      </c>
      <c r="B1564" s="12">
        <v>12.94</v>
      </c>
      <c r="C1564" s="12">
        <v>13.05</v>
      </c>
      <c r="D1564" s="12">
        <v>12.7</v>
      </c>
      <c r="E1564" s="12">
        <v>13.01</v>
      </c>
      <c r="F1564" s="12">
        <v>13.01</v>
      </c>
      <c r="G1564" s="12">
        <v>33646598</v>
      </c>
    </row>
    <row r="1565" spans="1:7" x14ac:dyDescent="0.25">
      <c r="A1565" s="13">
        <v>43280</v>
      </c>
      <c r="B1565" s="12">
        <v>13.04</v>
      </c>
      <c r="C1565" s="12">
        <v>13.2</v>
      </c>
      <c r="D1565" s="12">
        <v>12.86</v>
      </c>
      <c r="E1565" s="12">
        <v>13.06</v>
      </c>
      <c r="F1565" s="12">
        <v>13.06</v>
      </c>
      <c r="G1565" s="12">
        <v>40197751</v>
      </c>
    </row>
    <row r="1566" spans="1:7" x14ac:dyDescent="0.25">
      <c r="A1566" s="13">
        <v>43283</v>
      </c>
      <c r="B1566" s="12">
        <v>13.11</v>
      </c>
      <c r="C1566" s="12">
        <v>13.11</v>
      </c>
      <c r="D1566" s="12">
        <v>12.38</v>
      </c>
      <c r="E1566" s="12">
        <v>12.69</v>
      </c>
      <c r="F1566" s="12">
        <v>12.69</v>
      </c>
      <c r="G1566" s="12">
        <v>21073924</v>
      </c>
    </row>
    <row r="1567" spans="1:7" x14ac:dyDescent="0.25">
      <c r="A1567" s="13">
        <v>43284</v>
      </c>
      <c r="B1567" s="12">
        <v>12.66</v>
      </c>
      <c r="C1567" s="12">
        <v>13.17</v>
      </c>
      <c r="D1567" s="12">
        <v>12.57</v>
      </c>
      <c r="E1567" s="12">
        <v>12.96</v>
      </c>
      <c r="F1567" s="12">
        <v>12.96</v>
      </c>
      <c r="G1567" s="12">
        <v>28216458</v>
      </c>
    </row>
    <row r="1568" spans="1:7" x14ac:dyDescent="0.25">
      <c r="A1568" s="13">
        <v>43285</v>
      </c>
      <c r="B1568" s="12">
        <v>12.88</v>
      </c>
      <c r="C1568" s="12">
        <v>13.12</v>
      </c>
      <c r="D1568" s="12">
        <v>12.8</v>
      </c>
      <c r="E1568" s="12">
        <v>13.06</v>
      </c>
      <c r="F1568" s="12">
        <v>13.06</v>
      </c>
      <c r="G1568" s="12">
        <v>3873106</v>
      </c>
    </row>
    <row r="1569" spans="1:7" x14ac:dyDescent="0.25">
      <c r="A1569" s="13">
        <v>43286</v>
      </c>
      <c r="B1569" s="12">
        <v>13.11</v>
      </c>
      <c r="C1569" s="12">
        <v>13.5</v>
      </c>
      <c r="D1569" s="12">
        <v>12.85</v>
      </c>
      <c r="E1569" s="12">
        <v>13.45</v>
      </c>
      <c r="F1569" s="12">
        <v>13.45</v>
      </c>
      <c r="G1569" s="12">
        <v>67318034</v>
      </c>
    </row>
    <row r="1570" spans="1:7" x14ac:dyDescent="0.25">
      <c r="A1570" s="13">
        <v>43287</v>
      </c>
      <c r="B1570" s="12">
        <v>13.45</v>
      </c>
      <c r="C1570" s="12">
        <v>13.53</v>
      </c>
      <c r="D1570" s="12">
        <v>13.26</v>
      </c>
      <c r="E1570" s="12">
        <v>13.34</v>
      </c>
      <c r="F1570" s="12">
        <v>13.34</v>
      </c>
      <c r="G1570" s="12">
        <v>37407912</v>
      </c>
    </row>
    <row r="1571" spans="1:7" x14ac:dyDescent="0.25">
      <c r="A1571" s="13">
        <v>43290</v>
      </c>
      <c r="B1571" s="12">
        <v>13.4</v>
      </c>
      <c r="C1571" s="12">
        <v>13.6</v>
      </c>
      <c r="D1571" s="12">
        <v>13.19</v>
      </c>
      <c r="E1571" s="12">
        <v>13.45</v>
      </c>
      <c r="F1571" s="12">
        <v>13.45</v>
      </c>
      <c r="G1571" s="12">
        <v>17265914</v>
      </c>
    </row>
    <row r="1572" spans="1:7" x14ac:dyDescent="0.25">
      <c r="A1572" s="13">
        <v>43291</v>
      </c>
      <c r="B1572" s="12">
        <v>13.41</v>
      </c>
      <c r="C1572" s="12">
        <v>13.46</v>
      </c>
      <c r="D1572" s="12">
        <v>13.2</v>
      </c>
      <c r="E1572" s="12">
        <v>13.31</v>
      </c>
      <c r="F1572" s="12">
        <v>13.31</v>
      </c>
      <c r="G1572" s="12">
        <v>34057718</v>
      </c>
    </row>
    <row r="1573" spans="1:7" x14ac:dyDescent="0.25">
      <c r="A1573" s="13">
        <v>43292</v>
      </c>
      <c r="B1573" s="12">
        <v>13.22</v>
      </c>
      <c r="C1573" s="12">
        <v>13.31</v>
      </c>
      <c r="D1573" s="12">
        <v>13.1</v>
      </c>
      <c r="E1573" s="12">
        <v>13.27</v>
      </c>
      <c r="F1573" s="12">
        <v>13.27</v>
      </c>
      <c r="G1573" s="12">
        <v>15709539</v>
      </c>
    </row>
    <row r="1574" spans="1:7" x14ac:dyDescent="0.25">
      <c r="A1574" s="13">
        <v>43293</v>
      </c>
      <c r="B1574" s="12">
        <v>13.22</v>
      </c>
      <c r="C1574" s="12">
        <v>13.33</v>
      </c>
      <c r="D1574" s="12">
        <v>13.04</v>
      </c>
      <c r="E1574" s="12">
        <v>13.05</v>
      </c>
      <c r="F1574" s="12">
        <v>13.05</v>
      </c>
      <c r="G1574" s="12">
        <v>21098442</v>
      </c>
    </row>
    <row r="1575" spans="1:7" x14ac:dyDescent="0.25">
      <c r="A1575" s="13">
        <v>43294</v>
      </c>
      <c r="B1575" s="12">
        <v>13.03</v>
      </c>
      <c r="C1575" s="12">
        <v>13.12</v>
      </c>
      <c r="D1575" s="12">
        <v>12.8</v>
      </c>
      <c r="E1575" s="12">
        <v>12.86</v>
      </c>
      <c r="F1575" s="12">
        <v>12.86</v>
      </c>
      <c r="G1575" s="12">
        <v>30204780</v>
      </c>
    </row>
    <row r="1576" spans="1:7" x14ac:dyDescent="0.25">
      <c r="A1576" s="13">
        <v>43297</v>
      </c>
      <c r="B1576" s="12">
        <v>12.8</v>
      </c>
      <c r="C1576" s="12">
        <v>12.8</v>
      </c>
      <c r="D1576" s="12">
        <v>12.5</v>
      </c>
      <c r="E1576" s="12">
        <v>12.63</v>
      </c>
      <c r="F1576" s="12">
        <v>12.63</v>
      </c>
      <c r="G1576" s="12">
        <v>18516549</v>
      </c>
    </row>
    <row r="1577" spans="1:7" x14ac:dyDescent="0.25">
      <c r="A1577" s="13">
        <v>43298</v>
      </c>
      <c r="B1577" s="12">
        <v>12.65</v>
      </c>
      <c r="C1577" s="12">
        <v>12.7</v>
      </c>
      <c r="D1577" s="12">
        <v>12.41</v>
      </c>
      <c r="E1577" s="12">
        <v>12.58</v>
      </c>
      <c r="F1577" s="12">
        <v>12.58</v>
      </c>
      <c r="G1577" s="12">
        <v>30742912</v>
      </c>
    </row>
    <row r="1578" spans="1:7" x14ac:dyDescent="0.25">
      <c r="A1578" s="13">
        <v>43299</v>
      </c>
      <c r="B1578" s="12">
        <v>12.55</v>
      </c>
      <c r="C1578" s="12">
        <v>12.87</v>
      </c>
      <c r="D1578" s="12">
        <v>12.52</v>
      </c>
      <c r="E1578" s="12">
        <v>12.82</v>
      </c>
      <c r="F1578" s="12">
        <v>12.82</v>
      </c>
      <c r="G1578" s="12">
        <v>17564815</v>
      </c>
    </row>
    <row r="1579" spans="1:7" x14ac:dyDescent="0.25">
      <c r="A1579" s="13">
        <v>43300</v>
      </c>
      <c r="B1579" s="12">
        <v>12.78</v>
      </c>
      <c r="C1579" s="12">
        <v>12.96</v>
      </c>
      <c r="D1579" s="12">
        <v>12.72</v>
      </c>
      <c r="E1579" s="12">
        <v>12.78</v>
      </c>
      <c r="F1579" s="12">
        <v>12.78</v>
      </c>
      <c r="G1579" s="12">
        <v>22455050</v>
      </c>
    </row>
    <row r="1580" spans="1:7" x14ac:dyDescent="0.25">
      <c r="A1580" s="13">
        <v>43301</v>
      </c>
      <c r="B1580" s="12">
        <v>12.75</v>
      </c>
      <c r="C1580" s="12">
        <v>13.03</v>
      </c>
      <c r="D1580" s="12">
        <v>12.15</v>
      </c>
      <c r="E1580" s="12">
        <v>12.73</v>
      </c>
      <c r="F1580" s="12">
        <v>12.73</v>
      </c>
      <c r="G1580" s="12">
        <v>17766848</v>
      </c>
    </row>
    <row r="1581" spans="1:7" x14ac:dyDescent="0.25">
      <c r="A1581" s="13">
        <v>43304</v>
      </c>
      <c r="B1581" s="12">
        <v>12.76</v>
      </c>
      <c r="C1581" s="12">
        <v>12.89</v>
      </c>
      <c r="D1581" s="12">
        <v>12.5</v>
      </c>
      <c r="E1581" s="12">
        <v>12.72</v>
      </c>
      <c r="F1581" s="12">
        <v>12.72</v>
      </c>
      <c r="G1581" s="12">
        <v>16150464</v>
      </c>
    </row>
    <row r="1582" spans="1:7" x14ac:dyDescent="0.25">
      <c r="A1582" s="13">
        <v>43305</v>
      </c>
      <c r="B1582" s="12">
        <v>12.78</v>
      </c>
      <c r="C1582" s="12">
        <v>13.3</v>
      </c>
      <c r="D1582" s="12">
        <v>12.74</v>
      </c>
      <c r="E1582" s="12">
        <v>13.17</v>
      </c>
      <c r="F1582" s="12">
        <v>13.17</v>
      </c>
      <c r="G1582" s="12">
        <v>37817389</v>
      </c>
    </row>
    <row r="1583" spans="1:7" x14ac:dyDescent="0.25">
      <c r="A1583" s="13">
        <v>43306</v>
      </c>
      <c r="B1583" s="12">
        <v>13.24</v>
      </c>
      <c r="C1583" s="12">
        <v>13.44</v>
      </c>
      <c r="D1583" s="12">
        <v>13.02</v>
      </c>
      <c r="E1583" s="12">
        <v>13.23</v>
      </c>
      <c r="F1583" s="12">
        <v>13.23</v>
      </c>
      <c r="G1583" s="12">
        <v>36435912</v>
      </c>
    </row>
    <row r="1584" spans="1:7" x14ac:dyDescent="0.25">
      <c r="A1584" s="13">
        <v>43307</v>
      </c>
      <c r="B1584" s="12">
        <v>13.37</v>
      </c>
      <c r="C1584" s="12">
        <v>14.1</v>
      </c>
      <c r="D1584" s="12">
        <v>13.3</v>
      </c>
      <c r="E1584" s="12">
        <v>13.82</v>
      </c>
      <c r="F1584" s="12">
        <v>13.82</v>
      </c>
      <c r="G1584" s="12">
        <v>55573516</v>
      </c>
    </row>
    <row r="1585" spans="1:7" x14ac:dyDescent="0.25">
      <c r="A1585" s="13">
        <v>43308</v>
      </c>
      <c r="B1585" s="12">
        <v>13.8</v>
      </c>
      <c r="C1585" s="12">
        <v>14.06</v>
      </c>
      <c r="D1585" s="12">
        <v>13.73</v>
      </c>
      <c r="E1585" s="12">
        <v>13.93</v>
      </c>
      <c r="F1585" s="12">
        <v>13.93</v>
      </c>
      <c r="G1585" s="12">
        <v>30108408</v>
      </c>
    </row>
    <row r="1586" spans="1:7" x14ac:dyDescent="0.25">
      <c r="A1586" s="13">
        <v>43311</v>
      </c>
      <c r="B1586" s="12">
        <v>13.89</v>
      </c>
      <c r="C1586" s="12">
        <v>14.07</v>
      </c>
      <c r="D1586" s="12">
        <v>13.79</v>
      </c>
      <c r="E1586" s="12">
        <v>14.01</v>
      </c>
      <c r="F1586" s="12">
        <v>14.01</v>
      </c>
      <c r="G1586" s="12">
        <v>24264019</v>
      </c>
    </row>
    <row r="1587" spans="1:7" x14ac:dyDescent="0.25">
      <c r="A1587" s="13">
        <v>43312</v>
      </c>
      <c r="B1587" s="12">
        <v>14.01</v>
      </c>
      <c r="C1587" s="12">
        <v>14.1</v>
      </c>
      <c r="D1587" s="12">
        <v>13.82</v>
      </c>
      <c r="E1587" s="12">
        <v>13.89</v>
      </c>
      <c r="F1587" s="12">
        <v>13.89</v>
      </c>
      <c r="G1587" s="12">
        <v>27274939</v>
      </c>
    </row>
    <row r="1588" spans="1:7" x14ac:dyDescent="0.25">
      <c r="A1588" s="13">
        <v>43313</v>
      </c>
      <c r="B1588" s="12">
        <v>13.86</v>
      </c>
      <c r="C1588" s="12">
        <v>14.03</v>
      </c>
      <c r="D1588" s="12">
        <v>13.73</v>
      </c>
      <c r="E1588" s="12">
        <v>13.9</v>
      </c>
      <c r="F1588" s="12">
        <v>13.9</v>
      </c>
      <c r="G1588" s="12">
        <v>18949403</v>
      </c>
    </row>
    <row r="1589" spans="1:7" x14ac:dyDescent="0.25">
      <c r="A1589" s="13">
        <v>43314</v>
      </c>
      <c r="B1589" s="12">
        <v>13.84</v>
      </c>
      <c r="C1589" s="12">
        <v>13.84</v>
      </c>
      <c r="D1589" s="12">
        <v>13.6</v>
      </c>
      <c r="E1589" s="12">
        <v>13.78</v>
      </c>
      <c r="F1589" s="12">
        <v>13.78</v>
      </c>
      <c r="G1589" s="12">
        <v>14054557</v>
      </c>
    </row>
    <row r="1590" spans="1:7" x14ac:dyDescent="0.25">
      <c r="A1590" s="13">
        <v>43315</v>
      </c>
      <c r="B1590" s="12">
        <v>13.8</v>
      </c>
      <c r="C1590" s="12">
        <v>13.9</v>
      </c>
      <c r="D1590" s="12">
        <v>13.66</v>
      </c>
      <c r="E1590" s="12">
        <v>13.88</v>
      </c>
      <c r="F1590" s="12">
        <v>13.88</v>
      </c>
      <c r="G1590" s="12">
        <v>14792549</v>
      </c>
    </row>
    <row r="1591" spans="1:7" x14ac:dyDescent="0.25">
      <c r="A1591" s="13">
        <v>43318</v>
      </c>
      <c r="B1591" s="12">
        <v>13.9</v>
      </c>
      <c r="C1591" s="12">
        <v>14.05</v>
      </c>
      <c r="D1591" s="12">
        <v>13.86</v>
      </c>
      <c r="E1591" s="12">
        <v>13.93</v>
      </c>
      <c r="F1591" s="12">
        <v>13.93</v>
      </c>
      <c r="G1591" s="12">
        <v>14199091</v>
      </c>
    </row>
    <row r="1592" spans="1:7" x14ac:dyDescent="0.25">
      <c r="A1592" s="13">
        <v>43319</v>
      </c>
      <c r="B1592" s="12">
        <v>14</v>
      </c>
      <c r="C1592" s="12">
        <v>14.09</v>
      </c>
      <c r="D1592" s="12">
        <v>13.75</v>
      </c>
      <c r="E1592" s="12">
        <v>13.77</v>
      </c>
      <c r="F1592" s="12">
        <v>13.77</v>
      </c>
      <c r="G1592" s="12">
        <v>26727228</v>
      </c>
    </row>
    <row r="1593" spans="1:7" x14ac:dyDescent="0.25">
      <c r="A1593" s="13">
        <v>43320</v>
      </c>
      <c r="B1593" s="12">
        <v>13.8</v>
      </c>
      <c r="C1593" s="12">
        <v>13.81</v>
      </c>
      <c r="D1593" s="12">
        <v>13.65</v>
      </c>
      <c r="E1593" s="12">
        <v>13.79</v>
      </c>
      <c r="F1593" s="12">
        <v>13.79</v>
      </c>
      <c r="G1593" s="12">
        <v>16339302</v>
      </c>
    </row>
    <row r="1594" spans="1:7" x14ac:dyDescent="0.25">
      <c r="A1594" s="13">
        <v>43321</v>
      </c>
      <c r="B1594" s="12">
        <v>13.83</v>
      </c>
      <c r="C1594" s="12">
        <v>13.83</v>
      </c>
      <c r="D1594" s="12">
        <v>13.26</v>
      </c>
      <c r="E1594" s="12">
        <v>13.28</v>
      </c>
      <c r="F1594" s="12">
        <v>13.28</v>
      </c>
      <c r="G1594" s="12">
        <v>27638647</v>
      </c>
    </row>
    <row r="1595" spans="1:7" x14ac:dyDescent="0.25">
      <c r="A1595" s="13">
        <v>43322</v>
      </c>
      <c r="B1595" s="12">
        <v>13.21</v>
      </c>
      <c r="C1595" s="12">
        <v>13.34</v>
      </c>
      <c r="D1595" s="12">
        <v>13.04</v>
      </c>
      <c r="E1595" s="12">
        <v>13.28</v>
      </c>
      <c r="F1595" s="12">
        <v>13.28</v>
      </c>
      <c r="G1595" s="12">
        <v>77455533</v>
      </c>
    </row>
    <row r="1596" spans="1:7" x14ac:dyDescent="0.25">
      <c r="A1596" s="13">
        <v>43325</v>
      </c>
      <c r="B1596" s="12">
        <v>13.34</v>
      </c>
      <c r="C1596" s="12">
        <v>13.34</v>
      </c>
      <c r="D1596" s="12">
        <v>13.1</v>
      </c>
      <c r="E1596" s="12">
        <v>13.18</v>
      </c>
      <c r="F1596" s="12">
        <v>13.18</v>
      </c>
      <c r="G1596" s="12">
        <v>20810340</v>
      </c>
    </row>
    <row r="1597" spans="1:7" x14ac:dyDescent="0.25">
      <c r="A1597" s="13">
        <v>43326</v>
      </c>
      <c r="B1597" s="12">
        <v>13.2</v>
      </c>
      <c r="C1597" s="12">
        <v>13.47</v>
      </c>
      <c r="D1597" s="12">
        <v>13.12</v>
      </c>
      <c r="E1597" s="12">
        <v>13.42</v>
      </c>
      <c r="F1597" s="12">
        <v>13.42</v>
      </c>
      <c r="G1597" s="12">
        <v>26843049</v>
      </c>
    </row>
    <row r="1598" spans="1:7" x14ac:dyDescent="0.25">
      <c r="A1598" s="13">
        <v>43327</v>
      </c>
      <c r="B1598" s="12">
        <v>13.35</v>
      </c>
      <c r="C1598" s="12">
        <v>13.35</v>
      </c>
      <c r="D1598" s="12">
        <v>12.91</v>
      </c>
      <c r="E1598" s="12">
        <v>13.12</v>
      </c>
      <c r="F1598" s="12">
        <v>13.12</v>
      </c>
      <c r="G1598" s="12">
        <v>38160812</v>
      </c>
    </row>
    <row r="1599" spans="1:7" x14ac:dyDescent="0.25">
      <c r="A1599" s="13">
        <v>43328</v>
      </c>
      <c r="B1599" s="12">
        <v>13.16</v>
      </c>
      <c r="C1599" s="12">
        <v>13.16</v>
      </c>
      <c r="D1599" s="12">
        <v>12.51</v>
      </c>
      <c r="E1599" s="12">
        <v>12.59</v>
      </c>
      <c r="F1599" s="12">
        <v>12.59</v>
      </c>
      <c r="G1599" s="12">
        <v>50269622</v>
      </c>
    </row>
    <row r="1600" spans="1:7" x14ac:dyDescent="0.25">
      <c r="A1600" s="13">
        <v>43329</v>
      </c>
      <c r="B1600" s="12">
        <v>12.6</v>
      </c>
      <c r="C1600" s="12">
        <v>12.79</v>
      </c>
      <c r="D1600" s="12">
        <v>12.57</v>
      </c>
      <c r="E1600" s="12">
        <v>12.75</v>
      </c>
      <c r="F1600" s="12">
        <v>12.75</v>
      </c>
      <c r="G1600" s="12">
        <v>32329039</v>
      </c>
    </row>
    <row r="1601" spans="1:7" x14ac:dyDescent="0.25">
      <c r="A1601" s="13">
        <v>43332</v>
      </c>
      <c r="B1601" s="12">
        <v>12.75</v>
      </c>
      <c r="C1601" s="12">
        <v>12.86</v>
      </c>
      <c r="D1601" s="12">
        <v>12.51</v>
      </c>
      <c r="E1601" s="12">
        <v>12.77</v>
      </c>
      <c r="F1601" s="12">
        <v>12.77</v>
      </c>
      <c r="G1601" s="12">
        <v>14860302</v>
      </c>
    </row>
    <row r="1602" spans="1:7" x14ac:dyDescent="0.25">
      <c r="A1602" s="13">
        <v>43333</v>
      </c>
      <c r="B1602" s="12">
        <v>12.83</v>
      </c>
      <c r="C1602" s="12">
        <v>13.24</v>
      </c>
      <c r="D1602" s="12">
        <v>12.78</v>
      </c>
      <c r="E1602" s="12">
        <v>13.19</v>
      </c>
      <c r="F1602" s="12">
        <v>13.19</v>
      </c>
      <c r="G1602" s="12">
        <v>31740397</v>
      </c>
    </row>
    <row r="1603" spans="1:7" x14ac:dyDescent="0.25">
      <c r="A1603" s="13">
        <v>43334</v>
      </c>
      <c r="B1603" s="12">
        <v>13.11</v>
      </c>
      <c r="C1603" s="12">
        <v>13.45</v>
      </c>
      <c r="D1603" s="12">
        <v>13</v>
      </c>
      <c r="E1603" s="12">
        <v>13.39</v>
      </c>
      <c r="F1603" s="12">
        <v>13.39</v>
      </c>
      <c r="G1603" s="12">
        <v>29778641</v>
      </c>
    </row>
    <row r="1604" spans="1:7" x14ac:dyDescent="0.25">
      <c r="A1604" s="13">
        <v>43335</v>
      </c>
      <c r="B1604" s="12">
        <v>13.39</v>
      </c>
      <c r="C1604" s="12">
        <v>13.52</v>
      </c>
      <c r="D1604" s="12">
        <v>13.25</v>
      </c>
      <c r="E1604" s="12">
        <v>13.3</v>
      </c>
      <c r="F1604" s="12">
        <v>13.3</v>
      </c>
      <c r="G1604" s="12">
        <v>21212714</v>
      </c>
    </row>
    <row r="1605" spans="1:7" x14ac:dyDescent="0.25">
      <c r="A1605" s="13">
        <v>43336</v>
      </c>
      <c r="B1605" s="12">
        <v>13.3</v>
      </c>
      <c r="C1605" s="12">
        <v>13.42</v>
      </c>
      <c r="D1605" s="12">
        <v>13.14</v>
      </c>
      <c r="E1605" s="12">
        <v>13.27</v>
      </c>
      <c r="F1605" s="12">
        <v>13.27</v>
      </c>
      <c r="G1605" s="12">
        <v>9537745</v>
      </c>
    </row>
    <row r="1606" spans="1:7" x14ac:dyDescent="0.25">
      <c r="A1606" s="13">
        <v>43339</v>
      </c>
      <c r="B1606" s="12">
        <v>13.32</v>
      </c>
      <c r="C1606" s="12">
        <v>13.88</v>
      </c>
      <c r="D1606" s="12">
        <v>13.23</v>
      </c>
      <c r="E1606" s="12">
        <v>13.83</v>
      </c>
      <c r="F1606" s="12">
        <v>13.83</v>
      </c>
      <c r="G1606" s="12">
        <v>27309841</v>
      </c>
    </row>
    <row r="1607" spans="1:7" x14ac:dyDescent="0.25">
      <c r="A1607" s="13">
        <v>43340</v>
      </c>
      <c r="B1607" s="12">
        <v>13.9</v>
      </c>
      <c r="C1607" s="12">
        <v>13.98</v>
      </c>
      <c r="D1607" s="12">
        <v>13.5</v>
      </c>
      <c r="E1607" s="12">
        <v>13.56</v>
      </c>
      <c r="F1607" s="12">
        <v>13.56</v>
      </c>
      <c r="G1607" s="12">
        <v>37256448</v>
      </c>
    </row>
    <row r="1608" spans="1:7" x14ac:dyDescent="0.25">
      <c r="A1608" s="13">
        <v>43341</v>
      </c>
      <c r="B1608" s="12">
        <v>13.54</v>
      </c>
      <c r="C1608" s="12">
        <v>13.83</v>
      </c>
      <c r="D1608" s="12">
        <v>13.54</v>
      </c>
      <c r="E1608" s="12">
        <v>13.78</v>
      </c>
      <c r="F1608" s="12">
        <v>13.78</v>
      </c>
      <c r="G1608" s="12">
        <v>21831830</v>
      </c>
    </row>
    <row r="1609" spans="1:7" x14ac:dyDescent="0.25">
      <c r="A1609" s="13">
        <v>43342</v>
      </c>
      <c r="B1609" s="12">
        <v>13.75</v>
      </c>
      <c r="C1609" s="12">
        <v>13.83</v>
      </c>
      <c r="D1609" s="12">
        <v>13.5</v>
      </c>
      <c r="E1609" s="12">
        <v>13.68</v>
      </c>
      <c r="F1609" s="12">
        <v>13.68</v>
      </c>
      <c r="G1609" s="12">
        <v>17419023</v>
      </c>
    </row>
    <row r="1610" spans="1:7" x14ac:dyDescent="0.25">
      <c r="A1610" s="13">
        <v>43343</v>
      </c>
      <c r="B1610" s="12">
        <v>13.63</v>
      </c>
      <c r="C1610" s="12">
        <v>13.69</v>
      </c>
      <c r="D1610" s="12">
        <v>13.48</v>
      </c>
      <c r="E1610" s="12">
        <v>13.53</v>
      </c>
      <c r="F1610" s="12">
        <v>13.53</v>
      </c>
      <c r="G1610" s="12">
        <v>38143170</v>
      </c>
    </row>
    <row r="1611" spans="1:7" x14ac:dyDescent="0.25">
      <c r="A1611" s="13">
        <v>43346</v>
      </c>
      <c r="B1611" s="12">
        <v>13.46</v>
      </c>
      <c r="C1611" s="12">
        <v>13.63</v>
      </c>
      <c r="D1611" s="12">
        <v>13.34</v>
      </c>
      <c r="E1611" s="12">
        <v>13.39</v>
      </c>
      <c r="F1611" s="12">
        <v>13.39</v>
      </c>
      <c r="G1611" s="12">
        <v>3255255</v>
      </c>
    </row>
    <row r="1612" spans="1:7" x14ac:dyDescent="0.25">
      <c r="A1612" s="13">
        <v>43347</v>
      </c>
      <c r="B1612" s="12">
        <v>13.41</v>
      </c>
      <c r="C1612" s="12">
        <v>13.59</v>
      </c>
      <c r="D1612" s="12">
        <v>13.25</v>
      </c>
      <c r="E1612" s="12">
        <v>13.41</v>
      </c>
      <c r="F1612" s="12">
        <v>13.41</v>
      </c>
      <c r="G1612" s="12">
        <v>30382458</v>
      </c>
    </row>
    <row r="1613" spans="1:7" x14ac:dyDescent="0.25">
      <c r="A1613" s="13">
        <v>43348</v>
      </c>
      <c r="B1613" s="12">
        <v>13.39</v>
      </c>
      <c r="C1613" s="12">
        <v>13.41</v>
      </c>
      <c r="D1613" s="12">
        <v>13.1</v>
      </c>
      <c r="E1613" s="12">
        <v>13.13</v>
      </c>
      <c r="F1613" s="12">
        <v>13.13</v>
      </c>
      <c r="G1613" s="12">
        <v>39253016</v>
      </c>
    </row>
    <row r="1614" spans="1:7" x14ac:dyDescent="0.25">
      <c r="A1614" s="13">
        <v>43349</v>
      </c>
      <c r="B1614" s="12">
        <v>13.2</v>
      </c>
      <c r="C1614" s="12">
        <v>13.35</v>
      </c>
      <c r="D1614" s="12">
        <v>13.05</v>
      </c>
      <c r="E1614" s="12">
        <v>13.07</v>
      </c>
      <c r="F1614" s="12">
        <v>13.07</v>
      </c>
      <c r="G1614" s="12">
        <v>20210476</v>
      </c>
    </row>
    <row r="1615" spans="1:7" x14ac:dyDescent="0.25">
      <c r="A1615" s="13">
        <v>43350</v>
      </c>
      <c r="B1615" s="12">
        <v>13.05</v>
      </c>
      <c r="C1615" s="12">
        <v>13.2</v>
      </c>
      <c r="D1615" s="12">
        <v>12.87</v>
      </c>
      <c r="E1615" s="12">
        <v>13.17</v>
      </c>
      <c r="F1615" s="12">
        <v>13.17</v>
      </c>
      <c r="G1615" s="12">
        <v>21840107</v>
      </c>
    </row>
    <row r="1616" spans="1:7" x14ac:dyDescent="0.25">
      <c r="A1616" s="13">
        <v>43353</v>
      </c>
      <c r="B1616" s="12">
        <v>13.22</v>
      </c>
      <c r="C1616" s="12">
        <v>13.22</v>
      </c>
      <c r="D1616" s="12">
        <v>12.9</v>
      </c>
      <c r="E1616" s="12">
        <v>13.11</v>
      </c>
      <c r="F1616" s="12">
        <v>13.11</v>
      </c>
      <c r="G1616" s="12">
        <v>11816668</v>
      </c>
    </row>
    <row r="1617" spans="1:7" x14ac:dyDescent="0.25">
      <c r="A1617" s="13">
        <v>43354</v>
      </c>
      <c r="B1617" s="12">
        <v>13.05</v>
      </c>
      <c r="C1617" s="12">
        <v>13.2</v>
      </c>
      <c r="D1617" s="12">
        <v>12.96</v>
      </c>
      <c r="E1617" s="12">
        <v>13.11</v>
      </c>
      <c r="F1617" s="12">
        <v>13.11</v>
      </c>
      <c r="G1617" s="12">
        <v>14037076</v>
      </c>
    </row>
    <row r="1618" spans="1:7" x14ac:dyDescent="0.25">
      <c r="A1618" s="13">
        <v>43355</v>
      </c>
      <c r="B1618" s="12">
        <v>13.04</v>
      </c>
      <c r="C1618" s="12">
        <v>13.4</v>
      </c>
      <c r="D1618" s="12">
        <v>13.04</v>
      </c>
      <c r="E1618" s="12">
        <v>13.31</v>
      </c>
      <c r="F1618" s="12">
        <v>13.31</v>
      </c>
      <c r="G1618" s="12">
        <v>31256827</v>
      </c>
    </row>
    <row r="1619" spans="1:7" x14ac:dyDescent="0.25">
      <c r="A1619" s="13">
        <v>43356</v>
      </c>
      <c r="B1619" s="12">
        <v>13.3</v>
      </c>
      <c r="C1619" s="12">
        <v>13.49</v>
      </c>
      <c r="D1619" s="12">
        <v>13.29</v>
      </c>
      <c r="E1619" s="12">
        <v>13.34</v>
      </c>
      <c r="F1619" s="12">
        <v>13.34</v>
      </c>
      <c r="G1619" s="12">
        <v>34914349</v>
      </c>
    </row>
    <row r="1620" spans="1:7" x14ac:dyDescent="0.25">
      <c r="A1620" s="13">
        <v>43357</v>
      </c>
      <c r="B1620" s="12">
        <v>13.22</v>
      </c>
      <c r="C1620" s="12">
        <v>13.5</v>
      </c>
      <c r="D1620" s="12">
        <v>13.2</v>
      </c>
      <c r="E1620" s="12">
        <v>13.44</v>
      </c>
      <c r="F1620" s="12">
        <v>13.44</v>
      </c>
      <c r="G1620" s="12">
        <v>18330176</v>
      </c>
    </row>
    <row r="1621" spans="1:7" x14ac:dyDescent="0.25">
      <c r="A1621" s="13">
        <v>43360</v>
      </c>
      <c r="B1621" s="12">
        <v>13.45</v>
      </c>
      <c r="C1621" s="12">
        <v>13.66</v>
      </c>
      <c r="D1621" s="12">
        <v>13.33</v>
      </c>
      <c r="E1621" s="12">
        <v>13.38</v>
      </c>
      <c r="F1621" s="12">
        <v>13.38</v>
      </c>
      <c r="G1621" s="12">
        <v>13477714</v>
      </c>
    </row>
    <row r="1622" spans="1:7" x14ac:dyDescent="0.25">
      <c r="A1622" s="13">
        <v>43361</v>
      </c>
      <c r="B1622" s="12">
        <v>13.33</v>
      </c>
      <c r="C1622" s="12">
        <v>13.6</v>
      </c>
      <c r="D1622" s="12">
        <v>13.33</v>
      </c>
      <c r="E1622" s="12">
        <v>13.58</v>
      </c>
      <c r="F1622" s="12">
        <v>13.58</v>
      </c>
      <c r="G1622" s="12">
        <v>16479515</v>
      </c>
    </row>
    <row r="1623" spans="1:7" x14ac:dyDescent="0.25">
      <c r="A1623" s="13">
        <v>43362</v>
      </c>
      <c r="B1623" s="12">
        <v>13.55</v>
      </c>
      <c r="C1623" s="12">
        <v>13.75</v>
      </c>
      <c r="D1623" s="12">
        <v>13.47</v>
      </c>
      <c r="E1623" s="12">
        <v>13.49</v>
      </c>
      <c r="F1623" s="12">
        <v>13.49</v>
      </c>
      <c r="G1623" s="12">
        <v>18686915</v>
      </c>
    </row>
    <row r="1624" spans="1:7" x14ac:dyDescent="0.25">
      <c r="A1624" s="13">
        <v>43363</v>
      </c>
      <c r="B1624" s="12">
        <v>13.52</v>
      </c>
      <c r="C1624" s="12">
        <v>13.67</v>
      </c>
      <c r="D1624" s="12">
        <v>13.42</v>
      </c>
      <c r="E1624" s="12">
        <v>13.48</v>
      </c>
      <c r="F1624" s="12">
        <v>13.48</v>
      </c>
      <c r="G1624" s="12">
        <v>15715432</v>
      </c>
    </row>
    <row r="1625" spans="1:7" x14ac:dyDescent="0.25">
      <c r="A1625" s="13">
        <v>43364</v>
      </c>
      <c r="B1625" s="12">
        <v>13.47</v>
      </c>
      <c r="C1625" s="12">
        <v>13.47</v>
      </c>
      <c r="D1625" s="12">
        <v>13.22</v>
      </c>
      <c r="E1625" s="12">
        <v>13.28</v>
      </c>
      <c r="F1625" s="12">
        <v>13.28</v>
      </c>
      <c r="G1625" s="12">
        <v>83292081</v>
      </c>
    </row>
    <row r="1626" spans="1:7" x14ac:dyDescent="0.25">
      <c r="A1626" s="13">
        <v>43367</v>
      </c>
      <c r="B1626" s="12">
        <v>13.28</v>
      </c>
      <c r="C1626" s="12">
        <v>13.32</v>
      </c>
      <c r="D1626" s="12">
        <v>13.06</v>
      </c>
      <c r="E1626" s="12">
        <v>13.13</v>
      </c>
      <c r="F1626" s="12">
        <v>13.13</v>
      </c>
      <c r="G1626" s="12">
        <v>18822577</v>
      </c>
    </row>
    <row r="1627" spans="1:7" x14ac:dyDescent="0.25">
      <c r="A1627" s="13">
        <v>43368</v>
      </c>
      <c r="B1627" s="12">
        <v>13.19</v>
      </c>
      <c r="C1627" s="12">
        <v>13.3</v>
      </c>
      <c r="D1627" s="12">
        <v>13.12</v>
      </c>
      <c r="E1627" s="12">
        <v>13.15</v>
      </c>
      <c r="F1627" s="12">
        <v>13.15</v>
      </c>
      <c r="G1627" s="12">
        <v>11227551</v>
      </c>
    </row>
    <row r="1628" spans="1:7" x14ac:dyDescent="0.25">
      <c r="A1628" s="13">
        <v>43369</v>
      </c>
      <c r="B1628" s="12">
        <v>13.15</v>
      </c>
      <c r="C1628" s="12">
        <v>13.31</v>
      </c>
      <c r="D1628" s="12">
        <v>13.05</v>
      </c>
      <c r="E1628" s="12">
        <v>13.07</v>
      </c>
      <c r="F1628" s="12">
        <v>13.07</v>
      </c>
      <c r="G1628" s="12">
        <v>15014598</v>
      </c>
    </row>
    <row r="1629" spans="1:7" x14ac:dyDescent="0.25">
      <c r="A1629" s="13">
        <v>43370</v>
      </c>
      <c r="B1629" s="12">
        <v>13.1</v>
      </c>
      <c r="C1629" s="12">
        <v>13.35</v>
      </c>
      <c r="D1629" s="12">
        <v>13.1</v>
      </c>
      <c r="E1629" s="12">
        <v>13.32</v>
      </c>
      <c r="F1629" s="12">
        <v>13.32</v>
      </c>
      <c r="G1629" s="12">
        <v>17468043</v>
      </c>
    </row>
    <row r="1630" spans="1:7" x14ac:dyDescent="0.25">
      <c r="A1630" s="13">
        <v>43371</v>
      </c>
      <c r="B1630" s="12">
        <v>13.23</v>
      </c>
      <c r="C1630" s="12">
        <v>13.36</v>
      </c>
      <c r="D1630" s="12">
        <v>13.01</v>
      </c>
      <c r="E1630" s="12">
        <v>13.14</v>
      </c>
      <c r="F1630" s="12">
        <v>13.14</v>
      </c>
      <c r="G1630" s="12">
        <v>18345450</v>
      </c>
    </row>
    <row r="1631" spans="1:7" x14ac:dyDescent="0.25">
      <c r="A1631" s="13">
        <v>43374</v>
      </c>
      <c r="B1631" s="12">
        <v>13.21</v>
      </c>
      <c r="C1631" s="12">
        <v>13.52</v>
      </c>
      <c r="D1631" s="12">
        <v>13.19</v>
      </c>
      <c r="E1631" s="12">
        <v>13.36</v>
      </c>
      <c r="F1631" s="12">
        <v>13.36</v>
      </c>
      <c r="G1631" s="12">
        <v>18258135</v>
      </c>
    </row>
    <row r="1632" spans="1:7" x14ac:dyDescent="0.25">
      <c r="A1632" s="13">
        <v>43375</v>
      </c>
      <c r="B1632" s="12">
        <v>13.33</v>
      </c>
      <c r="C1632" s="12">
        <v>13.44</v>
      </c>
      <c r="D1632" s="12">
        <v>13.1</v>
      </c>
      <c r="E1632" s="12">
        <v>13.12</v>
      </c>
      <c r="F1632" s="12">
        <v>13.12</v>
      </c>
      <c r="G1632" s="12">
        <v>14672784</v>
      </c>
    </row>
    <row r="1633" spans="1:7" x14ac:dyDescent="0.25">
      <c r="A1633" s="13">
        <v>43376</v>
      </c>
      <c r="B1633" s="12">
        <v>13.12</v>
      </c>
      <c r="C1633" s="12">
        <v>13.22</v>
      </c>
      <c r="D1633" s="12">
        <v>12.95</v>
      </c>
      <c r="E1633" s="12">
        <v>12.99</v>
      </c>
      <c r="F1633" s="12">
        <v>12.99</v>
      </c>
      <c r="G1633" s="12">
        <v>15776125</v>
      </c>
    </row>
    <row r="1634" spans="1:7" x14ac:dyDescent="0.25">
      <c r="A1634" s="13">
        <v>43377</v>
      </c>
      <c r="B1634" s="12">
        <v>13.02</v>
      </c>
      <c r="C1634" s="12">
        <v>13.02</v>
      </c>
      <c r="D1634" s="12">
        <v>12.55</v>
      </c>
      <c r="E1634" s="12">
        <v>12.66</v>
      </c>
      <c r="F1634" s="12">
        <v>12.66</v>
      </c>
      <c r="G1634" s="12">
        <v>33282030</v>
      </c>
    </row>
    <row r="1635" spans="1:7" x14ac:dyDescent="0.25">
      <c r="A1635" s="13">
        <v>43378</v>
      </c>
      <c r="B1635" s="12">
        <v>12.66</v>
      </c>
      <c r="C1635" s="12">
        <v>12.66</v>
      </c>
      <c r="D1635" s="12">
        <v>12.1</v>
      </c>
      <c r="E1635" s="12">
        <v>12.13</v>
      </c>
      <c r="F1635" s="12">
        <v>12.13</v>
      </c>
      <c r="G1635" s="12">
        <v>47318532</v>
      </c>
    </row>
    <row r="1636" spans="1:7" x14ac:dyDescent="0.25">
      <c r="A1636" s="13">
        <v>43381</v>
      </c>
      <c r="B1636" s="12">
        <v>12.1</v>
      </c>
      <c r="C1636" s="12">
        <v>12.11</v>
      </c>
      <c r="D1636" s="12">
        <v>11.85</v>
      </c>
      <c r="E1636" s="12">
        <v>12.06</v>
      </c>
      <c r="F1636" s="12">
        <v>12.06</v>
      </c>
      <c r="G1636" s="12">
        <v>32036544</v>
      </c>
    </row>
    <row r="1637" spans="1:7" x14ac:dyDescent="0.25">
      <c r="A1637" s="13">
        <v>43382</v>
      </c>
      <c r="B1637" s="12">
        <v>12.05</v>
      </c>
      <c r="C1637" s="12">
        <v>12.21</v>
      </c>
      <c r="D1637" s="12">
        <v>11.81</v>
      </c>
      <c r="E1637" s="12">
        <v>12.18</v>
      </c>
      <c r="F1637" s="12">
        <v>12.18</v>
      </c>
      <c r="G1637" s="12">
        <v>19033251</v>
      </c>
    </row>
    <row r="1638" spans="1:7" x14ac:dyDescent="0.25">
      <c r="A1638" s="13">
        <v>43383</v>
      </c>
      <c r="B1638" s="12">
        <v>12.18</v>
      </c>
      <c r="C1638" s="12">
        <v>12.18</v>
      </c>
      <c r="D1638" s="12">
        <v>11.9</v>
      </c>
      <c r="E1638" s="12">
        <v>11.93</v>
      </c>
      <c r="F1638" s="12">
        <v>11.93</v>
      </c>
      <c r="G1638" s="12">
        <v>33197814</v>
      </c>
    </row>
    <row r="1639" spans="1:7" x14ac:dyDescent="0.25">
      <c r="A1639" s="13">
        <v>43384</v>
      </c>
      <c r="B1639" s="12">
        <v>11.91</v>
      </c>
      <c r="C1639" s="12">
        <v>12.03</v>
      </c>
      <c r="D1639" s="12">
        <v>11.55</v>
      </c>
      <c r="E1639" s="12">
        <v>11.6</v>
      </c>
      <c r="F1639" s="12">
        <v>11.6</v>
      </c>
      <c r="G1639" s="12">
        <v>34588906</v>
      </c>
    </row>
    <row r="1640" spans="1:7" x14ac:dyDescent="0.25">
      <c r="A1640" s="13">
        <v>43385</v>
      </c>
      <c r="B1640" s="12">
        <v>11.79</v>
      </c>
      <c r="C1640" s="12">
        <v>11.93</v>
      </c>
      <c r="D1640" s="12">
        <v>11.57</v>
      </c>
      <c r="E1640" s="12">
        <v>11.77</v>
      </c>
      <c r="F1640" s="12">
        <v>11.77</v>
      </c>
      <c r="G1640" s="12">
        <v>21999680</v>
      </c>
    </row>
    <row r="1641" spans="1:7" x14ac:dyDescent="0.25">
      <c r="A1641" s="13">
        <v>43388</v>
      </c>
      <c r="B1641" s="12">
        <v>11.83</v>
      </c>
      <c r="C1641" s="12">
        <v>12.1</v>
      </c>
      <c r="D1641" s="12">
        <v>11.68</v>
      </c>
      <c r="E1641" s="12">
        <v>11.99</v>
      </c>
      <c r="F1641" s="12">
        <v>11.99</v>
      </c>
      <c r="G1641" s="12">
        <v>20678795</v>
      </c>
    </row>
    <row r="1642" spans="1:7" x14ac:dyDescent="0.25">
      <c r="A1642" s="13">
        <v>43389</v>
      </c>
      <c r="B1642" s="12">
        <v>12.05</v>
      </c>
      <c r="C1642" s="12">
        <v>12.29</v>
      </c>
      <c r="D1642" s="12">
        <v>11.92</v>
      </c>
      <c r="E1642" s="12">
        <v>12.1</v>
      </c>
      <c r="F1642" s="12">
        <v>12.1</v>
      </c>
      <c r="G1642" s="12">
        <v>22379214</v>
      </c>
    </row>
    <row r="1643" spans="1:7" x14ac:dyDescent="0.25">
      <c r="A1643" s="13">
        <v>43390</v>
      </c>
      <c r="B1643" s="12">
        <v>12.09</v>
      </c>
      <c r="C1643" s="12">
        <v>12.18</v>
      </c>
      <c r="D1643" s="12">
        <v>11.78</v>
      </c>
      <c r="E1643" s="12">
        <v>11.83</v>
      </c>
      <c r="F1643" s="12">
        <v>11.83</v>
      </c>
      <c r="G1643" s="12">
        <v>21685674</v>
      </c>
    </row>
    <row r="1644" spans="1:7" x14ac:dyDescent="0.25">
      <c r="A1644" s="13">
        <v>43391</v>
      </c>
      <c r="B1644" s="12">
        <v>11.99</v>
      </c>
      <c r="C1644" s="12">
        <v>11.99</v>
      </c>
      <c r="D1644" s="12">
        <v>11.26</v>
      </c>
      <c r="E1644" s="12">
        <v>11.32</v>
      </c>
      <c r="F1644" s="12">
        <v>11.32</v>
      </c>
      <c r="G1644" s="12">
        <v>48605263</v>
      </c>
    </row>
    <row r="1645" spans="1:7" x14ac:dyDescent="0.25">
      <c r="A1645" s="13">
        <v>43392</v>
      </c>
      <c r="B1645" s="12">
        <v>11.36</v>
      </c>
      <c r="C1645" s="12">
        <v>11.49</v>
      </c>
      <c r="D1645" s="12">
        <v>11.24</v>
      </c>
      <c r="E1645" s="12">
        <v>11.4</v>
      </c>
      <c r="F1645" s="12">
        <v>11.4</v>
      </c>
      <c r="G1645" s="12">
        <v>38761422</v>
      </c>
    </row>
    <row r="1646" spans="1:7" x14ac:dyDescent="0.25">
      <c r="A1646" s="13">
        <v>43395</v>
      </c>
      <c r="B1646" s="12">
        <v>11.42</v>
      </c>
      <c r="C1646" s="12">
        <v>11.57</v>
      </c>
      <c r="D1646" s="12">
        <v>11</v>
      </c>
      <c r="E1646" s="12">
        <v>11.02</v>
      </c>
      <c r="F1646" s="12">
        <v>11.02</v>
      </c>
      <c r="G1646" s="12">
        <v>33495697</v>
      </c>
    </row>
    <row r="1647" spans="1:7" x14ac:dyDescent="0.25">
      <c r="A1647" s="13">
        <v>43396</v>
      </c>
      <c r="B1647" s="12">
        <v>10.86</v>
      </c>
      <c r="C1647" s="12">
        <v>10.94</v>
      </c>
      <c r="D1647" s="12">
        <v>10.65</v>
      </c>
      <c r="E1647" s="12">
        <v>10.76</v>
      </c>
      <c r="F1647" s="12">
        <v>10.76</v>
      </c>
      <c r="G1647" s="12">
        <v>45602338</v>
      </c>
    </row>
    <row r="1648" spans="1:7" x14ac:dyDescent="0.25">
      <c r="A1648" s="13">
        <v>43397</v>
      </c>
      <c r="B1648" s="12">
        <v>10.77</v>
      </c>
      <c r="C1648" s="12">
        <v>10.88</v>
      </c>
      <c r="D1648" s="12">
        <v>10.54</v>
      </c>
      <c r="E1648" s="12">
        <v>10.58</v>
      </c>
      <c r="F1648" s="12">
        <v>10.58</v>
      </c>
      <c r="G1648" s="12">
        <v>44017731</v>
      </c>
    </row>
    <row r="1649" spans="1:7" x14ac:dyDescent="0.25">
      <c r="A1649" s="13">
        <v>43398</v>
      </c>
      <c r="B1649" s="12">
        <v>10.69</v>
      </c>
      <c r="C1649" s="12">
        <v>11.28</v>
      </c>
      <c r="D1649" s="12">
        <v>10.33</v>
      </c>
      <c r="E1649" s="12">
        <v>10.42</v>
      </c>
      <c r="F1649" s="12">
        <v>10.42</v>
      </c>
      <c r="G1649" s="12">
        <v>46097931</v>
      </c>
    </row>
    <row r="1650" spans="1:7" x14ac:dyDescent="0.25">
      <c r="A1650" s="13">
        <v>43399</v>
      </c>
      <c r="B1650" s="12">
        <v>10.38</v>
      </c>
      <c r="C1650" s="12">
        <v>10.38</v>
      </c>
      <c r="D1650" s="12">
        <v>9.85</v>
      </c>
      <c r="E1650" s="12">
        <v>10.24</v>
      </c>
      <c r="F1650" s="12">
        <v>10.24</v>
      </c>
      <c r="G1650" s="12">
        <v>70208675</v>
      </c>
    </row>
    <row r="1651" spans="1:7" x14ac:dyDescent="0.25">
      <c r="A1651" s="13">
        <v>43402</v>
      </c>
      <c r="B1651" s="12">
        <v>10.11</v>
      </c>
      <c r="C1651" s="12">
        <v>10.41</v>
      </c>
      <c r="D1651" s="12">
        <v>9.5</v>
      </c>
      <c r="E1651" s="12">
        <v>9.76</v>
      </c>
      <c r="F1651" s="12">
        <v>9.76</v>
      </c>
      <c r="G1651" s="12">
        <v>84132764</v>
      </c>
    </row>
    <row r="1652" spans="1:7" x14ac:dyDescent="0.25">
      <c r="A1652" s="13">
        <v>43403</v>
      </c>
      <c r="B1652" s="12">
        <v>9.76</v>
      </c>
      <c r="C1652" s="12">
        <v>10.3</v>
      </c>
      <c r="D1652" s="12">
        <v>9.64</v>
      </c>
      <c r="E1652" s="12">
        <v>10.119999999999999</v>
      </c>
      <c r="F1652" s="12">
        <v>10.119999999999999</v>
      </c>
      <c r="G1652" s="12">
        <v>69520630</v>
      </c>
    </row>
    <row r="1653" spans="1:7" x14ac:dyDescent="0.25">
      <c r="A1653" s="13">
        <v>43404</v>
      </c>
      <c r="B1653" s="12">
        <v>10.210000000000001</v>
      </c>
      <c r="C1653" s="12">
        <v>10.6</v>
      </c>
      <c r="D1653" s="12">
        <v>10</v>
      </c>
      <c r="E1653" s="12">
        <v>10.14</v>
      </c>
      <c r="F1653" s="12">
        <v>10.14</v>
      </c>
      <c r="G1653" s="12">
        <v>79243439</v>
      </c>
    </row>
    <row r="1654" spans="1:7" x14ac:dyDescent="0.25">
      <c r="A1654" s="13">
        <v>43405</v>
      </c>
      <c r="B1654" s="12">
        <v>10.199999999999999</v>
      </c>
      <c r="C1654" s="12">
        <v>10.93</v>
      </c>
      <c r="D1654" s="12">
        <v>10.16</v>
      </c>
      <c r="E1654" s="12">
        <v>10.88</v>
      </c>
      <c r="F1654" s="12">
        <v>10.88</v>
      </c>
      <c r="G1654" s="12">
        <v>45328710</v>
      </c>
    </row>
    <row r="1655" spans="1:7" x14ac:dyDescent="0.25">
      <c r="A1655" s="13">
        <v>43409</v>
      </c>
      <c r="B1655" s="12">
        <v>10.87</v>
      </c>
      <c r="C1655" s="12">
        <v>11.22</v>
      </c>
      <c r="D1655" s="12">
        <v>10.77</v>
      </c>
      <c r="E1655" s="12">
        <v>10.99</v>
      </c>
      <c r="F1655" s="12">
        <v>10.99</v>
      </c>
      <c r="G1655" s="12">
        <v>55522463</v>
      </c>
    </row>
    <row r="1656" spans="1:7" x14ac:dyDescent="0.25">
      <c r="A1656" s="13">
        <v>43410</v>
      </c>
      <c r="B1656" s="12">
        <v>11.03</v>
      </c>
      <c r="C1656" s="12">
        <v>11.33</v>
      </c>
      <c r="D1656" s="12">
        <v>10.86</v>
      </c>
      <c r="E1656" s="12">
        <v>11.06</v>
      </c>
      <c r="F1656" s="12">
        <v>11.06</v>
      </c>
      <c r="G1656" s="12">
        <v>37702065</v>
      </c>
    </row>
    <row r="1657" spans="1:7" x14ac:dyDescent="0.25">
      <c r="A1657" s="13">
        <v>43411</v>
      </c>
      <c r="B1657" s="12">
        <v>11.14</v>
      </c>
      <c r="C1657" s="12">
        <v>11.47</v>
      </c>
      <c r="D1657" s="12">
        <v>11.1</v>
      </c>
      <c r="E1657" s="12">
        <v>11.22</v>
      </c>
      <c r="F1657" s="12">
        <v>11.22</v>
      </c>
      <c r="G1657" s="12">
        <v>43000818</v>
      </c>
    </row>
    <row r="1658" spans="1:7" x14ac:dyDescent="0.25">
      <c r="A1658" s="13">
        <v>43412</v>
      </c>
      <c r="B1658" s="12">
        <v>11.17</v>
      </c>
      <c r="C1658" s="12">
        <v>11.24</v>
      </c>
      <c r="D1658" s="12">
        <v>10.53</v>
      </c>
      <c r="E1658" s="12">
        <v>10.66</v>
      </c>
      <c r="F1658" s="12">
        <v>10.66</v>
      </c>
      <c r="G1658" s="12">
        <v>51309323</v>
      </c>
    </row>
    <row r="1659" spans="1:7" x14ac:dyDescent="0.25">
      <c r="A1659" s="13">
        <v>43413</v>
      </c>
      <c r="B1659" s="12">
        <v>10.66</v>
      </c>
      <c r="C1659" s="12">
        <v>10.74</v>
      </c>
      <c r="D1659" s="12">
        <v>10.02</v>
      </c>
      <c r="E1659" s="12">
        <v>10.71</v>
      </c>
      <c r="F1659" s="12">
        <v>10.71</v>
      </c>
      <c r="G1659" s="12">
        <v>45562864</v>
      </c>
    </row>
    <row r="1660" spans="1:7" x14ac:dyDescent="0.25">
      <c r="A1660" s="13">
        <v>43416</v>
      </c>
      <c r="B1660" s="12">
        <v>10.76</v>
      </c>
      <c r="C1660" s="12">
        <v>10.76</v>
      </c>
      <c r="D1660" s="12">
        <v>10.15</v>
      </c>
      <c r="E1660" s="12">
        <v>10.24</v>
      </c>
      <c r="F1660" s="12">
        <v>10.24</v>
      </c>
      <c r="G1660" s="12">
        <v>40053116</v>
      </c>
    </row>
    <row r="1661" spans="1:7" x14ac:dyDescent="0.25">
      <c r="A1661" s="13">
        <v>43417</v>
      </c>
      <c r="B1661" s="12">
        <v>10.29</v>
      </c>
      <c r="C1661" s="12">
        <v>10.46</v>
      </c>
      <c r="D1661" s="12">
        <v>10.029999999999999</v>
      </c>
      <c r="E1661" s="12">
        <v>10.09</v>
      </c>
      <c r="F1661" s="12">
        <v>10.09</v>
      </c>
      <c r="G1661" s="12">
        <v>36835665</v>
      </c>
    </row>
    <row r="1662" spans="1:7" x14ac:dyDescent="0.25">
      <c r="A1662" s="13">
        <v>43418</v>
      </c>
      <c r="B1662" s="12">
        <v>10.07</v>
      </c>
      <c r="C1662" s="12">
        <v>10.53</v>
      </c>
      <c r="D1662" s="12">
        <v>10.029999999999999</v>
      </c>
      <c r="E1662" s="12">
        <v>10.08</v>
      </c>
      <c r="F1662" s="12">
        <v>10.08</v>
      </c>
      <c r="G1662" s="12">
        <v>54815588</v>
      </c>
    </row>
    <row r="1663" spans="1:7" x14ac:dyDescent="0.25">
      <c r="A1663" s="13">
        <v>43419</v>
      </c>
      <c r="B1663" s="12">
        <v>10.029999999999999</v>
      </c>
      <c r="C1663" s="12">
        <v>10.32</v>
      </c>
      <c r="D1663" s="12">
        <v>9.9600000000000009</v>
      </c>
      <c r="E1663" s="12">
        <v>10</v>
      </c>
      <c r="F1663" s="12">
        <v>10</v>
      </c>
      <c r="G1663" s="12">
        <v>41639625</v>
      </c>
    </row>
    <row r="1664" spans="1:7" x14ac:dyDescent="0.25">
      <c r="A1664" s="13">
        <v>43420</v>
      </c>
      <c r="B1664" s="12">
        <v>10</v>
      </c>
      <c r="C1664" s="12">
        <v>10.31</v>
      </c>
      <c r="D1664" s="12">
        <v>9.98</v>
      </c>
      <c r="E1664" s="12">
        <v>10.14</v>
      </c>
      <c r="F1664" s="12">
        <v>10.14</v>
      </c>
      <c r="G1664" s="12">
        <v>47565980</v>
      </c>
    </row>
    <row r="1665" spans="1:7" x14ac:dyDescent="0.25">
      <c r="A1665" s="13">
        <v>43424</v>
      </c>
      <c r="B1665" s="12">
        <v>9.9499999999999993</v>
      </c>
      <c r="C1665" s="12">
        <v>10.27</v>
      </c>
      <c r="D1665" s="12">
        <v>9.89</v>
      </c>
      <c r="E1665" s="12">
        <v>9.94</v>
      </c>
      <c r="F1665" s="12">
        <v>9.94</v>
      </c>
      <c r="G1665" s="12">
        <v>35386806</v>
      </c>
    </row>
    <row r="1666" spans="1:7" x14ac:dyDescent="0.25">
      <c r="A1666" s="13">
        <v>43425</v>
      </c>
      <c r="B1666" s="12">
        <v>9.99</v>
      </c>
      <c r="C1666" s="12">
        <v>10.199999999999999</v>
      </c>
      <c r="D1666" s="12">
        <v>9.35</v>
      </c>
      <c r="E1666" s="12">
        <v>9.42</v>
      </c>
      <c r="F1666" s="12">
        <v>9.42</v>
      </c>
      <c r="G1666" s="12">
        <v>71733371</v>
      </c>
    </row>
    <row r="1667" spans="1:7" x14ac:dyDescent="0.25">
      <c r="A1667" s="13">
        <v>43426</v>
      </c>
      <c r="B1667" s="12">
        <v>9.4700000000000006</v>
      </c>
      <c r="C1667" s="12">
        <v>9.49</v>
      </c>
      <c r="D1667" s="12">
        <v>8.94</v>
      </c>
      <c r="E1667" s="12">
        <v>9.07</v>
      </c>
      <c r="F1667" s="12">
        <v>9.07</v>
      </c>
      <c r="G1667" s="12">
        <v>17356452</v>
      </c>
    </row>
    <row r="1668" spans="1:7" x14ac:dyDescent="0.25">
      <c r="A1668" s="13">
        <v>43427</v>
      </c>
      <c r="B1668" s="12">
        <v>9.23</v>
      </c>
      <c r="C1668" s="12">
        <v>9.68</v>
      </c>
      <c r="D1668" s="12">
        <v>9.2100000000000009</v>
      </c>
      <c r="E1668" s="12">
        <v>9.51</v>
      </c>
      <c r="F1668" s="12">
        <v>9.51</v>
      </c>
      <c r="G1668" s="12">
        <v>28498371</v>
      </c>
    </row>
    <row r="1669" spans="1:7" x14ac:dyDescent="0.25">
      <c r="A1669" s="13">
        <v>43430</v>
      </c>
      <c r="B1669" s="12">
        <v>9.67</v>
      </c>
      <c r="C1669" s="12">
        <v>9.89</v>
      </c>
      <c r="D1669" s="12">
        <v>9.15</v>
      </c>
      <c r="E1669" s="12">
        <v>9.31</v>
      </c>
      <c r="F1669" s="12">
        <v>9.31</v>
      </c>
      <c r="G1669" s="12">
        <v>60785963</v>
      </c>
    </row>
    <row r="1670" spans="1:7" x14ac:dyDescent="0.25">
      <c r="A1670" s="13">
        <v>43431</v>
      </c>
      <c r="B1670" s="12">
        <v>9.34</v>
      </c>
      <c r="C1670" s="12">
        <v>9.5500000000000007</v>
      </c>
      <c r="D1670" s="12">
        <v>9.2100000000000009</v>
      </c>
      <c r="E1670" s="12">
        <v>9.5</v>
      </c>
      <c r="F1670" s="12">
        <v>9.5</v>
      </c>
      <c r="G1670" s="12">
        <v>49108220</v>
      </c>
    </row>
    <row r="1671" spans="1:7" x14ac:dyDescent="0.25">
      <c r="A1671" s="13">
        <v>43432</v>
      </c>
      <c r="B1671" s="12">
        <v>9.61</v>
      </c>
      <c r="C1671" s="12">
        <v>9.9700000000000006</v>
      </c>
      <c r="D1671" s="12">
        <v>9.4600000000000009</v>
      </c>
      <c r="E1671" s="12">
        <v>9.94</v>
      </c>
      <c r="F1671" s="12">
        <v>9.94</v>
      </c>
      <c r="G1671" s="12">
        <v>59709251</v>
      </c>
    </row>
    <row r="1672" spans="1:7" x14ac:dyDescent="0.25">
      <c r="A1672" s="13">
        <v>43433</v>
      </c>
      <c r="B1672" s="12">
        <v>10.02</v>
      </c>
      <c r="C1672" s="12">
        <v>10.52</v>
      </c>
      <c r="D1672" s="12">
        <v>10.01</v>
      </c>
      <c r="E1672" s="12">
        <v>10.36</v>
      </c>
      <c r="F1672" s="12">
        <v>10.36</v>
      </c>
      <c r="G1672" s="12">
        <v>57607403</v>
      </c>
    </row>
    <row r="1673" spans="1:7" x14ac:dyDescent="0.25">
      <c r="A1673" s="13">
        <v>43434</v>
      </c>
      <c r="B1673" s="12">
        <v>10.41</v>
      </c>
      <c r="C1673" s="12">
        <v>10.51</v>
      </c>
      <c r="D1673" s="12">
        <v>10.15</v>
      </c>
      <c r="E1673" s="12">
        <v>10.47</v>
      </c>
      <c r="F1673" s="12">
        <v>10.47</v>
      </c>
      <c r="G1673" s="12">
        <v>58340215</v>
      </c>
    </row>
    <row r="1674" spans="1:7" x14ac:dyDescent="0.25">
      <c r="A1674" s="13">
        <v>43437</v>
      </c>
      <c r="B1674" s="12">
        <v>10.62</v>
      </c>
      <c r="C1674" s="12">
        <v>10.81</v>
      </c>
      <c r="D1674" s="12">
        <v>10.3</v>
      </c>
      <c r="E1674" s="12">
        <v>10.47</v>
      </c>
      <c r="F1674" s="12">
        <v>10.47</v>
      </c>
      <c r="G1674" s="12">
        <v>55638369</v>
      </c>
    </row>
    <row r="1675" spans="1:7" x14ac:dyDescent="0.25">
      <c r="A1675" s="13">
        <v>43438</v>
      </c>
      <c r="B1675" s="12">
        <v>10.46</v>
      </c>
      <c r="C1675" s="12">
        <v>10.68</v>
      </c>
      <c r="D1675" s="12">
        <v>10</v>
      </c>
      <c r="E1675" s="12">
        <v>10.029999999999999</v>
      </c>
      <c r="F1675" s="12">
        <v>10.029999999999999</v>
      </c>
      <c r="G1675" s="12">
        <v>45889968</v>
      </c>
    </row>
    <row r="1676" spans="1:7" x14ac:dyDescent="0.25">
      <c r="A1676" s="13">
        <v>43439</v>
      </c>
      <c r="B1676" s="12">
        <v>10.119999999999999</v>
      </c>
      <c r="C1676" s="12">
        <v>10.17</v>
      </c>
      <c r="D1676" s="12">
        <v>10.039999999999999</v>
      </c>
      <c r="E1676" s="12">
        <v>10.09</v>
      </c>
      <c r="F1676" s="12">
        <v>10.09</v>
      </c>
      <c r="G1676" s="12">
        <v>6785790</v>
      </c>
    </row>
    <row r="1677" spans="1:7" x14ac:dyDescent="0.25">
      <c r="A1677" s="13">
        <v>43440</v>
      </c>
      <c r="B1677" s="12">
        <v>9.91</v>
      </c>
      <c r="C1677" s="12">
        <v>10.130000000000001</v>
      </c>
      <c r="D1677" s="12">
        <v>9.75</v>
      </c>
      <c r="E1677" s="12">
        <v>10.09</v>
      </c>
      <c r="F1677" s="12">
        <v>10.09</v>
      </c>
      <c r="G1677" s="12">
        <v>46664802</v>
      </c>
    </row>
    <row r="1678" spans="1:7" x14ac:dyDescent="0.25">
      <c r="A1678" s="13">
        <v>43441</v>
      </c>
      <c r="B1678" s="12">
        <v>10.14</v>
      </c>
      <c r="C1678" s="12">
        <v>10.4</v>
      </c>
      <c r="D1678" s="12">
        <v>10.14</v>
      </c>
      <c r="E1678" s="12">
        <v>10.19</v>
      </c>
      <c r="F1678" s="12">
        <v>10.19</v>
      </c>
      <c r="G1678" s="12">
        <v>28305068</v>
      </c>
    </row>
    <row r="1679" spans="1:7" x14ac:dyDescent="0.25">
      <c r="A1679" s="13">
        <v>43444</v>
      </c>
      <c r="B1679" s="12">
        <v>10.15</v>
      </c>
      <c r="C1679" s="12">
        <v>10.15</v>
      </c>
      <c r="D1679" s="12">
        <v>9.67</v>
      </c>
      <c r="E1679" s="12">
        <v>9.69</v>
      </c>
      <c r="F1679" s="12">
        <v>9.69</v>
      </c>
      <c r="G1679" s="12">
        <v>44215549</v>
      </c>
    </row>
    <row r="1680" spans="1:7" x14ac:dyDescent="0.25">
      <c r="A1680" s="13">
        <v>43445</v>
      </c>
      <c r="B1680" s="12">
        <v>9.82</v>
      </c>
      <c r="C1680" s="12">
        <v>9.8800000000000008</v>
      </c>
      <c r="D1680" s="12">
        <v>9.4700000000000006</v>
      </c>
      <c r="E1680" s="12">
        <v>9.56</v>
      </c>
      <c r="F1680" s="12">
        <v>9.56</v>
      </c>
      <c r="G1680" s="12">
        <v>31416291</v>
      </c>
    </row>
    <row r="1681" spans="1:7" x14ac:dyDescent="0.25">
      <c r="A1681" s="13">
        <v>43447</v>
      </c>
      <c r="B1681" s="12">
        <v>9.59</v>
      </c>
      <c r="C1681" s="12">
        <v>9.6999999999999993</v>
      </c>
      <c r="D1681" s="12">
        <v>9.4</v>
      </c>
      <c r="E1681" s="12">
        <v>9.42</v>
      </c>
      <c r="F1681" s="12">
        <v>9.42</v>
      </c>
      <c r="G1681" s="12">
        <v>41441460</v>
      </c>
    </row>
    <row r="1682" spans="1:7" x14ac:dyDescent="0.25">
      <c r="A1682" s="13">
        <v>43448</v>
      </c>
      <c r="B1682" s="12">
        <v>9.43</v>
      </c>
      <c r="C1682" s="12">
        <v>9.59</v>
      </c>
      <c r="D1682" s="12">
        <v>9.26</v>
      </c>
      <c r="E1682" s="12">
        <v>9.48</v>
      </c>
      <c r="F1682" s="12">
        <v>9.48</v>
      </c>
      <c r="G1682" s="12">
        <v>36295373</v>
      </c>
    </row>
    <row r="1683" spans="1:7" x14ac:dyDescent="0.25">
      <c r="A1683" s="13">
        <v>43451</v>
      </c>
      <c r="B1683" s="12">
        <v>9.4600000000000009</v>
      </c>
      <c r="C1683" s="12">
        <v>9.61</v>
      </c>
      <c r="D1683" s="12">
        <v>9.3699999999999992</v>
      </c>
      <c r="E1683" s="12">
        <v>9.43</v>
      </c>
      <c r="F1683" s="12">
        <v>9.43</v>
      </c>
      <c r="G1683" s="12">
        <v>32890640</v>
      </c>
    </row>
    <row r="1684" spans="1:7" x14ac:dyDescent="0.25">
      <c r="A1684" s="13">
        <v>43452</v>
      </c>
      <c r="B1684" s="12">
        <v>9.51</v>
      </c>
      <c r="C1684" s="12">
        <v>9.83</v>
      </c>
      <c r="D1684" s="12">
        <v>9.4600000000000009</v>
      </c>
      <c r="E1684" s="12">
        <v>9.69</v>
      </c>
      <c r="F1684" s="12">
        <v>9.69</v>
      </c>
      <c r="G1684" s="12">
        <v>42786126</v>
      </c>
    </row>
    <row r="1685" spans="1:7" x14ac:dyDescent="0.25">
      <c r="A1685" s="13">
        <v>43453</v>
      </c>
      <c r="B1685" s="12">
        <v>9.69</v>
      </c>
      <c r="C1685" s="12">
        <v>10.199999999999999</v>
      </c>
      <c r="D1685" s="12">
        <v>9.69</v>
      </c>
      <c r="E1685" s="12">
        <v>9.77</v>
      </c>
      <c r="F1685" s="12">
        <v>9.77</v>
      </c>
      <c r="G1685" s="12">
        <v>61334192</v>
      </c>
    </row>
    <row r="1686" spans="1:7" x14ac:dyDescent="0.25">
      <c r="A1686" s="13">
        <v>43454</v>
      </c>
      <c r="B1686" s="12">
        <v>9.86</v>
      </c>
      <c r="C1686" s="12">
        <v>10.01</v>
      </c>
      <c r="D1686" s="12">
        <v>9.56</v>
      </c>
      <c r="E1686" s="12">
        <v>9.6199999999999992</v>
      </c>
      <c r="F1686" s="12">
        <v>9.6199999999999992</v>
      </c>
      <c r="G1686" s="12">
        <v>37808403</v>
      </c>
    </row>
    <row r="1687" spans="1:7" x14ac:dyDescent="0.25">
      <c r="A1687" s="13">
        <v>43455</v>
      </c>
      <c r="B1687" s="12">
        <v>9.57</v>
      </c>
      <c r="C1687" s="12">
        <v>9.7200000000000006</v>
      </c>
      <c r="D1687" s="12">
        <v>9.44</v>
      </c>
      <c r="E1687" s="12">
        <v>9.5500000000000007</v>
      </c>
      <c r="F1687" s="12">
        <v>9.5500000000000007</v>
      </c>
      <c r="G1687" s="12">
        <v>102773346</v>
      </c>
    </row>
    <row r="1688" spans="1:7" x14ac:dyDescent="0.25">
      <c r="A1688" s="13">
        <v>43458</v>
      </c>
      <c r="B1688" s="12">
        <v>9.51</v>
      </c>
      <c r="C1688" s="12">
        <v>9.6300000000000008</v>
      </c>
      <c r="D1688" s="12">
        <v>9.3699999999999992</v>
      </c>
      <c r="E1688" s="12">
        <v>9.42</v>
      </c>
      <c r="F1688" s="12">
        <v>9.42</v>
      </c>
      <c r="G1688" s="12">
        <v>6532639</v>
      </c>
    </row>
    <row r="1689" spans="1:7" x14ac:dyDescent="0.25">
      <c r="A1689" s="13">
        <v>43460</v>
      </c>
      <c r="B1689" s="12">
        <v>9.4</v>
      </c>
      <c r="C1689" s="12">
        <v>9.5500000000000007</v>
      </c>
      <c r="D1689" s="12">
        <v>9.26</v>
      </c>
      <c r="E1689" s="12">
        <v>9.5</v>
      </c>
      <c r="F1689" s="12">
        <v>9.5</v>
      </c>
      <c r="G1689" s="12">
        <v>17514388</v>
      </c>
    </row>
    <row r="1690" spans="1:7" x14ac:dyDescent="0.25">
      <c r="A1690" s="13">
        <v>43461</v>
      </c>
      <c r="B1690" s="12">
        <v>9.4600000000000009</v>
      </c>
      <c r="C1690" s="12">
        <v>9.49</v>
      </c>
      <c r="D1690" s="12">
        <v>9.25</v>
      </c>
      <c r="E1690" s="12">
        <v>9.4700000000000006</v>
      </c>
      <c r="F1690" s="12">
        <v>9.4700000000000006</v>
      </c>
      <c r="G1690" s="12">
        <v>20361948</v>
      </c>
    </row>
    <row r="1691" spans="1:7" x14ac:dyDescent="0.25">
      <c r="A1691" s="13">
        <v>43462</v>
      </c>
      <c r="B1691" s="12">
        <v>9.4700000000000006</v>
      </c>
      <c r="C1691" s="12">
        <v>9.5500000000000007</v>
      </c>
      <c r="D1691" s="12">
        <v>9.42</v>
      </c>
      <c r="E1691" s="12">
        <v>9.4600000000000009</v>
      </c>
      <c r="F1691" s="12">
        <v>9.4600000000000009</v>
      </c>
      <c r="G1691" s="12">
        <v>10061667</v>
      </c>
    </row>
    <row r="1692" spans="1:7" x14ac:dyDescent="0.25">
      <c r="A1692" s="13">
        <v>43465</v>
      </c>
      <c r="B1692" s="12">
        <v>9.4700000000000006</v>
      </c>
      <c r="C1692" s="12">
        <v>9.61</v>
      </c>
      <c r="D1692" s="12">
        <v>9.3699999999999992</v>
      </c>
      <c r="E1692" s="12">
        <v>9.49</v>
      </c>
      <c r="F1692" s="12">
        <v>9.49</v>
      </c>
      <c r="G1692" s="12">
        <v>17376995</v>
      </c>
    </row>
    <row r="1693" spans="1:7" x14ac:dyDescent="0.25">
      <c r="A1693" s="13">
        <v>43467</v>
      </c>
      <c r="B1693" s="12">
        <v>9.4499999999999993</v>
      </c>
      <c r="C1693" s="12">
        <v>9.7899999999999991</v>
      </c>
      <c r="D1693" s="12">
        <v>9.44</v>
      </c>
      <c r="E1693" s="12">
        <v>9.77</v>
      </c>
      <c r="F1693" s="12">
        <v>9.77</v>
      </c>
      <c r="G1693" s="12">
        <v>11805436</v>
      </c>
    </row>
    <row r="1694" spans="1:7" x14ac:dyDescent="0.25">
      <c r="A1694" s="13">
        <v>43468</v>
      </c>
      <c r="B1694" s="12">
        <v>9.7100000000000009</v>
      </c>
      <c r="C1694" s="12">
        <v>9.77</v>
      </c>
      <c r="D1694" s="12">
        <v>9.49</v>
      </c>
      <c r="E1694" s="12">
        <v>9.58</v>
      </c>
      <c r="F1694" s="12">
        <v>9.58</v>
      </c>
      <c r="G1694" s="12">
        <v>19429709</v>
      </c>
    </row>
    <row r="1695" spans="1:7" x14ac:dyDescent="0.25">
      <c r="A1695" s="13">
        <v>43469</v>
      </c>
      <c r="B1695" s="12">
        <v>9.64</v>
      </c>
      <c r="C1695" s="12">
        <v>9.7899999999999991</v>
      </c>
      <c r="D1695" s="12">
        <v>9.5</v>
      </c>
      <c r="E1695" s="12">
        <v>9.61</v>
      </c>
      <c r="F1695" s="12">
        <v>9.61</v>
      </c>
      <c r="G1695" s="12">
        <v>18881858</v>
      </c>
    </row>
    <row r="1696" spans="1:7" x14ac:dyDescent="0.25">
      <c r="A1696" s="13">
        <v>43472</v>
      </c>
      <c r="B1696" s="12">
        <v>9.6300000000000008</v>
      </c>
      <c r="C1696" s="12">
        <v>9.93</v>
      </c>
      <c r="D1696" s="12">
        <v>9.48</v>
      </c>
      <c r="E1696" s="12">
        <v>9.89</v>
      </c>
      <c r="F1696" s="12">
        <v>9.89</v>
      </c>
      <c r="G1696" s="12">
        <v>20506020</v>
      </c>
    </row>
    <row r="1697" spans="1:7" x14ac:dyDescent="0.25">
      <c r="A1697" s="13">
        <v>43473</v>
      </c>
      <c r="B1697" s="12">
        <v>9.9499999999999993</v>
      </c>
      <c r="C1697" s="12">
        <v>10.14</v>
      </c>
      <c r="D1697" s="12">
        <v>9.9</v>
      </c>
      <c r="E1697" s="12">
        <v>10.11</v>
      </c>
      <c r="F1697" s="12">
        <v>10.11</v>
      </c>
      <c r="G1697" s="12">
        <v>35977574</v>
      </c>
    </row>
    <row r="1698" spans="1:7" x14ac:dyDescent="0.25">
      <c r="A1698" s="13">
        <v>43474</v>
      </c>
      <c r="B1698" s="12">
        <v>10.119999999999999</v>
      </c>
      <c r="C1698" s="12">
        <v>10.4</v>
      </c>
      <c r="D1698" s="12">
        <v>10.1</v>
      </c>
      <c r="E1698" s="12">
        <v>10.199999999999999</v>
      </c>
      <c r="F1698" s="12">
        <v>10.199999999999999</v>
      </c>
      <c r="G1698" s="12">
        <v>43430708</v>
      </c>
    </row>
    <row r="1699" spans="1:7" x14ac:dyDescent="0.25">
      <c r="A1699" s="13">
        <v>43475</v>
      </c>
      <c r="B1699" s="12">
        <v>10.24</v>
      </c>
      <c r="C1699" s="12">
        <v>10.27</v>
      </c>
      <c r="D1699" s="12">
        <v>10.050000000000001</v>
      </c>
      <c r="E1699" s="12">
        <v>10.16</v>
      </c>
      <c r="F1699" s="12">
        <v>10.16</v>
      </c>
      <c r="G1699" s="12">
        <v>27587993</v>
      </c>
    </row>
    <row r="1700" spans="1:7" x14ac:dyDescent="0.25">
      <c r="A1700" s="13">
        <v>43476</v>
      </c>
      <c r="B1700" s="12">
        <v>10.17</v>
      </c>
      <c r="C1700" s="12">
        <v>10.17</v>
      </c>
      <c r="D1700" s="12">
        <v>9.94</v>
      </c>
      <c r="E1700" s="12">
        <v>10.039999999999999</v>
      </c>
      <c r="F1700" s="12">
        <v>10.039999999999999</v>
      </c>
      <c r="G1700" s="12">
        <v>23658346</v>
      </c>
    </row>
    <row r="1701" spans="1:7" x14ac:dyDescent="0.25">
      <c r="A1701" s="13">
        <v>43479</v>
      </c>
      <c r="B1701" s="12">
        <v>10.029999999999999</v>
      </c>
      <c r="C1701" s="12">
        <v>10.130000000000001</v>
      </c>
      <c r="D1701" s="12">
        <v>9.8699999999999992</v>
      </c>
      <c r="E1701" s="12">
        <v>9.9499999999999993</v>
      </c>
      <c r="F1701" s="12">
        <v>9.9499999999999993</v>
      </c>
      <c r="G1701" s="12">
        <v>19850027</v>
      </c>
    </row>
    <row r="1702" spans="1:7" x14ac:dyDescent="0.25">
      <c r="A1702" s="13">
        <v>43480</v>
      </c>
      <c r="B1702" s="12">
        <v>9.93</v>
      </c>
      <c r="C1702" s="12">
        <v>10.01</v>
      </c>
      <c r="D1702" s="12">
        <v>9.85</v>
      </c>
      <c r="E1702" s="12">
        <v>9.93</v>
      </c>
      <c r="F1702" s="12">
        <v>9.93</v>
      </c>
      <c r="G1702" s="12">
        <v>38436418</v>
      </c>
    </row>
    <row r="1703" spans="1:7" x14ac:dyDescent="0.25">
      <c r="A1703" s="13">
        <v>43481</v>
      </c>
      <c r="B1703" s="12">
        <v>9.91</v>
      </c>
      <c r="C1703" s="12">
        <v>10.210000000000001</v>
      </c>
      <c r="D1703" s="12">
        <v>9.89</v>
      </c>
      <c r="E1703" s="12">
        <v>10.19</v>
      </c>
      <c r="F1703" s="12">
        <v>10.19</v>
      </c>
      <c r="G1703" s="12">
        <v>45541036</v>
      </c>
    </row>
    <row r="1704" spans="1:7" x14ac:dyDescent="0.25">
      <c r="A1704" s="13">
        <v>43482</v>
      </c>
      <c r="B1704" s="12">
        <v>10.199999999999999</v>
      </c>
      <c r="C1704" s="12">
        <v>10.44</v>
      </c>
      <c r="D1704" s="12">
        <v>10.18</v>
      </c>
      <c r="E1704" s="12">
        <v>10.4</v>
      </c>
      <c r="F1704" s="12">
        <v>10.4</v>
      </c>
      <c r="G1704" s="12">
        <v>49800589</v>
      </c>
    </row>
    <row r="1705" spans="1:7" x14ac:dyDescent="0.25">
      <c r="A1705" s="13">
        <v>43483</v>
      </c>
      <c r="B1705" s="12">
        <v>10.45</v>
      </c>
      <c r="C1705" s="12">
        <v>10.78</v>
      </c>
      <c r="D1705" s="12">
        <v>10.36</v>
      </c>
      <c r="E1705" s="12">
        <v>10.68</v>
      </c>
      <c r="F1705" s="12">
        <v>10.68</v>
      </c>
      <c r="G1705" s="12">
        <v>38914618</v>
      </c>
    </row>
    <row r="1706" spans="1:7" x14ac:dyDescent="0.25">
      <c r="A1706" s="13">
        <v>43486</v>
      </c>
      <c r="B1706" s="12">
        <v>10.7</v>
      </c>
      <c r="C1706" s="12">
        <v>10.72</v>
      </c>
      <c r="D1706" s="12">
        <v>10.53</v>
      </c>
      <c r="E1706" s="12">
        <v>10.59</v>
      </c>
      <c r="F1706" s="12">
        <v>10.59</v>
      </c>
      <c r="G1706" s="12">
        <v>11603166</v>
      </c>
    </row>
    <row r="1707" spans="1:7" x14ac:dyDescent="0.25">
      <c r="A1707" s="13">
        <v>43487</v>
      </c>
      <c r="B1707" s="12">
        <v>10.61</v>
      </c>
      <c r="C1707" s="12">
        <v>10.65</v>
      </c>
      <c r="D1707" s="12">
        <v>10.3</v>
      </c>
      <c r="E1707" s="12">
        <v>10.39</v>
      </c>
      <c r="F1707" s="12">
        <v>10.39</v>
      </c>
      <c r="G1707" s="12">
        <v>32959545</v>
      </c>
    </row>
    <row r="1708" spans="1:7" x14ac:dyDescent="0.25">
      <c r="A1708" s="13">
        <v>43488</v>
      </c>
      <c r="B1708" s="12">
        <v>10.36</v>
      </c>
      <c r="C1708" s="12">
        <v>10.47</v>
      </c>
      <c r="D1708" s="12">
        <v>9.9</v>
      </c>
      <c r="E1708" s="12">
        <v>9.99</v>
      </c>
      <c r="F1708" s="12">
        <v>9.99</v>
      </c>
      <c r="G1708" s="12">
        <v>53615824</v>
      </c>
    </row>
    <row r="1709" spans="1:7" x14ac:dyDescent="0.25">
      <c r="A1709" s="13">
        <v>43489</v>
      </c>
      <c r="B1709" s="12">
        <v>10.029999999999999</v>
      </c>
      <c r="C1709" s="12">
        <v>10.199999999999999</v>
      </c>
      <c r="D1709" s="12">
        <v>9.98</v>
      </c>
      <c r="E1709" s="12">
        <v>10</v>
      </c>
      <c r="F1709" s="12">
        <v>10</v>
      </c>
      <c r="G1709" s="12">
        <v>37044988</v>
      </c>
    </row>
    <row r="1710" spans="1:7" x14ac:dyDescent="0.25">
      <c r="A1710" s="13">
        <v>43490</v>
      </c>
      <c r="B1710" s="12">
        <v>10.06</v>
      </c>
      <c r="C1710" s="12">
        <v>10.23</v>
      </c>
      <c r="D1710" s="12">
        <v>10.06</v>
      </c>
      <c r="E1710" s="12">
        <v>10.1</v>
      </c>
      <c r="F1710" s="12">
        <v>10.1</v>
      </c>
      <c r="G1710" s="12">
        <v>33521410</v>
      </c>
    </row>
    <row r="1711" spans="1:7" x14ac:dyDescent="0.25">
      <c r="A1711" s="13">
        <v>43493</v>
      </c>
      <c r="B1711" s="12">
        <v>10.1</v>
      </c>
      <c r="C1711" s="12">
        <v>10.18</v>
      </c>
      <c r="D1711" s="12">
        <v>9.99</v>
      </c>
      <c r="E1711" s="12">
        <v>10.130000000000001</v>
      </c>
      <c r="F1711" s="12">
        <v>10.130000000000001</v>
      </c>
      <c r="G1711" s="12">
        <v>42308405</v>
      </c>
    </row>
    <row r="1712" spans="1:7" x14ac:dyDescent="0.25">
      <c r="A1712" s="13">
        <v>43494</v>
      </c>
      <c r="B1712" s="12">
        <v>10.18</v>
      </c>
      <c r="C1712" s="12">
        <v>10.25</v>
      </c>
      <c r="D1712" s="12">
        <v>10.050000000000001</v>
      </c>
      <c r="E1712" s="12">
        <v>10.08</v>
      </c>
      <c r="F1712" s="12">
        <v>10.08</v>
      </c>
      <c r="G1712" s="12">
        <v>25156123</v>
      </c>
    </row>
    <row r="1713" spans="1:7" x14ac:dyDescent="0.25">
      <c r="A1713" s="13">
        <v>43495</v>
      </c>
      <c r="B1713" s="12">
        <v>10.1</v>
      </c>
      <c r="C1713" s="12">
        <v>10.28</v>
      </c>
      <c r="D1713" s="12">
        <v>9.9600000000000009</v>
      </c>
      <c r="E1713" s="12">
        <v>10.23</v>
      </c>
      <c r="F1713" s="12">
        <v>10.23</v>
      </c>
      <c r="G1713" s="12">
        <v>30815752</v>
      </c>
    </row>
    <row r="1714" spans="1:7" x14ac:dyDescent="0.25">
      <c r="A1714" s="13">
        <v>43496</v>
      </c>
      <c r="B1714" s="12">
        <v>10.25</v>
      </c>
      <c r="C1714" s="12">
        <v>10.46</v>
      </c>
      <c r="D1714" s="12">
        <v>10.15</v>
      </c>
      <c r="E1714" s="12">
        <v>10.33</v>
      </c>
      <c r="F1714" s="12">
        <v>10.33</v>
      </c>
      <c r="G1714" s="12">
        <v>34533682</v>
      </c>
    </row>
    <row r="1715" spans="1:7" x14ac:dyDescent="0.25">
      <c r="A1715" s="13">
        <v>43497</v>
      </c>
      <c r="B1715" s="12">
        <v>10.38</v>
      </c>
      <c r="C1715" s="12">
        <v>10.44</v>
      </c>
      <c r="D1715" s="12">
        <v>10.16</v>
      </c>
      <c r="E1715" s="12">
        <v>10.199999999999999</v>
      </c>
      <c r="F1715" s="12">
        <v>10.199999999999999</v>
      </c>
      <c r="G1715" s="12">
        <v>22046691</v>
      </c>
    </row>
    <row r="1716" spans="1:7" x14ac:dyDescent="0.25">
      <c r="A1716" s="13">
        <v>43501</v>
      </c>
      <c r="B1716" s="12">
        <v>10.18</v>
      </c>
      <c r="C1716" s="12">
        <v>10.5</v>
      </c>
      <c r="D1716" s="12">
        <v>10.18</v>
      </c>
      <c r="E1716" s="12">
        <v>10.49</v>
      </c>
      <c r="F1716" s="12">
        <v>10.49</v>
      </c>
      <c r="G1716" s="12">
        <v>21134223</v>
      </c>
    </row>
    <row r="1717" spans="1:7" x14ac:dyDescent="0.25">
      <c r="A1717" s="13">
        <v>43502</v>
      </c>
      <c r="B1717" s="12">
        <v>10.51</v>
      </c>
      <c r="C1717" s="12">
        <v>10.55</v>
      </c>
      <c r="D1717" s="12">
        <v>10.119999999999999</v>
      </c>
      <c r="E1717" s="12">
        <v>10.15</v>
      </c>
      <c r="F1717" s="12">
        <v>10.15</v>
      </c>
      <c r="G1717" s="12">
        <v>47525614</v>
      </c>
    </row>
    <row r="1718" spans="1:7" x14ac:dyDescent="0.25">
      <c r="A1718" s="13">
        <v>43503</v>
      </c>
      <c r="B1718" s="12">
        <v>10.15</v>
      </c>
      <c r="C1718" s="12">
        <v>10.199999999999999</v>
      </c>
      <c r="D1718" s="12">
        <v>9.42</v>
      </c>
      <c r="E1718" s="12">
        <v>9.4600000000000009</v>
      </c>
      <c r="F1718" s="12">
        <v>9.4600000000000009</v>
      </c>
      <c r="G1718" s="12">
        <v>63199228</v>
      </c>
    </row>
    <row r="1719" spans="1:7" x14ac:dyDescent="0.25">
      <c r="A1719" s="13">
        <v>43504</v>
      </c>
      <c r="B1719" s="12">
        <v>9.48</v>
      </c>
      <c r="C1719" s="12">
        <v>9.48</v>
      </c>
      <c r="D1719" s="12">
        <v>9.14</v>
      </c>
      <c r="E1719" s="12">
        <v>9.31</v>
      </c>
      <c r="F1719" s="12">
        <v>9.31</v>
      </c>
      <c r="G1719" s="12">
        <v>34675928</v>
      </c>
    </row>
    <row r="1720" spans="1:7" x14ac:dyDescent="0.25">
      <c r="A1720" s="13">
        <v>43507</v>
      </c>
      <c r="B1720" s="12">
        <v>9.31</v>
      </c>
      <c r="C1720" s="12">
        <v>9.5</v>
      </c>
      <c r="D1720" s="12">
        <v>9.18</v>
      </c>
      <c r="E1720" s="12">
        <v>9.4600000000000009</v>
      </c>
      <c r="F1720" s="12">
        <v>9.4600000000000009</v>
      </c>
      <c r="G1720" s="12">
        <v>23463747</v>
      </c>
    </row>
    <row r="1721" spans="1:7" x14ac:dyDescent="0.25">
      <c r="A1721" s="13">
        <v>43508</v>
      </c>
      <c r="B1721" s="12">
        <v>9.49</v>
      </c>
      <c r="C1721" s="12">
        <v>9.68</v>
      </c>
      <c r="D1721" s="12">
        <v>9.4600000000000009</v>
      </c>
      <c r="E1721" s="12">
        <v>9.6300000000000008</v>
      </c>
      <c r="F1721" s="12">
        <v>9.6300000000000008</v>
      </c>
      <c r="G1721" s="12">
        <v>54671411</v>
      </c>
    </row>
    <row r="1722" spans="1:7" x14ac:dyDescent="0.25">
      <c r="A1722" s="13">
        <v>43509</v>
      </c>
      <c r="B1722" s="12">
        <v>9.61</v>
      </c>
      <c r="C1722" s="12">
        <v>9.76</v>
      </c>
      <c r="D1722" s="12">
        <v>9.31</v>
      </c>
      <c r="E1722" s="12">
        <v>9.36</v>
      </c>
      <c r="F1722" s="12">
        <v>9.36</v>
      </c>
      <c r="G1722" s="12">
        <v>39652289</v>
      </c>
    </row>
    <row r="1723" spans="1:7" x14ac:dyDescent="0.25">
      <c r="A1723" s="13">
        <v>43510</v>
      </c>
      <c r="B1723" s="12">
        <v>9.42</v>
      </c>
      <c r="C1723" s="12">
        <v>9.5299999999999994</v>
      </c>
      <c r="D1723" s="12">
        <v>9.24</v>
      </c>
      <c r="E1723" s="12">
        <v>9.5</v>
      </c>
      <c r="F1723" s="12">
        <v>9.5</v>
      </c>
      <c r="G1723" s="12">
        <v>30831365</v>
      </c>
    </row>
    <row r="1724" spans="1:7" x14ac:dyDescent="0.25">
      <c r="A1724" s="13">
        <v>43511</v>
      </c>
      <c r="B1724" s="12">
        <v>9.5299999999999994</v>
      </c>
      <c r="C1724" s="12">
        <v>9.6199999999999992</v>
      </c>
      <c r="D1724" s="12">
        <v>9.44</v>
      </c>
      <c r="E1724" s="12">
        <v>9.5</v>
      </c>
      <c r="F1724" s="12">
        <v>9.5</v>
      </c>
      <c r="G1724" s="12">
        <v>23693594</v>
      </c>
    </row>
    <row r="1725" spans="1:7" x14ac:dyDescent="0.25">
      <c r="A1725" s="13">
        <v>43514</v>
      </c>
      <c r="B1725" s="12">
        <v>9.5299999999999994</v>
      </c>
      <c r="C1725" s="12">
        <v>9.67</v>
      </c>
      <c r="D1725" s="12">
        <v>9.51</v>
      </c>
      <c r="E1725" s="12">
        <v>9.5500000000000007</v>
      </c>
      <c r="F1725" s="12">
        <v>9.5500000000000007</v>
      </c>
      <c r="G1725" s="12">
        <v>4343672</v>
      </c>
    </row>
    <row r="1726" spans="1:7" x14ac:dyDescent="0.25">
      <c r="A1726" s="13">
        <v>43515</v>
      </c>
      <c r="B1726" s="12">
        <v>9.5500000000000007</v>
      </c>
      <c r="C1726" s="12">
        <v>9.6300000000000008</v>
      </c>
      <c r="D1726" s="12">
        <v>9.4</v>
      </c>
      <c r="E1726" s="12">
        <v>9.42</v>
      </c>
      <c r="F1726" s="12">
        <v>9.42</v>
      </c>
      <c r="G1726" s="12">
        <v>19342279</v>
      </c>
    </row>
    <row r="1727" spans="1:7" x14ac:dyDescent="0.25">
      <c r="A1727" s="13">
        <v>43516</v>
      </c>
      <c r="B1727" s="12">
        <v>9.67</v>
      </c>
      <c r="C1727" s="12">
        <v>9.8800000000000008</v>
      </c>
      <c r="D1727" s="12">
        <v>9.59</v>
      </c>
      <c r="E1727" s="12">
        <v>9.7200000000000006</v>
      </c>
      <c r="F1727" s="12">
        <v>9.7200000000000006</v>
      </c>
      <c r="G1727" s="12">
        <v>43955746</v>
      </c>
    </row>
    <row r="1728" spans="1:7" x14ac:dyDescent="0.25">
      <c r="A1728" s="13">
        <v>43517</v>
      </c>
      <c r="B1728" s="12">
        <v>9.67</v>
      </c>
      <c r="C1728" s="12">
        <v>9.7200000000000006</v>
      </c>
      <c r="D1728" s="12">
        <v>9.6</v>
      </c>
      <c r="E1728" s="12">
        <v>9.67</v>
      </c>
      <c r="F1728" s="12">
        <v>9.67</v>
      </c>
      <c r="G1728" s="12">
        <v>24750788</v>
      </c>
    </row>
    <row r="1729" spans="1:7" x14ac:dyDescent="0.25">
      <c r="A1729" s="13">
        <v>43518</v>
      </c>
      <c r="B1729" s="12">
        <v>9.69</v>
      </c>
      <c r="C1729" s="12">
        <v>9.7200000000000006</v>
      </c>
      <c r="D1729" s="12">
        <v>9.51</v>
      </c>
      <c r="E1729" s="12">
        <v>9.58</v>
      </c>
      <c r="F1729" s="12">
        <v>9.58</v>
      </c>
      <c r="G1729" s="12">
        <v>28607449</v>
      </c>
    </row>
    <row r="1730" spans="1:7" x14ac:dyDescent="0.25">
      <c r="A1730" s="13">
        <v>43521</v>
      </c>
      <c r="B1730" s="12">
        <v>9.6</v>
      </c>
      <c r="C1730" s="12">
        <v>9.64</v>
      </c>
      <c r="D1730" s="12">
        <v>9.35</v>
      </c>
      <c r="E1730" s="12">
        <v>9.44</v>
      </c>
      <c r="F1730" s="12">
        <v>9.44</v>
      </c>
      <c r="G1730" s="12">
        <v>45426294</v>
      </c>
    </row>
    <row r="1731" spans="1:7" x14ac:dyDescent="0.25">
      <c r="A1731" s="13">
        <v>43522</v>
      </c>
      <c r="B1731" s="12">
        <v>9.49</v>
      </c>
      <c r="C1731" s="12">
        <v>9.5500000000000007</v>
      </c>
      <c r="D1731" s="12">
        <v>9.41</v>
      </c>
      <c r="E1731" s="12">
        <v>9.5299999999999994</v>
      </c>
      <c r="F1731" s="12">
        <v>9.5299999999999994</v>
      </c>
      <c r="G1731" s="12">
        <v>23399250</v>
      </c>
    </row>
    <row r="1732" spans="1:7" x14ac:dyDescent="0.25">
      <c r="A1732" s="13">
        <v>43523</v>
      </c>
      <c r="B1732" s="12">
        <v>9.5299999999999994</v>
      </c>
      <c r="C1732" s="12">
        <v>9.5399999999999991</v>
      </c>
      <c r="D1732" s="12">
        <v>9.36</v>
      </c>
      <c r="E1732" s="12">
        <v>9.39</v>
      </c>
      <c r="F1732" s="12">
        <v>9.39</v>
      </c>
      <c r="G1732" s="12">
        <v>20467068</v>
      </c>
    </row>
    <row r="1733" spans="1:7" x14ac:dyDescent="0.25">
      <c r="A1733" s="13">
        <v>43524</v>
      </c>
      <c r="B1733" s="12">
        <v>9.35</v>
      </c>
      <c r="C1733" s="12">
        <v>9.5399999999999991</v>
      </c>
      <c r="D1733" s="12">
        <v>9.17</v>
      </c>
      <c r="E1733" s="12">
        <v>9.4600000000000009</v>
      </c>
      <c r="F1733" s="12">
        <v>9.4600000000000009</v>
      </c>
      <c r="G1733" s="12">
        <v>112851457</v>
      </c>
    </row>
    <row r="1734" spans="1:7" x14ac:dyDescent="0.25">
      <c r="A1734" s="13">
        <v>43525</v>
      </c>
      <c r="B1734" s="12">
        <v>9.49</v>
      </c>
      <c r="C1734" s="12">
        <v>9.5500000000000007</v>
      </c>
      <c r="D1734" s="12">
        <v>9.2200000000000006</v>
      </c>
      <c r="E1734" s="12">
        <v>9.44</v>
      </c>
      <c r="F1734" s="12">
        <v>9.44</v>
      </c>
      <c r="G1734" s="12">
        <v>16413843</v>
      </c>
    </row>
    <row r="1735" spans="1:7" x14ac:dyDescent="0.25">
      <c r="A1735" s="13">
        <v>43528</v>
      </c>
      <c r="B1735" s="12">
        <v>9.39</v>
      </c>
      <c r="C1735" s="12">
        <v>9.49</v>
      </c>
      <c r="D1735" s="12">
        <v>9.24</v>
      </c>
      <c r="E1735" s="12">
        <v>9.34</v>
      </c>
      <c r="F1735" s="12">
        <v>9.34</v>
      </c>
      <c r="G1735" s="12">
        <v>21876634</v>
      </c>
    </row>
    <row r="1736" spans="1:7" x14ac:dyDescent="0.25">
      <c r="A1736" s="13">
        <v>43529</v>
      </c>
      <c r="B1736" s="12">
        <v>9.33</v>
      </c>
      <c r="C1736" s="12">
        <v>9.33</v>
      </c>
      <c r="D1736" s="12">
        <v>9.14</v>
      </c>
      <c r="E1736" s="12">
        <v>9.17</v>
      </c>
      <c r="F1736" s="12">
        <v>9.17</v>
      </c>
      <c r="G1736" s="12">
        <v>26107357</v>
      </c>
    </row>
    <row r="1737" spans="1:7" x14ac:dyDescent="0.25">
      <c r="A1737" s="13">
        <v>43530</v>
      </c>
      <c r="B1737" s="12">
        <v>9.16</v>
      </c>
      <c r="C1737" s="12">
        <v>9.2899999999999991</v>
      </c>
      <c r="D1737" s="12">
        <v>9.0500000000000007</v>
      </c>
      <c r="E1737" s="12">
        <v>9.18</v>
      </c>
      <c r="F1737" s="12">
        <v>9.18</v>
      </c>
      <c r="G1737" s="12">
        <v>16682170</v>
      </c>
    </row>
    <row r="1738" spans="1:7" x14ac:dyDescent="0.25">
      <c r="A1738" s="13">
        <v>43531</v>
      </c>
      <c r="B1738" s="12">
        <v>9.1999999999999993</v>
      </c>
      <c r="C1738" s="12">
        <v>9.1999999999999993</v>
      </c>
      <c r="D1738" s="12">
        <v>9</v>
      </c>
      <c r="E1738" s="12">
        <v>9.09</v>
      </c>
      <c r="F1738" s="12">
        <v>9.09</v>
      </c>
      <c r="G1738" s="12">
        <v>34424529</v>
      </c>
    </row>
    <row r="1739" spans="1:7" x14ac:dyDescent="0.25">
      <c r="A1739" s="13">
        <v>43532</v>
      </c>
      <c r="B1739" s="12">
        <v>9.07</v>
      </c>
      <c r="C1739" s="12">
        <v>9.14</v>
      </c>
      <c r="D1739" s="12">
        <v>8.9600000000000009</v>
      </c>
      <c r="E1739" s="12">
        <v>9.0299999999999994</v>
      </c>
      <c r="F1739" s="12">
        <v>9.0299999999999994</v>
      </c>
      <c r="G1739" s="12">
        <v>22910081</v>
      </c>
    </row>
    <row r="1740" spans="1:7" x14ac:dyDescent="0.25">
      <c r="A1740" s="13">
        <v>43535</v>
      </c>
      <c r="B1740" s="12">
        <v>9.02</v>
      </c>
      <c r="C1740" s="12">
        <v>9.2200000000000006</v>
      </c>
      <c r="D1740" s="12">
        <v>9.02</v>
      </c>
      <c r="E1740" s="12">
        <v>9.1999999999999993</v>
      </c>
      <c r="F1740" s="12">
        <v>9.1999999999999993</v>
      </c>
      <c r="G1740" s="12">
        <v>15297896</v>
      </c>
    </row>
    <row r="1741" spans="1:7" x14ac:dyDescent="0.25">
      <c r="A1741" s="13">
        <v>43536</v>
      </c>
      <c r="B1741" s="12">
        <v>9.1999999999999993</v>
      </c>
      <c r="C1741" s="12">
        <v>9.26</v>
      </c>
      <c r="D1741" s="12">
        <v>9.09</v>
      </c>
      <c r="E1741" s="12">
        <v>9.1300000000000008</v>
      </c>
      <c r="F1741" s="12">
        <v>9.1300000000000008</v>
      </c>
      <c r="G1741" s="12">
        <v>23331090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G1741"/>
  <sheetViews>
    <sheetView topLeftCell="A1707" workbookViewId="0">
      <selection activeCell="F1741" sqref="F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14.5</v>
      </c>
      <c r="C2" s="12">
        <v>15.03</v>
      </c>
      <c r="D2" s="12">
        <v>14.5</v>
      </c>
      <c r="E2" s="12">
        <v>15</v>
      </c>
      <c r="F2" s="12">
        <v>11.829393</v>
      </c>
      <c r="G2" s="12">
        <v>8250624</v>
      </c>
    </row>
    <row r="3" spans="1:7" x14ac:dyDescent="0.25">
      <c r="A3" s="13">
        <v>41002</v>
      </c>
      <c r="B3" s="12">
        <v>14.97</v>
      </c>
      <c r="C3" s="12">
        <v>15.48</v>
      </c>
      <c r="D3" s="12">
        <v>14.97</v>
      </c>
      <c r="E3" s="12">
        <v>15.29</v>
      </c>
      <c r="F3" s="12">
        <v>12.058093</v>
      </c>
      <c r="G3" s="12">
        <v>8105619</v>
      </c>
    </row>
    <row r="4" spans="1:7" x14ac:dyDescent="0.25">
      <c r="A4" s="13">
        <v>41003</v>
      </c>
      <c r="B4" s="12">
        <v>14.74</v>
      </c>
      <c r="C4" s="12">
        <v>15.11</v>
      </c>
      <c r="D4" s="12">
        <v>14.51</v>
      </c>
      <c r="E4" s="12">
        <v>14.94</v>
      </c>
      <c r="F4" s="12">
        <v>11.782076</v>
      </c>
      <c r="G4" s="12">
        <v>1466276</v>
      </c>
    </row>
    <row r="5" spans="1:7" x14ac:dyDescent="0.25">
      <c r="A5" s="13">
        <v>41008</v>
      </c>
      <c r="B5" s="12">
        <v>14.81</v>
      </c>
      <c r="C5" s="12">
        <v>14.94</v>
      </c>
      <c r="D5" s="12">
        <v>14.6</v>
      </c>
      <c r="E5" s="12">
        <v>14.75</v>
      </c>
      <c r="F5" s="12">
        <v>11.632235</v>
      </c>
      <c r="G5" s="12">
        <v>1813083</v>
      </c>
    </row>
    <row r="6" spans="1:7" x14ac:dyDescent="0.25">
      <c r="A6" s="13">
        <v>41009</v>
      </c>
      <c r="B6" s="12">
        <v>14.9</v>
      </c>
      <c r="C6" s="12">
        <v>15</v>
      </c>
      <c r="D6" s="12">
        <v>14.75</v>
      </c>
      <c r="E6" s="12">
        <v>14.85</v>
      </c>
      <c r="F6" s="12">
        <v>11.711098</v>
      </c>
      <c r="G6" s="12">
        <v>4754955</v>
      </c>
    </row>
    <row r="7" spans="1:7" x14ac:dyDescent="0.25">
      <c r="A7" s="13">
        <v>41010</v>
      </c>
      <c r="B7" s="12">
        <v>15</v>
      </c>
      <c r="C7" s="12">
        <v>15.25</v>
      </c>
      <c r="D7" s="12">
        <v>14.96</v>
      </c>
      <c r="E7" s="12">
        <v>15.25</v>
      </c>
      <c r="F7" s="12">
        <v>12.026548999999999</v>
      </c>
      <c r="G7" s="12">
        <v>3692526</v>
      </c>
    </row>
    <row r="8" spans="1:7" x14ac:dyDescent="0.25">
      <c r="A8" s="13">
        <v>41011</v>
      </c>
      <c r="B8" s="12">
        <v>15.15</v>
      </c>
      <c r="C8" s="12">
        <v>15.85</v>
      </c>
      <c r="D8" s="12">
        <v>15.15</v>
      </c>
      <c r="E8" s="12">
        <v>15.79</v>
      </c>
      <c r="F8" s="12">
        <v>12.452408</v>
      </c>
      <c r="G8" s="12">
        <v>6202965</v>
      </c>
    </row>
    <row r="9" spans="1:7" x14ac:dyDescent="0.25">
      <c r="A9" s="13">
        <v>41012</v>
      </c>
      <c r="B9" s="12">
        <v>15.75</v>
      </c>
      <c r="C9" s="12">
        <v>15.86</v>
      </c>
      <c r="D9" s="12">
        <v>15.66</v>
      </c>
      <c r="E9" s="12">
        <v>15.72</v>
      </c>
      <c r="F9" s="12">
        <v>12.397202999999999</v>
      </c>
      <c r="G9" s="12">
        <v>1577703</v>
      </c>
    </row>
    <row r="10" spans="1:7" x14ac:dyDescent="0.25">
      <c r="A10" s="13">
        <v>41015</v>
      </c>
      <c r="B10" s="12">
        <v>15.78</v>
      </c>
      <c r="C10" s="12">
        <v>15.9</v>
      </c>
      <c r="D10" s="12">
        <v>15.21</v>
      </c>
      <c r="E10" s="12">
        <v>15.38</v>
      </c>
      <c r="F10" s="12">
        <v>12.12907</v>
      </c>
      <c r="G10" s="12">
        <v>2785467</v>
      </c>
    </row>
    <row r="11" spans="1:7" x14ac:dyDescent="0.25">
      <c r="A11" s="13">
        <v>41016</v>
      </c>
      <c r="B11" s="12">
        <v>15.39</v>
      </c>
      <c r="C11" s="12">
        <v>15.86</v>
      </c>
      <c r="D11" s="12">
        <v>15.39</v>
      </c>
      <c r="E11" s="12">
        <v>15.82</v>
      </c>
      <c r="F11" s="12">
        <v>12.476067</v>
      </c>
      <c r="G11" s="12">
        <v>2937543</v>
      </c>
    </row>
    <row r="12" spans="1:7" x14ac:dyDescent="0.25">
      <c r="A12" s="13">
        <v>41017</v>
      </c>
      <c r="B12" s="12">
        <v>15.8</v>
      </c>
      <c r="C12" s="12">
        <v>15.94</v>
      </c>
      <c r="D12" s="12">
        <v>15.75</v>
      </c>
      <c r="E12" s="12">
        <v>15.8</v>
      </c>
      <c r="F12" s="12">
        <v>12.460293</v>
      </c>
      <c r="G12" s="12">
        <v>3128851</v>
      </c>
    </row>
    <row r="13" spans="1:7" x14ac:dyDescent="0.25">
      <c r="A13" s="13">
        <v>41018</v>
      </c>
      <c r="B13" s="12">
        <v>15.85</v>
      </c>
      <c r="C13" s="12">
        <v>15.95</v>
      </c>
      <c r="D13" s="12">
        <v>15.8</v>
      </c>
      <c r="E13" s="12">
        <v>15.9</v>
      </c>
      <c r="F13" s="12">
        <v>12.539156</v>
      </c>
      <c r="G13" s="12">
        <v>3099917</v>
      </c>
    </row>
    <row r="14" spans="1:7" x14ac:dyDescent="0.25">
      <c r="A14" s="13">
        <v>41019</v>
      </c>
      <c r="B14" s="12">
        <v>15.84</v>
      </c>
      <c r="C14" s="12">
        <v>15.95</v>
      </c>
      <c r="D14" s="12">
        <v>15.74</v>
      </c>
      <c r="E14" s="12">
        <v>15.74</v>
      </c>
      <c r="F14" s="12">
        <v>12.412977</v>
      </c>
      <c r="G14" s="12">
        <v>2740281</v>
      </c>
    </row>
    <row r="15" spans="1:7" x14ac:dyDescent="0.25">
      <c r="A15" s="13">
        <v>41022</v>
      </c>
      <c r="B15" s="12">
        <v>15.8</v>
      </c>
      <c r="C15" s="12">
        <v>15.87</v>
      </c>
      <c r="D15" s="12">
        <v>15.62</v>
      </c>
      <c r="E15" s="12">
        <v>15.75</v>
      </c>
      <c r="F15" s="12">
        <v>12.420861</v>
      </c>
      <c r="G15" s="12">
        <v>2092842</v>
      </c>
    </row>
    <row r="16" spans="1:7" x14ac:dyDescent="0.25">
      <c r="A16" s="13">
        <v>41023</v>
      </c>
      <c r="B16" s="12">
        <v>15.67</v>
      </c>
      <c r="C16" s="12">
        <v>15.78</v>
      </c>
      <c r="D16" s="12">
        <v>15.55</v>
      </c>
      <c r="E16" s="12">
        <v>15.69</v>
      </c>
      <c r="F16" s="12">
        <v>12.373544000000001</v>
      </c>
      <c r="G16" s="12">
        <v>2017738</v>
      </c>
    </row>
    <row r="17" spans="1:7" x14ac:dyDescent="0.25">
      <c r="A17" s="13">
        <v>41024</v>
      </c>
      <c r="B17" s="12">
        <v>15.6</v>
      </c>
      <c r="C17" s="12">
        <v>16.110001</v>
      </c>
      <c r="D17" s="12">
        <v>14.94</v>
      </c>
      <c r="E17" s="12">
        <v>15.36</v>
      </c>
      <c r="F17" s="12">
        <v>12.113296999999999</v>
      </c>
      <c r="G17" s="12">
        <v>8159645</v>
      </c>
    </row>
    <row r="18" spans="1:7" x14ac:dyDescent="0.25">
      <c r="A18" s="13">
        <v>41025</v>
      </c>
      <c r="B18" s="12">
        <v>15.47</v>
      </c>
      <c r="C18" s="12">
        <v>15.58</v>
      </c>
      <c r="D18" s="12">
        <v>14.98</v>
      </c>
      <c r="E18" s="12">
        <v>15.11</v>
      </c>
      <c r="F18" s="12">
        <v>11.916142000000001</v>
      </c>
      <c r="G18" s="12">
        <v>1879213</v>
      </c>
    </row>
    <row r="19" spans="1:7" x14ac:dyDescent="0.25">
      <c r="A19" s="13">
        <v>41026</v>
      </c>
      <c r="B19" s="12">
        <v>15.12</v>
      </c>
      <c r="C19" s="12">
        <v>15.34</v>
      </c>
      <c r="D19" s="12">
        <v>15.11</v>
      </c>
      <c r="E19" s="12">
        <v>15.28</v>
      </c>
      <c r="F19" s="12">
        <v>12.050207</v>
      </c>
      <c r="G19" s="12">
        <v>2072871</v>
      </c>
    </row>
    <row r="20" spans="1:7" x14ac:dyDescent="0.25">
      <c r="A20" s="13">
        <v>41029</v>
      </c>
      <c r="B20" s="12">
        <v>15.16</v>
      </c>
      <c r="C20" s="12">
        <v>15.93</v>
      </c>
      <c r="D20" s="12">
        <v>15.15</v>
      </c>
      <c r="E20" s="12">
        <v>15.84</v>
      </c>
      <c r="F20" s="12">
        <v>12.491838</v>
      </c>
      <c r="G20" s="12">
        <v>6926448</v>
      </c>
    </row>
    <row r="21" spans="1:7" x14ac:dyDescent="0.25">
      <c r="A21" s="13">
        <v>41031</v>
      </c>
      <c r="B21" s="12">
        <v>15.84</v>
      </c>
      <c r="C21" s="12">
        <v>15.84</v>
      </c>
      <c r="D21" s="12">
        <v>15.2</v>
      </c>
      <c r="E21" s="12">
        <v>15.51</v>
      </c>
      <c r="F21" s="12">
        <v>12.231591</v>
      </c>
      <c r="G21" s="12">
        <v>2137482</v>
      </c>
    </row>
    <row r="22" spans="1:7" x14ac:dyDescent="0.25">
      <c r="A22" s="13">
        <v>41032</v>
      </c>
      <c r="B22" s="12">
        <v>15.64</v>
      </c>
      <c r="C22" s="12">
        <v>15.7</v>
      </c>
      <c r="D22" s="12">
        <v>15.16</v>
      </c>
      <c r="E22" s="12">
        <v>15.51</v>
      </c>
      <c r="F22" s="12">
        <v>12.231591</v>
      </c>
      <c r="G22" s="12">
        <v>2104842</v>
      </c>
    </row>
    <row r="23" spans="1:7" x14ac:dyDescent="0.25">
      <c r="A23" s="13">
        <v>41033</v>
      </c>
      <c r="B23" s="12">
        <v>15.49</v>
      </c>
      <c r="C23" s="12">
        <v>15.6</v>
      </c>
      <c r="D23" s="12">
        <v>15.36</v>
      </c>
      <c r="E23" s="12">
        <v>15.5</v>
      </c>
      <c r="F23" s="12">
        <v>12.223705000000001</v>
      </c>
      <c r="G23" s="12">
        <v>2367210</v>
      </c>
    </row>
    <row r="24" spans="1:7" x14ac:dyDescent="0.25">
      <c r="A24" s="13">
        <v>41036</v>
      </c>
      <c r="B24" s="12">
        <v>15.5</v>
      </c>
      <c r="C24" s="12">
        <v>15.79</v>
      </c>
      <c r="D24" s="12">
        <v>15.45</v>
      </c>
      <c r="E24" s="12">
        <v>15.52</v>
      </c>
      <c r="F24" s="12">
        <v>12.239478</v>
      </c>
      <c r="G24" s="12">
        <v>6196314</v>
      </c>
    </row>
    <row r="25" spans="1:7" x14ac:dyDescent="0.25">
      <c r="A25" s="13">
        <v>41037</v>
      </c>
      <c r="B25" s="12">
        <v>15.6</v>
      </c>
      <c r="C25" s="12">
        <v>15.6</v>
      </c>
      <c r="D25" s="12">
        <v>15.13</v>
      </c>
      <c r="E25" s="12">
        <v>15.59</v>
      </c>
      <c r="F25" s="12">
        <v>12.294682999999999</v>
      </c>
      <c r="G25" s="12">
        <v>8572166</v>
      </c>
    </row>
    <row r="26" spans="1:7" x14ac:dyDescent="0.25">
      <c r="A26" s="13">
        <v>41038</v>
      </c>
      <c r="B26" s="12">
        <v>15.5</v>
      </c>
      <c r="C26" s="12">
        <v>15.6</v>
      </c>
      <c r="D26" s="12">
        <v>15.4</v>
      </c>
      <c r="E26" s="12">
        <v>15.5</v>
      </c>
      <c r="F26" s="12">
        <v>12.223705000000001</v>
      </c>
      <c r="G26" s="12">
        <v>2776297</v>
      </c>
    </row>
    <row r="27" spans="1:7" x14ac:dyDescent="0.25">
      <c r="A27" s="13">
        <v>41039</v>
      </c>
      <c r="B27" s="12">
        <v>15.51</v>
      </c>
      <c r="C27" s="12">
        <v>15.88</v>
      </c>
      <c r="D27" s="12">
        <v>15.51</v>
      </c>
      <c r="E27" s="12">
        <v>15.71</v>
      </c>
      <c r="F27" s="12">
        <v>12.389317</v>
      </c>
      <c r="G27" s="12">
        <v>1488700</v>
      </c>
    </row>
    <row r="28" spans="1:7" x14ac:dyDescent="0.25">
      <c r="A28" s="13">
        <v>41040</v>
      </c>
      <c r="B28" s="12">
        <v>15.75</v>
      </c>
      <c r="C28" s="12">
        <v>15.8</v>
      </c>
      <c r="D28" s="12">
        <v>15.5</v>
      </c>
      <c r="E28" s="12">
        <v>15.5</v>
      </c>
      <c r="F28" s="12">
        <v>12.223705000000001</v>
      </c>
      <c r="G28" s="12">
        <v>6121075</v>
      </c>
    </row>
    <row r="29" spans="1:7" x14ac:dyDescent="0.25">
      <c r="A29" s="13">
        <v>41043</v>
      </c>
      <c r="B29" s="12">
        <v>15.4</v>
      </c>
      <c r="C29" s="12">
        <v>15.43</v>
      </c>
      <c r="D29" s="12">
        <v>14.65</v>
      </c>
      <c r="E29" s="12">
        <v>14.65</v>
      </c>
      <c r="F29" s="12">
        <v>11.553373000000001</v>
      </c>
      <c r="G29" s="12">
        <v>846361</v>
      </c>
    </row>
    <row r="30" spans="1:7" x14ac:dyDescent="0.25">
      <c r="A30" s="13">
        <v>41044</v>
      </c>
      <c r="B30" s="12">
        <v>14.98</v>
      </c>
      <c r="C30" s="12">
        <v>15.08</v>
      </c>
      <c r="D30" s="12">
        <v>14.04</v>
      </c>
      <c r="E30" s="12">
        <v>14.5</v>
      </c>
      <c r="F30" s="12">
        <v>11.435079999999999</v>
      </c>
      <c r="G30" s="12">
        <v>1743795</v>
      </c>
    </row>
    <row r="31" spans="1:7" x14ac:dyDescent="0.25">
      <c r="A31" s="13">
        <v>41045</v>
      </c>
      <c r="B31" s="12">
        <v>14.24</v>
      </c>
      <c r="C31" s="12">
        <v>14.74</v>
      </c>
      <c r="D31" s="12">
        <v>13.9</v>
      </c>
      <c r="E31" s="12">
        <v>13.95</v>
      </c>
      <c r="F31" s="12">
        <v>11.001334</v>
      </c>
      <c r="G31" s="12">
        <v>3154852</v>
      </c>
    </row>
    <row r="32" spans="1:7" x14ac:dyDescent="0.25">
      <c r="A32" s="13">
        <v>41046</v>
      </c>
      <c r="B32" s="12">
        <v>14</v>
      </c>
      <c r="C32" s="12">
        <v>14.04</v>
      </c>
      <c r="D32" s="12">
        <v>13.79</v>
      </c>
      <c r="E32" s="12">
        <v>13.88</v>
      </c>
      <c r="F32" s="12">
        <v>10.946132</v>
      </c>
      <c r="G32" s="12">
        <v>2323946</v>
      </c>
    </row>
    <row r="33" spans="1:7" x14ac:dyDescent="0.25">
      <c r="A33" s="13">
        <v>41047</v>
      </c>
      <c r="B33" s="12">
        <v>13.7</v>
      </c>
      <c r="C33" s="12">
        <v>14.09</v>
      </c>
      <c r="D33" s="12">
        <v>13.7</v>
      </c>
      <c r="E33" s="12">
        <v>13.8</v>
      </c>
      <c r="F33" s="12">
        <v>11.123462</v>
      </c>
      <c r="G33" s="12">
        <v>1705578</v>
      </c>
    </row>
    <row r="34" spans="1:7" x14ac:dyDescent="0.25">
      <c r="A34" s="13">
        <v>41050</v>
      </c>
      <c r="B34" s="12">
        <v>13.88</v>
      </c>
      <c r="C34" s="12">
        <v>14.35</v>
      </c>
      <c r="D34" s="12">
        <v>13.7</v>
      </c>
      <c r="E34" s="12">
        <v>14.31</v>
      </c>
      <c r="F34" s="12">
        <v>11.534547</v>
      </c>
      <c r="G34" s="12">
        <v>1403449</v>
      </c>
    </row>
    <row r="35" spans="1:7" x14ac:dyDescent="0.25">
      <c r="A35" s="13">
        <v>41051</v>
      </c>
      <c r="B35" s="12">
        <v>14.33</v>
      </c>
      <c r="C35" s="12">
        <v>14.88</v>
      </c>
      <c r="D35" s="12">
        <v>14.11</v>
      </c>
      <c r="E35" s="12">
        <v>14.65</v>
      </c>
      <c r="F35" s="12">
        <v>11.808602</v>
      </c>
      <c r="G35" s="12">
        <v>1696082</v>
      </c>
    </row>
    <row r="36" spans="1:7" x14ac:dyDescent="0.25">
      <c r="A36" s="13">
        <v>41052</v>
      </c>
      <c r="B36" s="12">
        <v>14.2</v>
      </c>
      <c r="C36" s="12">
        <v>14.32</v>
      </c>
      <c r="D36" s="12">
        <v>14.02</v>
      </c>
      <c r="E36" s="12">
        <v>14.15</v>
      </c>
      <c r="F36" s="12">
        <v>11.405578</v>
      </c>
      <c r="G36" s="12">
        <v>1831302</v>
      </c>
    </row>
    <row r="37" spans="1:7" x14ac:dyDescent="0.25">
      <c r="A37" s="13">
        <v>41053</v>
      </c>
      <c r="B37" s="12">
        <v>14.24</v>
      </c>
      <c r="C37" s="12">
        <v>14.73</v>
      </c>
      <c r="D37" s="12">
        <v>14.17</v>
      </c>
      <c r="E37" s="12">
        <v>14.66</v>
      </c>
      <c r="F37" s="12">
        <v>11.816663</v>
      </c>
      <c r="G37" s="12">
        <v>1345689</v>
      </c>
    </row>
    <row r="38" spans="1:7" x14ac:dyDescent="0.25">
      <c r="A38" s="13">
        <v>41054</v>
      </c>
      <c r="B38" s="12">
        <v>14.55</v>
      </c>
      <c r="C38" s="12">
        <v>15</v>
      </c>
      <c r="D38" s="12">
        <v>14.45</v>
      </c>
      <c r="E38" s="12">
        <v>14.96</v>
      </c>
      <c r="F38" s="12">
        <v>12.058476000000001</v>
      </c>
      <c r="G38" s="12">
        <v>1993663</v>
      </c>
    </row>
    <row r="39" spans="1:7" x14ac:dyDescent="0.25">
      <c r="A39" s="13">
        <v>41057</v>
      </c>
      <c r="B39" s="12">
        <v>15</v>
      </c>
      <c r="C39" s="12">
        <v>15.2</v>
      </c>
      <c r="D39" s="12">
        <v>14.81</v>
      </c>
      <c r="E39" s="12">
        <v>14.95</v>
      </c>
      <c r="F39" s="12">
        <v>12.050416999999999</v>
      </c>
      <c r="G39" s="12">
        <v>931764</v>
      </c>
    </row>
    <row r="40" spans="1:7" x14ac:dyDescent="0.25">
      <c r="A40" s="13">
        <v>41058</v>
      </c>
      <c r="B40" s="12">
        <v>14.9</v>
      </c>
      <c r="C40" s="12">
        <v>15</v>
      </c>
      <c r="D40" s="12">
        <v>14.72</v>
      </c>
      <c r="E40" s="12">
        <v>14.76</v>
      </c>
      <c r="F40" s="12">
        <v>11.897268</v>
      </c>
      <c r="G40" s="12">
        <v>1426924</v>
      </c>
    </row>
    <row r="41" spans="1:7" x14ac:dyDescent="0.25">
      <c r="A41" s="13">
        <v>41059</v>
      </c>
      <c r="B41" s="12">
        <v>14.74</v>
      </c>
      <c r="C41" s="12">
        <v>14.95</v>
      </c>
      <c r="D41" s="12">
        <v>14.65</v>
      </c>
      <c r="E41" s="12">
        <v>14.87</v>
      </c>
      <c r="F41" s="12">
        <v>11.985932999999999</v>
      </c>
      <c r="G41" s="12">
        <v>1770319</v>
      </c>
    </row>
    <row r="42" spans="1:7" x14ac:dyDescent="0.25">
      <c r="A42" s="13">
        <v>41060</v>
      </c>
      <c r="B42" s="12">
        <v>14.95</v>
      </c>
      <c r="C42" s="12">
        <v>15.15</v>
      </c>
      <c r="D42" s="12">
        <v>14.45</v>
      </c>
      <c r="E42" s="12">
        <v>14.9</v>
      </c>
      <c r="F42" s="12">
        <v>12.010115000000001</v>
      </c>
      <c r="G42" s="12">
        <v>13524148</v>
      </c>
    </row>
    <row r="43" spans="1:7" x14ac:dyDescent="0.25">
      <c r="A43" s="13">
        <v>41061</v>
      </c>
      <c r="B43" s="12">
        <v>14.76</v>
      </c>
      <c r="C43" s="12">
        <v>14.8</v>
      </c>
      <c r="D43" s="12">
        <v>14.3</v>
      </c>
      <c r="E43" s="12">
        <v>14.57</v>
      </c>
      <c r="F43" s="12">
        <v>11.744119</v>
      </c>
      <c r="G43" s="12">
        <v>2998169</v>
      </c>
    </row>
    <row r="44" spans="1:7" x14ac:dyDescent="0.25">
      <c r="A44" s="13">
        <v>41064</v>
      </c>
      <c r="B44" s="12">
        <v>14.8</v>
      </c>
      <c r="C44" s="12">
        <v>15.2</v>
      </c>
      <c r="D44" s="12">
        <v>14.1</v>
      </c>
      <c r="E44" s="12">
        <v>14.45</v>
      </c>
      <c r="F44" s="12">
        <v>11.647392</v>
      </c>
      <c r="G44" s="12">
        <v>2155007</v>
      </c>
    </row>
    <row r="45" spans="1:7" x14ac:dyDescent="0.25">
      <c r="A45" s="13">
        <v>41065</v>
      </c>
      <c r="B45" s="12">
        <v>14.54</v>
      </c>
      <c r="C45" s="12">
        <v>14.9</v>
      </c>
      <c r="D45" s="12">
        <v>14.38</v>
      </c>
      <c r="E45" s="12">
        <v>14.45</v>
      </c>
      <c r="F45" s="12">
        <v>11.647392</v>
      </c>
      <c r="G45" s="12">
        <v>978342</v>
      </c>
    </row>
    <row r="46" spans="1:7" x14ac:dyDescent="0.25">
      <c r="A46" s="13">
        <v>41066</v>
      </c>
      <c r="B46" s="12">
        <v>14.44</v>
      </c>
      <c r="C46" s="12">
        <v>14.8</v>
      </c>
      <c r="D46" s="12">
        <v>14.44</v>
      </c>
      <c r="E46" s="12">
        <v>14.65</v>
      </c>
      <c r="F46" s="12">
        <v>11.808602</v>
      </c>
      <c r="G46" s="12">
        <v>1512325</v>
      </c>
    </row>
    <row r="47" spans="1:7" x14ac:dyDescent="0.25">
      <c r="A47" s="13">
        <v>41067</v>
      </c>
      <c r="B47" s="12">
        <v>14.62</v>
      </c>
      <c r="C47" s="12">
        <v>14.98</v>
      </c>
      <c r="D47" s="12">
        <v>14.62</v>
      </c>
      <c r="E47" s="12">
        <v>14.85</v>
      </c>
      <c r="F47" s="12">
        <v>11.969811</v>
      </c>
      <c r="G47" s="12">
        <v>1200844</v>
      </c>
    </row>
    <row r="48" spans="1:7" x14ac:dyDescent="0.25">
      <c r="A48" s="13">
        <v>41068</v>
      </c>
      <c r="B48" s="12">
        <v>14.72</v>
      </c>
      <c r="C48" s="12">
        <v>14.92</v>
      </c>
      <c r="D48" s="12">
        <v>14.63</v>
      </c>
      <c r="E48" s="12">
        <v>14.92</v>
      </c>
      <c r="F48" s="12">
        <v>12.026235</v>
      </c>
      <c r="G48" s="12">
        <v>1307932</v>
      </c>
    </row>
    <row r="49" spans="1:7" x14ac:dyDescent="0.25">
      <c r="A49" s="13">
        <v>41071</v>
      </c>
      <c r="B49" s="12">
        <v>14.82</v>
      </c>
      <c r="C49" s="12">
        <v>15</v>
      </c>
      <c r="D49" s="12">
        <v>14.52</v>
      </c>
      <c r="E49" s="12">
        <v>14.65</v>
      </c>
      <c r="F49" s="12">
        <v>11.808602</v>
      </c>
      <c r="G49" s="12">
        <v>2309570</v>
      </c>
    </row>
    <row r="50" spans="1:7" x14ac:dyDescent="0.25">
      <c r="A50" s="13">
        <v>41072</v>
      </c>
      <c r="B50" s="12">
        <v>14.61</v>
      </c>
      <c r="C50" s="12">
        <v>14.76</v>
      </c>
      <c r="D50" s="12">
        <v>14.49</v>
      </c>
      <c r="E50" s="12">
        <v>14.7</v>
      </c>
      <c r="F50" s="12">
        <v>11.848903999999999</v>
      </c>
      <c r="G50" s="12">
        <v>1704498</v>
      </c>
    </row>
    <row r="51" spans="1:7" x14ac:dyDescent="0.25">
      <c r="A51" s="13">
        <v>41073</v>
      </c>
      <c r="B51" s="12">
        <v>14.57</v>
      </c>
      <c r="C51" s="12">
        <v>14.76</v>
      </c>
      <c r="D51" s="12">
        <v>14.51</v>
      </c>
      <c r="E51" s="12">
        <v>14.7</v>
      </c>
      <c r="F51" s="12">
        <v>11.848903999999999</v>
      </c>
      <c r="G51" s="12">
        <v>8515030</v>
      </c>
    </row>
    <row r="52" spans="1:7" x14ac:dyDescent="0.25">
      <c r="A52" s="13">
        <v>41074</v>
      </c>
      <c r="B52" s="12">
        <v>14.78</v>
      </c>
      <c r="C52" s="12">
        <v>14.8</v>
      </c>
      <c r="D52" s="12">
        <v>14.44</v>
      </c>
      <c r="E52" s="12">
        <v>14.72</v>
      </c>
      <c r="F52" s="12">
        <v>11.865026</v>
      </c>
      <c r="G52" s="12">
        <v>1652568</v>
      </c>
    </row>
    <row r="53" spans="1:7" x14ac:dyDescent="0.25">
      <c r="A53" s="13">
        <v>41075</v>
      </c>
      <c r="B53" s="12">
        <v>14.8</v>
      </c>
      <c r="C53" s="12">
        <v>14.84</v>
      </c>
      <c r="D53" s="12">
        <v>14.6</v>
      </c>
      <c r="E53" s="12">
        <v>14.73</v>
      </c>
      <c r="F53" s="12">
        <v>11.873086000000001</v>
      </c>
      <c r="G53" s="12">
        <v>4841191</v>
      </c>
    </row>
    <row r="54" spans="1:7" x14ac:dyDescent="0.25">
      <c r="A54" s="13">
        <v>41078</v>
      </c>
      <c r="B54" s="12">
        <v>14.64</v>
      </c>
      <c r="C54" s="12">
        <v>14.73</v>
      </c>
      <c r="D54" s="12">
        <v>14.4</v>
      </c>
      <c r="E54" s="12">
        <v>14.7</v>
      </c>
      <c r="F54" s="12">
        <v>11.848903999999999</v>
      </c>
      <c r="G54" s="12">
        <v>5074492</v>
      </c>
    </row>
    <row r="55" spans="1:7" x14ac:dyDescent="0.25">
      <c r="A55" s="13">
        <v>41079</v>
      </c>
      <c r="B55" s="12">
        <v>14.77</v>
      </c>
      <c r="C55" s="12">
        <v>14.82</v>
      </c>
      <c r="D55" s="12">
        <v>14.48</v>
      </c>
      <c r="E55" s="12">
        <v>14.73</v>
      </c>
      <c r="F55" s="12">
        <v>11.873086000000001</v>
      </c>
      <c r="G55" s="12">
        <v>2326398</v>
      </c>
    </row>
    <row r="56" spans="1:7" x14ac:dyDescent="0.25">
      <c r="A56" s="13">
        <v>41080</v>
      </c>
      <c r="B56" s="12">
        <v>14.66</v>
      </c>
      <c r="C56" s="12">
        <v>14.7</v>
      </c>
      <c r="D56" s="12">
        <v>14.39</v>
      </c>
      <c r="E56" s="12">
        <v>14.5</v>
      </c>
      <c r="F56" s="12">
        <v>11.687695</v>
      </c>
      <c r="G56" s="12">
        <v>2231105</v>
      </c>
    </row>
    <row r="57" spans="1:7" x14ac:dyDescent="0.25">
      <c r="A57" s="13">
        <v>41081</v>
      </c>
      <c r="B57" s="12">
        <v>14.65</v>
      </c>
      <c r="C57" s="12">
        <v>14.7</v>
      </c>
      <c r="D57" s="12">
        <v>14.4</v>
      </c>
      <c r="E57" s="12">
        <v>14.55</v>
      </c>
      <c r="F57" s="12">
        <v>11.727997999999999</v>
      </c>
      <c r="G57" s="12">
        <v>4191818</v>
      </c>
    </row>
    <row r="58" spans="1:7" x14ac:dyDescent="0.25">
      <c r="A58" s="13">
        <v>41082</v>
      </c>
      <c r="B58" s="12">
        <v>14.65</v>
      </c>
      <c r="C58" s="12">
        <v>15.38</v>
      </c>
      <c r="D58" s="12">
        <v>14.4</v>
      </c>
      <c r="E58" s="12">
        <v>15.02</v>
      </c>
      <c r="F58" s="12">
        <v>12.10684</v>
      </c>
      <c r="G58" s="12">
        <v>6409670</v>
      </c>
    </row>
    <row r="59" spans="1:7" x14ac:dyDescent="0.25">
      <c r="A59" s="13">
        <v>41085</v>
      </c>
      <c r="B59" s="12">
        <v>15.03</v>
      </c>
      <c r="C59" s="12">
        <v>15.03</v>
      </c>
      <c r="D59" s="12">
        <v>14.55</v>
      </c>
      <c r="E59" s="12">
        <v>14.89</v>
      </c>
      <c r="F59" s="12">
        <v>12.002053999999999</v>
      </c>
      <c r="G59" s="12">
        <v>1723560</v>
      </c>
    </row>
    <row r="60" spans="1:7" x14ac:dyDescent="0.25">
      <c r="A60" s="13">
        <v>41086</v>
      </c>
      <c r="B60" s="12">
        <v>14.8</v>
      </c>
      <c r="C60" s="12">
        <v>15.59</v>
      </c>
      <c r="D60" s="12">
        <v>14.75</v>
      </c>
      <c r="E60" s="12">
        <v>15.22</v>
      </c>
      <c r="F60" s="12">
        <v>12.268046999999999</v>
      </c>
      <c r="G60" s="12">
        <v>3080737</v>
      </c>
    </row>
    <row r="61" spans="1:7" x14ac:dyDescent="0.25">
      <c r="A61" s="13">
        <v>41087</v>
      </c>
      <c r="B61" s="12">
        <v>15.22</v>
      </c>
      <c r="C61" s="12">
        <v>15.62</v>
      </c>
      <c r="D61" s="12">
        <v>15.22</v>
      </c>
      <c r="E61" s="12">
        <v>15.56</v>
      </c>
      <c r="F61" s="12">
        <v>12.542106</v>
      </c>
      <c r="G61" s="12">
        <v>5779919</v>
      </c>
    </row>
    <row r="62" spans="1:7" x14ac:dyDescent="0.25">
      <c r="A62" s="13">
        <v>41088</v>
      </c>
      <c r="B62" s="12">
        <v>15.55</v>
      </c>
      <c r="C62" s="12">
        <v>15.6</v>
      </c>
      <c r="D62" s="12">
        <v>15.32</v>
      </c>
      <c r="E62" s="12">
        <v>15.59</v>
      </c>
      <c r="F62" s="12">
        <v>12.566287000000001</v>
      </c>
      <c r="G62" s="12">
        <v>1344372</v>
      </c>
    </row>
    <row r="63" spans="1:7" x14ac:dyDescent="0.25">
      <c r="A63" s="13">
        <v>41089</v>
      </c>
      <c r="B63" s="12">
        <v>15.66</v>
      </c>
      <c r="C63" s="12">
        <v>15.8</v>
      </c>
      <c r="D63" s="12">
        <v>15.55</v>
      </c>
      <c r="E63" s="12">
        <v>15.61</v>
      </c>
      <c r="F63" s="12">
        <v>12.582407999999999</v>
      </c>
      <c r="G63" s="12">
        <v>5500036</v>
      </c>
    </row>
    <row r="64" spans="1:7" x14ac:dyDescent="0.25">
      <c r="A64" s="13">
        <v>41093</v>
      </c>
      <c r="B64" s="12">
        <v>15.8</v>
      </c>
      <c r="C64" s="12">
        <v>16</v>
      </c>
      <c r="D64" s="12">
        <v>15.76</v>
      </c>
      <c r="E64" s="12">
        <v>15.96</v>
      </c>
      <c r="F64" s="12">
        <v>12.864526</v>
      </c>
      <c r="G64" s="12">
        <v>1476294</v>
      </c>
    </row>
    <row r="65" spans="1:7" x14ac:dyDescent="0.25">
      <c r="A65" s="13">
        <v>41094</v>
      </c>
      <c r="B65" s="12">
        <v>15.95</v>
      </c>
      <c r="C65" s="12">
        <v>16.02</v>
      </c>
      <c r="D65" s="12">
        <v>15.63</v>
      </c>
      <c r="E65" s="12">
        <v>15.86</v>
      </c>
      <c r="F65" s="12">
        <v>12.78392</v>
      </c>
      <c r="G65" s="12">
        <v>803184</v>
      </c>
    </row>
    <row r="66" spans="1:7" x14ac:dyDescent="0.25">
      <c r="A66" s="13">
        <v>41095</v>
      </c>
      <c r="B66" s="12">
        <v>15.72</v>
      </c>
      <c r="C66" s="12">
        <v>16.049999</v>
      </c>
      <c r="D66" s="12">
        <v>15.72</v>
      </c>
      <c r="E66" s="12">
        <v>15.96</v>
      </c>
      <c r="F66" s="12">
        <v>12.864526</v>
      </c>
      <c r="G66" s="12">
        <v>1431042</v>
      </c>
    </row>
    <row r="67" spans="1:7" x14ac:dyDescent="0.25">
      <c r="A67" s="13">
        <v>41096</v>
      </c>
      <c r="B67" s="12">
        <v>15.87</v>
      </c>
      <c r="C67" s="12">
        <v>15.96</v>
      </c>
      <c r="D67" s="12">
        <v>15.65</v>
      </c>
      <c r="E67" s="12">
        <v>15.7</v>
      </c>
      <c r="F67" s="12">
        <v>12.654952</v>
      </c>
      <c r="G67" s="12">
        <v>601693</v>
      </c>
    </row>
    <row r="68" spans="1:7" x14ac:dyDescent="0.25">
      <c r="A68" s="13">
        <v>41099</v>
      </c>
      <c r="B68" s="12">
        <v>15.7</v>
      </c>
      <c r="C68" s="12">
        <v>15.83</v>
      </c>
      <c r="D68" s="12">
        <v>15.26</v>
      </c>
      <c r="E68" s="12">
        <v>15.44</v>
      </c>
      <c r="F68" s="12">
        <v>12.445379000000001</v>
      </c>
      <c r="G68" s="12">
        <v>951542</v>
      </c>
    </row>
    <row r="69" spans="1:7" x14ac:dyDescent="0.25">
      <c r="A69" s="13">
        <v>41100</v>
      </c>
      <c r="B69" s="12">
        <v>15.47</v>
      </c>
      <c r="C69" s="12">
        <v>15.56</v>
      </c>
      <c r="D69" s="12">
        <v>15.22</v>
      </c>
      <c r="E69" s="12">
        <v>15.34</v>
      </c>
      <c r="F69" s="12">
        <v>12.364776000000001</v>
      </c>
      <c r="G69" s="12">
        <v>1031891</v>
      </c>
    </row>
    <row r="70" spans="1:7" x14ac:dyDescent="0.25">
      <c r="A70" s="13">
        <v>41101</v>
      </c>
      <c r="B70" s="12">
        <v>15.32</v>
      </c>
      <c r="C70" s="12">
        <v>15.44</v>
      </c>
      <c r="D70" s="12">
        <v>15.25</v>
      </c>
      <c r="E70" s="12">
        <v>15.44</v>
      </c>
      <c r="F70" s="12">
        <v>12.445379000000001</v>
      </c>
      <c r="G70" s="12">
        <v>1419274</v>
      </c>
    </row>
    <row r="71" spans="1:7" x14ac:dyDescent="0.25">
      <c r="A71" s="13">
        <v>41102</v>
      </c>
      <c r="B71" s="12">
        <v>15.32</v>
      </c>
      <c r="C71" s="12">
        <v>15.53</v>
      </c>
      <c r="D71" s="12">
        <v>15</v>
      </c>
      <c r="E71" s="12">
        <v>15.33</v>
      </c>
      <c r="F71" s="12">
        <v>12.356712999999999</v>
      </c>
      <c r="G71" s="12">
        <v>1079500</v>
      </c>
    </row>
    <row r="72" spans="1:7" x14ac:dyDescent="0.25">
      <c r="A72" s="13">
        <v>41103</v>
      </c>
      <c r="B72" s="12">
        <v>15.4</v>
      </c>
      <c r="C72" s="12">
        <v>15.85</v>
      </c>
      <c r="D72" s="12">
        <v>15.4</v>
      </c>
      <c r="E72" s="12">
        <v>15.75</v>
      </c>
      <c r="F72" s="12">
        <v>12.695255</v>
      </c>
      <c r="G72" s="12">
        <v>540760</v>
      </c>
    </row>
    <row r="73" spans="1:7" x14ac:dyDescent="0.25">
      <c r="A73" s="13">
        <v>41106</v>
      </c>
      <c r="B73" s="12">
        <v>15.65</v>
      </c>
      <c r="C73" s="12">
        <v>16</v>
      </c>
      <c r="D73" s="12">
        <v>15.5</v>
      </c>
      <c r="E73" s="12">
        <v>15.93</v>
      </c>
      <c r="F73" s="12">
        <v>12.840343000000001</v>
      </c>
      <c r="G73" s="12">
        <v>797347</v>
      </c>
    </row>
    <row r="74" spans="1:7" x14ac:dyDescent="0.25">
      <c r="A74" s="13">
        <v>41107</v>
      </c>
      <c r="B74" s="12">
        <v>16</v>
      </c>
      <c r="C74" s="12">
        <v>16</v>
      </c>
      <c r="D74" s="12">
        <v>15.41</v>
      </c>
      <c r="E74" s="12">
        <v>15.5</v>
      </c>
      <c r="F74" s="12">
        <v>12.493741999999999</v>
      </c>
      <c r="G74" s="12">
        <v>4023648</v>
      </c>
    </row>
    <row r="75" spans="1:7" x14ac:dyDescent="0.25">
      <c r="A75" s="13">
        <v>41108</v>
      </c>
      <c r="B75" s="12">
        <v>15.5</v>
      </c>
      <c r="C75" s="12">
        <v>15.6</v>
      </c>
      <c r="D75" s="12">
        <v>15.15</v>
      </c>
      <c r="E75" s="12">
        <v>15.17</v>
      </c>
      <c r="F75" s="12">
        <v>12.227747000000001</v>
      </c>
      <c r="G75" s="12">
        <v>1149085</v>
      </c>
    </row>
    <row r="76" spans="1:7" x14ac:dyDescent="0.25">
      <c r="A76" s="13">
        <v>41109</v>
      </c>
      <c r="B76" s="12">
        <v>15.29</v>
      </c>
      <c r="C76" s="12">
        <v>15.5</v>
      </c>
      <c r="D76" s="12">
        <v>15.2</v>
      </c>
      <c r="E76" s="12">
        <v>15.3</v>
      </c>
      <c r="F76" s="12">
        <v>12.332535</v>
      </c>
      <c r="G76" s="12">
        <v>869007</v>
      </c>
    </row>
    <row r="77" spans="1:7" x14ac:dyDescent="0.25">
      <c r="A77" s="13">
        <v>41110</v>
      </c>
      <c r="B77" s="12">
        <v>15.27</v>
      </c>
      <c r="C77" s="12">
        <v>15.3</v>
      </c>
      <c r="D77" s="12">
        <v>15.01</v>
      </c>
      <c r="E77" s="12">
        <v>15.01</v>
      </c>
      <c r="F77" s="12">
        <v>12.09878</v>
      </c>
      <c r="G77" s="12">
        <v>1089054</v>
      </c>
    </row>
    <row r="78" spans="1:7" x14ac:dyDescent="0.25">
      <c r="A78" s="13">
        <v>41113</v>
      </c>
      <c r="B78" s="12">
        <v>15.05</v>
      </c>
      <c r="C78" s="12">
        <v>15.55</v>
      </c>
      <c r="D78" s="12">
        <v>14.91</v>
      </c>
      <c r="E78" s="12">
        <v>15.05</v>
      </c>
      <c r="F78" s="12">
        <v>12.131021</v>
      </c>
      <c r="G78" s="12">
        <v>993508</v>
      </c>
    </row>
    <row r="79" spans="1:7" x14ac:dyDescent="0.25">
      <c r="A79" s="13">
        <v>41114</v>
      </c>
      <c r="B79" s="12">
        <v>15.05</v>
      </c>
      <c r="C79" s="12">
        <v>15.56</v>
      </c>
      <c r="D79" s="12">
        <v>15</v>
      </c>
      <c r="E79" s="12">
        <v>15.3</v>
      </c>
      <c r="F79" s="12">
        <v>12.332535</v>
      </c>
      <c r="G79" s="12">
        <v>1976196</v>
      </c>
    </row>
    <row r="80" spans="1:7" x14ac:dyDescent="0.25">
      <c r="A80" s="13">
        <v>41115</v>
      </c>
      <c r="B80" s="12">
        <v>15.3</v>
      </c>
      <c r="C80" s="12">
        <v>15.3</v>
      </c>
      <c r="D80" s="12">
        <v>14.39</v>
      </c>
      <c r="E80" s="12">
        <v>14.51</v>
      </c>
      <c r="F80" s="12">
        <v>11.695757</v>
      </c>
      <c r="G80" s="12">
        <v>4022709</v>
      </c>
    </row>
    <row r="81" spans="1:7" x14ac:dyDescent="0.25">
      <c r="A81" s="13">
        <v>41116</v>
      </c>
      <c r="B81" s="12">
        <v>14.69</v>
      </c>
      <c r="C81" s="12">
        <v>14.8</v>
      </c>
      <c r="D81" s="12">
        <v>14.11</v>
      </c>
      <c r="E81" s="12">
        <v>14.37</v>
      </c>
      <c r="F81" s="12">
        <v>11.582909000000001</v>
      </c>
      <c r="G81" s="12">
        <v>2555899</v>
      </c>
    </row>
    <row r="82" spans="1:7" x14ac:dyDescent="0.25">
      <c r="A82" s="13">
        <v>41117</v>
      </c>
      <c r="B82" s="12">
        <v>14.56</v>
      </c>
      <c r="C82" s="12">
        <v>14.65</v>
      </c>
      <c r="D82" s="12">
        <v>14.11</v>
      </c>
      <c r="E82" s="12">
        <v>14.43</v>
      </c>
      <c r="F82" s="12">
        <v>11.631270000000001</v>
      </c>
      <c r="G82" s="12">
        <v>3142948</v>
      </c>
    </row>
    <row r="83" spans="1:7" x14ac:dyDescent="0.25">
      <c r="A83" s="13">
        <v>41120</v>
      </c>
      <c r="B83" s="12">
        <v>14.43</v>
      </c>
      <c r="C83" s="12">
        <v>14.49</v>
      </c>
      <c r="D83" s="12">
        <v>13.57</v>
      </c>
      <c r="E83" s="12">
        <v>13.69</v>
      </c>
      <c r="F83" s="12">
        <v>11.034796</v>
      </c>
      <c r="G83" s="12">
        <v>1900269</v>
      </c>
    </row>
    <row r="84" spans="1:7" x14ac:dyDescent="0.25">
      <c r="A84" s="13">
        <v>41121</v>
      </c>
      <c r="B84" s="12">
        <v>13.71</v>
      </c>
      <c r="C84" s="12">
        <v>14.09</v>
      </c>
      <c r="D84" s="12">
        <v>13.28</v>
      </c>
      <c r="E84" s="12">
        <v>13.38</v>
      </c>
      <c r="F84" s="12">
        <v>10.784921000000001</v>
      </c>
      <c r="G84" s="12">
        <v>3892353</v>
      </c>
    </row>
    <row r="85" spans="1:7" x14ac:dyDescent="0.25">
      <c r="A85" s="13">
        <v>41122</v>
      </c>
      <c r="B85" s="12">
        <v>13.48</v>
      </c>
      <c r="C85" s="12">
        <v>13.48</v>
      </c>
      <c r="D85" s="12">
        <v>12.95</v>
      </c>
      <c r="E85" s="12">
        <v>13.01</v>
      </c>
      <c r="F85" s="12">
        <v>10.486684</v>
      </c>
      <c r="G85" s="12">
        <v>3519741</v>
      </c>
    </row>
    <row r="86" spans="1:7" x14ac:dyDescent="0.25">
      <c r="A86" s="13">
        <v>41123</v>
      </c>
      <c r="B86" s="12">
        <v>13.15</v>
      </c>
      <c r="C86" s="12">
        <v>13.18</v>
      </c>
      <c r="D86" s="12">
        <v>12.52</v>
      </c>
      <c r="E86" s="12">
        <v>13.03</v>
      </c>
      <c r="F86" s="12">
        <v>10.502805</v>
      </c>
      <c r="G86" s="12">
        <v>2032620</v>
      </c>
    </row>
    <row r="87" spans="1:7" x14ac:dyDescent="0.25">
      <c r="A87" s="13">
        <v>41124</v>
      </c>
      <c r="B87" s="12">
        <v>13.2</v>
      </c>
      <c r="C87" s="12">
        <v>13.23</v>
      </c>
      <c r="D87" s="12">
        <v>13</v>
      </c>
      <c r="E87" s="12">
        <v>13.1</v>
      </c>
      <c r="F87" s="12">
        <v>10.559227999999999</v>
      </c>
      <c r="G87" s="12">
        <v>2349383</v>
      </c>
    </row>
    <row r="88" spans="1:7" x14ac:dyDescent="0.25">
      <c r="A88" s="13">
        <v>41127</v>
      </c>
      <c r="B88" s="12">
        <v>13.2</v>
      </c>
      <c r="C88" s="12">
        <v>13.67</v>
      </c>
      <c r="D88" s="12">
        <v>13.1</v>
      </c>
      <c r="E88" s="12">
        <v>13.62</v>
      </c>
      <c r="F88" s="12">
        <v>10.978372999999999</v>
      </c>
      <c r="G88" s="12">
        <v>2342508</v>
      </c>
    </row>
    <row r="89" spans="1:7" x14ac:dyDescent="0.25">
      <c r="A89" s="13">
        <v>41128</v>
      </c>
      <c r="B89" s="12">
        <v>13.71</v>
      </c>
      <c r="C89" s="12">
        <v>14.05</v>
      </c>
      <c r="D89" s="12">
        <v>13.5</v>
      </c>
      <c r="E89" s="12">
        <v>13.96</v>
      </c>
      <c r="F89" s="12">
        <v>11.252428</v>
      </c>
      <c r="G89" s="12">
        <v>2712422</v>
      </c>
    </row>
    <row r="90" spans="1:7" x14ac:dyDescent="0.25">
      <c r="A90" s="13">
        <v>41129</v>
      </c>
      <c r="B90" s="12">
        <v>13.95</v>
      </c>
      <c r="C90" s="12">
        <v>13.98</v>
      </c>
      <c r="D90" s="12">
        <v>13.68</v>
      </c>
      <c r="E90" s="12">
        <v>13.73</v>
      </c>
      <c r="F90" s="12">
        <v>11.067038</v>
      </c>
      <c r="G90" s="12">
        <v>2649774</v>
      </c>
    </row>
    <row r="91" spans="1:7" x14ac:dyDescent="0.25">
      <c r="A91" s="13">
        <v>41130</v>
      </c>
      <c r="B91" s="12">
        <v>13.83</v>
      </c>
      <c r="C91" s="12">
        <v>13.83</v>
      </c>
      <c r="D91" s="12">
        <v>13.5</v>
      </c>
      <c r="E91" s="12">
        <v>13.73</v>
      </c>
      <c r="F91" s="12">
        <v>11.067038</v>
      </c>
      <c r="G91" s="12">
        <v>2386405</v>
      </c>
    </row>
    <row r="92" spans="1:7" x14ac:dyDescent="0.25">
      <c r="A92" s="13">
        <v>41131</v>
      </c>
      <c r="B92" s="12">
        <v>13.73</v>
      </c>
      <c r="C92" s="12">
        <v>13.9</v>
      </c>
      <c r="D92" s="12">
        <v>13.51</v>
      </c>
      <c r="E92" s="12">
        <v>13.82</v>
      </c>
      <c r="F92" s="12">
        <v>11.139583</v>
      </c>
      <c r="G92" s="12">
        <v>1324444</v>
      </c>
    </row>
    <row r="93" spans="1:7" x14ac:dyDescent="0.25">
      <c r="A93" s="13">
        <v>41134</v>
      </c>
      <c r="B93" s="12">
        <v>13.85</v>
      </c>
      <c r="C93" s="12">
        <v>13.85</v>
      </c>
      <c r="D93" s="12">
        <v>13.31</v>
      </c>
      <c r="E93" s="12">
        <v>13.58</v>
      </c>
      <c r="F93" s="12">
        <v>10.946130999999999</v>
      </c>
      <c r="G93" s="12">
        <v>1483136</v>
      </c>
    </row>
    <row r="94" spans="1:7" x14ac:dyDescent="0.25">
      <c r="A94" s="13">
        <v>41135</v>
      </c>
      <c r="B94" s="12">
        <v>13.67</v>
      </c>
      <c r="C94" s="12">
        <v>13.77</v>
      </c>
      <c r="D94" s="12">
        <v>13.5</v>
      </c>
      <c r="E94" s="12">
        <v>13.73</v>
      </c>
      <c r="F94" s="12">
        <v>11.067038</v>
      </c>
      <c r="G94" s="12">
        <v>1619402</v>
      </c>
    </row>
    <row r="95" spans="1:7" x14ac:dyDescent="0.25">
      <c r="A95" s="13">
        <v>41136</v>
      </c>
      <c r="B95" s="12">
        <v>13.8</v>
      </c>
      <c r="C95" s="12">
        <v>14</v>
      </c>
      <c r="D95" s="12">
        <v>13.7</v>
      </c>
      <c r="E95" s="12">
        <v>13.92</v>
      </c>
      <c r="F95" s="12">
        <v>11.220186999999999</v>
      </c>
      <c r="G95" s="12">
        <v>1242615</v>
      </c>
    </row>
    <row r="96" spans="1:7" x14ac:dyDescent="0.25">
      <c r="A96" s="13">
        <v>41137</v>
      </c>
      <c r="B96" s="12">
        <v>13.9</v>
      </c>
      <c r="C96" s="12">
        <v>13.92</v>
      </c>
      <c r="D96" s="12">
        <v>13.52</v>
      </c>
      <c r="E96" s="12">
        <v>13.68</v>
      </c>
      <c r="F96" s="12">
        <v>11.026736</v>
      </c>
      <c r="G96" s="12">
        <v>1538787</v>
      </c>
    </row>
    <row r="97" spans="1:7" x14ac:dyDescent="0.25">
      <c r="A97" s="13">
        <v>41138</v>
      </c>
      <c r="B97" s="12">
        <v>13.68</v>
      </c>
      <c r="C97" s="12">
        <v>13.8</v>
      </c>
      <c r="D97" s="12">
        <v>13.62</v>
      </c>
      <c r="E97" s="12">
        <v>13.74</v>
      </c>
      <c r="F97" s="12">
        <v>11.075098000000001</v>
      </c>
      <c r="G97" s="12">
        <v>1410680</v>
      </c>
    </row>
    <row r="98" spans="1:7" x14ac:dyDescent="0.25">
      <c r="A98" s="13">
        <v>41141</v>
      </c>
      <c r="B98" s="12">
        <v>13.68</v>
      </c>
      <c r="C98" s="12">
        <v>13.93</v>
      </c>
      <c r="D98" s="12">
        <v>13.66</v>
      </c>
      <c r="E98" s="12">
        <v>13.83</v>
      </c>
      <c r="F98" s="12">
        <v>11.147643</v>
      </c>
      <c r="G98" s="12">
        <v>754815</v>
      </c>
    </row>
    <row r="99" spans="1:7" x14ac:dyDescent="0.25">
      <c r="A99" s="13">
        <v>41142</v>
      </c>
      <c r="B99" s="12">
        <v>13.87</v>
      </c>
      <c r="C99" s="12">
        <v>13.94</v>
      </c>
      <c r="D99" s="12">
        <v>13.6</v>
      </c>
      <c r="E99" s="12">
        <v>13.82</v>
      </c>
      <c r="F99" s="12">
        <v>11.139583</v>
      </c>
      <c r="G99" s="12">
        <v>1688307</v>
      </c>
    </row>
    <row r="100" spans="1:7" x14ac:dyDescent="0.25">
      <c r="A100" s="13">
        <v>41143</v>
      </c>
      <c r="B100" s="12">
        <v>13.81</v>
      </c>
      <c r="C100" s="12">
        <v>13.89</v>
      </c>
      <c r="D100" s="12">
        <v>13.55</v>
      </c>
      <c r="E100" s="12">
        <v>13.8</v>
      </c>
      <c r="F100" s="12">
        <v>11.123462</v>
      </c>
      <c r="G100" s="12">
        <v>1409692</v>
      </c>
    </row>
    <row r="101" spans="1:7" x14ac:dyDescent="0.25">
      <c r="A101" s="13">
        <v>41144</v>
      </c>
      <c r="B101" s="12">
        <v>13.7</v>
      </c>
      <c r="C101" s="12">
        <v>13.86</v>
      </c>
      <c r="D101" s="12">
        <v>13.53</v>
      </c>
      <c r="E101" s="12">
        <v>13.71</v>
      </c>
      <c r="F101" s="12">
        <v>11.050917999999999</v>
      </c>
      <c r="G101" s="12">
        <v>1664126</v>
      </c>
    </row>
    <row r="102" spans="1:7" x14ac:dyDescent="0.25">
      <c r="A102" s="13">
        <v>41145</v>
      </c>
      <c r="B102" s="12">
        <v>13.61</v>
      </c>
      <c r="C102" s="12">
        <v>13.85</v>
      </c>
      <c r="D102" s="12">
        <v>13.53</v>
      </c>
      <c r="E102" s="12">
        <v>13.75</v>
      </c>
      <c r="F102" s="12">
        <v>11.083159</v>
      </c>
      <c r="G102" s="12">
        <v>1638107</v>
      </c>
    </row>
    <row r="103" spans="1:7" x14ac:dyDescent="0.25">
      <c r="A103" s="13">
        <v>41148</v>
      </c>
      <c r="B103" s="12">
        <v>13.74</v>
      </c>
      <c r="C103" s="12">
        <v>13.78</v>
      </c>
      <c r="D103" s="12">
        <v>13.6</v>
      </c>
      <c r="E103" s="12">
        <v>13.7</v>
      </c>
      <c r="F103" s="12">
        <v>11.042856</v>
      </c>
      <c r="G103" s="12">
        <v>790762</v>
      </c>
    </row>
    <row r="104" spans="1:7" x14ac:dyDescent="0.25">
      <c r="A104" s="13">
        <v>41149</v>
      </c>
      <c r="B104" s="12">
        <v>13.6</v>
      </c>
      <c r="C104" s="12">
        <v>13.73</v>
      </c>
      <c r="D104" s="12">
        <v>13.49</v>
      </c>
      <c r="E104" s="12">
        <v>13.61</v>
      </c>
      <c r="F104" s="12">
        <v>10.970313000000001</v>
      </c>
      <c r="G104" s="12">
        <v>2319058</v>
      </c>
    </row>
    <row r="105" spans="1:7" x14ac:dyDescent="0.25">
      <c r="A105" s="13">
        <v>41150</v>
      </c>
      <c r="B105" s="12">
        <v>13.55</v>
      </c>
      <c r="C105" s="12">
        <v>13.64</v>
      </c>
      <c r="D105" s="12">
        <v>13.5</v>
      </c>
      <c r="E105" s="12">
        <v>13.55</v>
      </c>
      <c r="F105" s="12">
        <v>10.921950000000001</v>
      </c>
      <c r="G105" s="12">
        <v>1915408</v>
      </c>
    </row>
    <row r="106" spans="1:7" x14ac:dyDescent="0.25">
      <c r="A106" s="13">
        <v>41151</v>
      </c>
      <c r="B106" s="12">
        <v>13.56</v>
      </c>
      <c r="C106" s="12">
        <v>13.79</v>
      </c>
      <c r="D106" s="12">
        <v>13.42</v>
      </c>
      <c r="E106" s="12">
        <v>13.48</v>
      </c>
      <c r="F106" s="12">
        <v>10.865525999999999</v>
      </c>
      <c r="G106" s="12">
        <v>2510896</v>
      </c>
    </row>
    <row r="107" spans="1:7" x14ac:dyDescent="0.25">
      <c r="A107" s="13">
        <v>41152</v>
      </c>
      <c r="B107" s="12">
        <v>13.5</v>
      </c>
      <c r="C107" s="12">
        <v>13.59</v>
      </c>
      <c r="D107" s="12">
        <v>13.2</v>
      </c>
      <c r="E107" s="12">
        <v>13.24</v>
      </c>
      <c r="F107" s="12">
        <v>10.672074</v>
      </c>
      <c r="G107" s="12">
        <v>11970201</v>
      </c>
    </row>
    <row r="108" spans="1:7" x14ac:dyDescent="0.25">
      <c r="A108" s="13">
        <v>41155</v>
      </c>
      <c r="B108" s="12">
        <v>13.32</v>
      </c>
      <c r="C108" s="12">
        <v>13.79</v>
      </c>
      <c r="D108" s="12">
        <v>13.24</v>
      </c>
      <c r="E108" s="12">
        <v>13.66</v>
      </c>
      <c r="F108" s="12">
        <v>11.010614</v>
      </c>
      <c r="G108" s="12">
        <v>489422</v>
      </c>
    </row>
    <row r="109" spans="1:7" x14ac:dyDescent="0.25">
      <c r="A109" s="13">
        <v>41156</v>
      </c>
      <c r="B109" s="12">
        <v>13.66</v>
      </c>
      <c r="C109" s="12">
        <v>13.75</v>
      </c>
      <c r="D109" s="12">
        <v>13.5</v>
      </c>
      <c r="E109" s="12">
        <v>13.66</v>
      </c>
      <c r="F109" s="12">
        <v>11.010614</v>
      </c>
      <c r="G109" s="12">
        <v>1157142</v>
      </c>
    </row>
    <row r="110" spans="1:7" x14ac:dyDescent="0.25">
      <c r="A110" s="13">
        <v>41157</v>
      </c>
      <c r="B110" s="12">
        <v>13.68</v>
      </c>
      <c r="C110" s="12">
        <v>13.74</v>
      </c>
      <c r="D110" s="12">
        <v>13.53</v>
      </c>
      <c r="E110" s="12">
        <v>13.7</v>
      </c>
      <c r="F110" s="12">
        <v>11.042856</v>
      </c>
      <c r="G110" s="12">
        <v>174154</v>
      </c>
    </row>
    <row r="111" spans="1:7" x14ac:dyDescent="0.25">
      <c r="A111" s="13">
        <v>41158</v>
      </c>
      <c r="B111" s="12">
        <v>13.73</v>
      </c>
      <c r="C111" s="12">
        <v>13.8</v>
      </c>
      <c r="D111" s="12">
        <v>13.56</v>
      </c>
      <c r="E111" s="12">
        <v>13.7</v>
      </c>
      <c r="F111" s="12">
        <v>11.042856</v>
      </c>
      <c r="G111" s="12">
        <v>1761255</v>
      </c>
    </row>
    <row r="112" spans="1:7" x14ac:dyDescent="0.25">
      <c r="A112" s="13">
        <v>41159</v>
      </c>
      <c r="B112" s="12">
        <v>13.72</v>
      </c>
      <c r="C112" s="12">
        <v>13.75</v>
      </c>
      <c r="D112" s="12">
        <v>13.56</v>
      </c>
      <c r="E112" s="12">
        <v>13.71</v>
      </c>
      <c r="F112" s="12">
        <v>11.050917999999999</v>
      </c>
      <c r="G112" s="12">
        <v>1208956</v>
      </c>
    </row>
    <row r="113" spans="1:7" x14ac:dyDescent="0.25">
      <c r="A113" s="13">
        <v>41162</v>
      </c>
      <c r="B113" s="12">
        <v>13.8</v>
      </c>
      <c r="C113" s="12">
        <v>13.8</v>
      </c>
      <c r="D113" s="12">
        <v>13.36</v>
      </c>
      <c r="E113" s="12">
        <v>13.79</v>
      </c>
      <c r="F113" s="12">
        <v>11.115401</v>
      </c>
      <c r="G113" s="12">
        <v>986517</v>
      </c>
    </row>
    <row r="114" spans="1:7" x14ac:dyDescent="0.25">
      <c r="A114" s="13">
        <v>41163</v>
      </c>
      <c r="B114" s="12">
        <v>13.75</v>
      </c>
      <c r="C114" s="12">
        <v>13.85</v>
      </c>
      <c r="D114" s="12">
        <v>13.51</v>
      </c>
      <c r="E114" s="12">
        <v>13.74</v>
      </c>
      <c r="F114" s="12">
        <v>11.075098000000001</v>
      </c>
      <c r="G114" s="12">
        <v>2682104</v>
      </c>
    </row>
    <row r="115" spans="1:7" x14ac:dyDescent="0.25">
      <c r="A115" s="13">
        <v>41164</v>
      </c>
      <c r="B115" s="12">
        <v>13.77</v>
      </c>
      <c r="C115" s="12">
        <v>14</v>
      </c>
      <c r="D115" s="12">
        <v>13.7</v>
      </c>
      <c r="E115" s="12">
        <v>13.93</v>
      </c>
      <c r="F115" s="12">
        <v>11.228249999999999</v>
      </c>
      <c r="G115" s="12">
        <v>3090479</v>
      </c>
    </row>
    <row r="116" spans="1:7" x14ac:dyDescent="0.25">
      <c r="A116" s="13">
        <v>41166</v>
      </c>
      <c r="B116" s="12">
        <v>13.99</v>
      </c>
      <c r="C116" s="12">
        <v>14.28</v>
      </c>
      <c r="D116" s="12">
        <v>13.96</v>
      </c>
      <c r="E116" s="12">
        <v>14.07</v>
      </c>
      <c r="F116" s="12">
        <v>11.341094</v>
      </c>
      <c r="G116" s="12">
        <v>3303402</v>
      </c>
    </row>
    <row r="117" spans="1:7" x14ac:dyDescent="0.25">
      <c r="A117" s="13">
        <v>41169</v>
      </c>
      <c r="B117" s="12">
        <v>14</v>
      </c>
      <c r="C117" s="12">
        <v>14.5</v>
      </c>
      <c r="D117" s="12">
        <v>14</v>
      </c>
      <c r="E117" s="12">
        <v>14.39</v>
      </c>
      <c r="F117" s="12">
        <v>11.599030000000001</v>
      </c>
      <c r="G117" s="12">
        <v>1681984</v>
      </c>
    </row>
    <row r="118" spans="1:7" x14ac:dyDescent="0.25">
      <c r="A118" s="13">
        <v>41170</v>
      </c>
      <c r="B118" s="12">
        <v>14.38</v>
      </c>
      <c r="C118" s="12">
        <v>14.45</v>
      </c>
      <c r="D118" s="12">
        <v>14.17</v>
      </c>
      <c r="E118" s="12">
        <v>14.38</v>
      </c>
      <c r="F118" s="12">
        <v>11.590971</v>
      </c>
      <c r="G118" s="12">
        <v>1382322</v>
      </c>
    </row>
    <row r="119" spans="1:7" x14ac:dyDescent="0.25">
      <c r="A119" s="13">
        <v>41171</v>
      </c>
      <c r="B119" s="12">
        <v>14.34</v>
      </c>
      <c r="C119" s="12">
        <v>14.5</v>
      </c>
      <c r="D119" s="12">
        <v>14.24</v>
      </c>
      <c r="E119" s="12">
        <v>14.42</v>
      </c>
      <c r="F119" s="12">
        <v>11.623212000000001</v>
      </c>
      <c r="G119" s="12">
        <v>1704601</v>
      </c>
    </row>
    <row r="120" spans="1:7" x14ac:dyDescent="0.25">
      <c r="A120" s="13">
        <v>41172</v>
      </c>
      <c r="B120" s="12">
        <v>14.41</v>
      </c>
      <c r="C120" s="12">
        <v>14.97</v>
      </c>
      <c r="D120" s="12">
        <v>14.36</v>
      </c>
      <c r="E120" s="12">
        <v>14.83</v>
      </c>
      <c r="F120" s="12">
        <v>11.953690999999999</v>
      </c>
      <c r="G120" s="12">
        <v>4406890</v>
      </c>
    </row>
    <row r="121" spans="1:7" x14ac:dyDescent="0.25">
      <c r="A121" s="13">
        <v>41173</v>
      </c>
      <c r="B121" s="12">
        <v>14.79</v>
      </c>
      <c r="C121" s="12">
        <v>15.2</v>
      </c>
      <c r="D121" s="12">
        <v>14.56</v>
      </c>
      <c r="E121" s="12">
        <v>14.76</v>
      </c>
      <c r="F121" s="12">
        <v>11.897268</v>
      </c>
      <c r="G121" s="12">
        <v>3721451</v>
      </c>
    </row>
    <row r="122" spans="1:7" x14ac:dyDescent="0.25">
      <c r="A122" s="13">
        <v>41176</v>
      </c>
      <c r="B122" s="12">
        <v>14.72</v>
      </c>
      <c r="C122" s="12">
        <v>15</v>
      </c>
      <c r="D122" s="12">
        <v>14.6</v>
      </c>
      <c r="E122" s="12">
        <v>14.71</v>
      </c>
      <c r="F122" s="12">
        <v>11.856966</v>
      </c>
      <c r="G122" s="12">
        <v>2179778</v>
      </c>
    </row>
    <row r="123" spans="1:7" x14ac:dyDescent="0.25">
      <c r="A123" s="13">
        <v>41177</v>
      </c>
      <c r="B123" s="12">
        <v>14.73</v>
      </c>
      <c r="C123" s="12">
        <v>14.99</v>
      </c>
      <c r="D123" s="12">
        <v>14.12</v>
      </c>
      <c r="E123" s="12">
        <v>14.38</v>
      </c>
      <c r="F123" s="12">
        <v>11.590971</v>
      </c>
      <c r="G123" s="12">
        <v>1392423</v>
      </c>
    </row>
    <row r="124" spans="1:7" x14ac:dyDescent="0.25">
      <c r="A124" s="13">
        <v>41178</v>
      </c>
      <c r="B124" s="12">
        <v>14.35</v>
      </c>
      <c r="C124" s="12">
        <v>14.5</v>
      </c>
      <c r="D124" s="12">
        <v>14.28</v>
      </c>
      <c r="E124" s="12">
        <v>14.46</v>
      </c>
      <c r="F124" s="12">
        <v>11.655453</v>
      </c>
      <c r="G124" s="12">
        <v>1676883</v>
      </c>
    </row>
    <row r="125" spans="1:7" x14ac:dyDescent="0.25">
      <c r="A125" s="13">
        <v>41179</v>
      </c>
      <c r="B125" s="12">
        <v>14.6</v>
      </c>
      <c r="C125" s="12">
        <v>15.1</v>
      </c>
      <c r="D125" s="12">
        <v>14.6</v>
      </c>
      <c r="E125" s="12">
        <v>15.07</v>
      </c>
      <c r="F125" s="12">
        <v>12.147141</v>
      </c>
      <c r="G125" s="12">
        <v>5235582</v>
      </c>
    </row>
    <row r="126" spans="1:7" x14ac:dyDescent="0.25">
      <c r="A126" s="13">
        <v>41180</v>
      </c>
      <c r="B126" s="12">
        <v>15</v>
      </c>
      <c r="C126" s="12">
        <v>15.36</v>
      </c>
      <c r="D126" s="12">
        <v>14.97</v>
      </c>
      <c r="E126" s="12">
        <v>15.09</v>
      </c>
      <c r="F126" s="12">
        <v>12.163263000000001</v>
      </c>
      <c r="G126" s="12">
        <v>2258780</v>
      </c>
    </row>
    <row r="127" spans="1:7" x14ac:dyDescent="0.25">
      <c r="A127" s="13">
        <v>41183</v>
      </c>
      <c r="B127" s="12">
        <v>15.49</v>
      </c>
      <c r="C127" s="12">
        <v>15.75</v>
      </c>
      <c r="D127" s="12">
        <v>15.27</v>
      </c>
      <c r="E127" s="12">
        <v>15.69</v>
      </c>
      <c r="F127" s="12">
        <v>12.646891999999999</v>
      </c>
      <c r="G127" s="12">
        <v>3236096</v>
      </c>
    </row>
    <row r="128" spans="1:7" x14ac:dyDescent="0.25">
      <c r="A128" s="13">
        <v>41184</v>
      </c>
      <c r="B128" s="12">
        <v>15.61</v>
      </c>
      <c r="C128" s="12">
        <v>15.73</v>
      </c>
      <c r="D128" s="12">
        <v>15.4</v>
      </c>
      <c r="E128" s="12">
        <v>15.69</v>
      </c>
      <c r="F128" s="12">
        <v>12.646891999999999</v>
      </c>
      <c r="G128" s="12">
        <v>1910227</v>
      </c>
    </row>
    <row r="129" spans="1:7" x14ac:dyDescent="0.25">
      <c r="A129" s="13">
        <v>41185</v>
      </c>
      <c r="B129" s="12">
        <v>15.69</v>
      </c>
      <c r="C129" s="12">
        <v>16.5</v>
      </c>
      <c r="D129" s="12">
        <v>15.69</v>
      </c>
      <c r="E129" s="12">
        <v>16.379999000000002</v>
      </c>
      <c r="F129" s="12">
        <v>13.203065</v>
      </c>
      <c r="G129" s="12">
        <v>8674013</v>
      </c>
    </row>
    <row r="130" spans="1:7" x14ac:dyDescent="0.25">
      <c r="A130" s="13">
        <v>41186</v>
      </c>
      <c r="B130" s="12">
        <v>16.5</v>
      </c>
      <c r="C130" s="12">
        <v>16.5</v>
      </c>
      <c r="D130" s="12">
        <v>16.030000999999999</v>
      </c>
      <c r="E130" s="12">
        <v>16.09</v>
      </c>
      <c r="F130" s="12">
        <v>12.969312</v>
      </c>
      <c r="G130" s="12">
        <v>3863423</v>
      </c>
    </row>
    <row r="131" spans="1:7" x14ac:dyDescent="0.25">
      <c r="A131" s="13">
        <v>41187</v>
      </c>
      <c r="B131" s="12">
        <v>16.110001</v>
      </c>
      <c r="C131" s="12">
        <v>16.469999000000001</v>
      </c>
      <c r="D131" s="12">
        <v>16.079999999999998</v>
      </c>
      <c r="E131" s="12">
        <v>16.110001</v>
      </c>
      <c r="F131" s="12">
        <v>12.985433</v>
      </c>
      <c r="G131" s="12">
        <v>2807908</v>
      </c>
    </row>
    <row r="132" spans="1:7" x14ac:dyDescent="0.25">
      <c r="A132" s="13">
        <v>41190</v>
      </c>
      <c r="B132" s="12">
        <v>16.18</v>
      </c>
      <c r="C132" s="12">
        <v>16.18</v>
      </c>
      <c r="D132" s="12">
        <v>15.6</v>
      </c>
      <c r="E132" s="12">
        <v>15.68</v>
      </c>
      <c r="F132" s="12">
        <v>12.638832000000001</v>
      </c>
      <c r="G132" s="12">
        <v>2712933</v>
      </c>
    </row>
    <row r="133" spans="1:7" x14ac:dyDescent="0.25">
      <c r="A133" s="13">
        <v>41191</v>
      </c>
      <c r="B133" s="12">
        <v>15.64</v>
      </c>
      <c r="C133" s="12">
        <v>16.18</v>
      </c>
      <c r="D133" s="12">
        <v>15.6</v>
      </c>
      <c r="E133" s="12">
        <v>15.64</v>
      </c>
      <c r="F133" s="12">
        <v>12.606590000000001</v>
      </c>
      <c r="G133" s="12">
        <v>5315723</v>
      </c>
    </row>
    <row r="134" spans="1:7" x14ac:dyDescent="0.25">
      <c r="A134" s="13">
        <v>41192</v>
      </c>
      <c r="B134" s="12">
        <v>15.74</v>
      </c>
      <c r="C134" s="12">
        <v>15.8</v>
      </c>
      <c r="D134" s="12">
        <v>15.6</v>
      </c>
      <c r="E134" s="12">
        <v>15.6</v>
      </c>
      <c r="F134" s="12">
        <v>12.574349</v>
      </c>
      <c r="G134" s="12">
        <v>1678611</v>
      </c>
    </row>
    <row r="135" spans="1:7" x14ac:dyDescent="0.25">
      <c r="A135" s="13">
        <v>41193</v>
      </c>
      <c r="B135" s="12">
        <v>15.61</v>
      </c>
      <c r="C135" s="12">
        <v>15.74</v>
      </c>
      <c r="D135" s="12">
        <v>15.18</v>
      </c>
      <c r="E135" s="12">
        <v>15.26</v>
      </c>
      <c r="F135" s="12">
        <v>12.300292000000001</v>
      </c>
      <c r="G135" s="12">
        <v>5320132</v>
      </c>
    </row>
    <row r="136" spans="1:7" x14ac:dyDescent="0.25">
      <c r="A136" s="13">
        <v>41194</v>
      </c>
      <c r="B136" s="12">
        <v>15.28</v>
      </c>
      <c r="C136" s="12">
        <v>15.75</v>
      </c>
      <c r="D136" s="12">
        <v>15.28</v>
      </c>
      <c r="E136" s="12">
        <v>15.42</v>
      </c>
      <c r="F136" s="12">
        <v>12.429259999999999</v>
      </c>
      <c r="G136" s="12">
        <v>1522779</v>
      </c>
    </row>
    <row r="137" spans="1:7" x14ac:dyDescent="0.25">
      <c r="A137" s="13">
        <v>41197</v>
      </c>
      <c r="B137" s="12">
        <v>15.32</v>
      </c>
      <c r="C137" s="12">
        <v>16.059999000000001</v>
      </c>
      <c r="D137" s="12">
        <v>15.32</v>
      </c>
      <c r="E137" s="12">
        <v>16</v>
      </c>
      <c r="F137" s="12">
        <v>12.896768</v>
      </c>
      <c r="G137" s="12">
        <v>2701088</v>
      </c>
    </row>
    <row r="138" spans="1:7" x14ac:dyDescent="0.25">
      <c r="A138" s="13">
        <v>41198</v>
      </c>
      <c r="B138" s="12">
        <v>16.049999</v>
      </c>
      <c r="C138" s="12">
        <v>16.5</v>
      </c>
      <c r="D138" s="12">
        <v>16.040001</v>
      </c>
      <c r="E138" s="12">
        <v>16.34</v>
      </c>
      <c r="F138" s="12">
        <v>13.170823</v>
      </c>
      <c r="G138" s="12">
        <v>5219376</v>
      </c>
    </row>
    <row r="139" spans="1:7" x14ac:dyDescent="0.25">
      <c r="A139" s="13">
        <v>41199</v>
      </c>
      <c r="B139" s="12">
        <v>16.43</v>
      </c>
      <c r="C139" s="12">
        <v>16.620000999999998</v>
      </c>
      <c r="D139" s="12">
        <v>16.329999999999998</v>
      </c>
      <c r="E139" s="12">
        <v>16.399999999999999</v>
      </c>
      <c r="F139" s="12">
        <v>13.219185</v>
      </c>
      <c r="G139" s="12">
        <v>5960064</v>
      </c>
    </row>
    <row r="140" spans="1:7" x14ac:dyDescent="0.25">
      <c r="A140" s="13">
        <v>41200</v>
      </c>
      <c r="B140" s="12">
        <v>16.360001</v>
      </c>
      <c r="C140" s="12">
        <v>16.690000999999999</v>
      </c>
      <c r="D140" s="12">
        <v>16.290001</v>
      </c>
      <c r="E140" s="12">
        <v>16.299999</v>
      </c>
      <c r="F140" s="12">
        <v>13.138579999999999</v>
      </c>
      <c r="G140" s="12">
        <v>5857689</v>
      </c>
    </row>
    <row r="141" spans="1:7" x14ac:dyDescent="0.25">
      <c r="A141" s="13">
        <v>41201</v>
      </c>
      <c r="B141" s="12">
        <v>16.5</v>
      </c>
      <c r="C141" s="12">
        <v>16.59</v>
      </c>
      <c r="D141" s="12">
        <v>15.94</v>
      </c>
      <c r="E141" s="12">
        <v>15.99</v>
      </c>
      <c r="F141" s="12">
        <v>12.888705</v>
      </c>
      <c r="G141" s="12">
        <v>2416579</v>
      </c>
    </row>
    <row r="142" spans="1:7" x14ac:dyDescent="0.25">
      <c r="A142" s="13">
        <v>41204</v>
      </c>
      <c r="B142" s="12">
        <v>15.95</v>
      </c>
      <c r="C142" s="12">
        <v>16.540001</v>
      </c>
      <c r="D142" s="12">
        <v>15.94</v>
      </c>
      <c r="E142" s="12">
        <v>16.379999000000002</v>
      </c>
      <c r="F142" s="12">
        <v>13.203065</v>
      </c>
      <c r="G142" s="12">
        <v>1599937</v>
      </c>
    </row>
    <row r="143" spans="1:7" x14ac:dyDescent="0.25">
      <c r="A143" s="13">
        <v>41205</v>
      </c>
      <c r="B143" s="12">
        <v>16.399999999999999</v>
      </c>
      <c r="C143" s="12">
        <v>16.41</v>
      </c>
      <c r="D143" s="12">
        <v>15.93</v>
      </c>
      <c r="E143" s="12">
        <v>16.32</v>
      </c>
      <c r="F143" s="12">
        <v>13.154702</v>
      </c>
      <c r="G143" s="12">
        <v>1986670</v>
      </c>
    </row>
    <row r="144" spans="1:7" x14ac:dyDescent="0.25">
      <c r="A144" s="13">
        <v>41206</v>
      </c>
      <c r="B144" s="12">
        <v>16.200001</v>
      </c>
      <c r="C144" s="12">
        <v>16.950001</v>
      </c>
      <c r="D144" s="12">
        <v>16.200001</v>
      </c>
      <c r="E144" s="12">
        <v>16.879999000000002</v>
      </c>
      <c r="F144" s="12">
        <v>13.606089000000001</v>
      </c>
      <c r="G144" s="12">
        <v>2285921</v>
      </c>
    </row>
    <row r="145" spans="1:7" x14ac:dyDescent="0.25">
      <c r="A145" s="13">
        <v>41207</v>
      </c>
      <c r="B145" s="12">
        <v>16.84</v>
      </c>
      <c r="C145" s="12">
        <v>16.969999000000001</v>
      </c>
      <c r="D145" s="12">
        <v>16.719999000000001</v>
      </c>
      <c r="E145" s="12">
        <v>16.879999000000002</v>
      </c>
      <c r="F145" s="12">
        <v>13.606089000000001</v>
      </c>
      <c r="G145" s="12">
        <v>1957623</v>
      </c>
    </row>
    <row r="146" spans="1:7" x14ac:dyDescent="0.25">
      <c r="A146" s="13">
        <v>41208</v>
      </c>
      <c r="B146" s="12">
        <v>16.93</v>
      </c>
      <c r="C146" s="12">
        <v>16.940000999999999</v>
      </c>
      <c r="D146" s="12">
        <v>16.540001</v>
      </c>
      <c r="E146" s="12">
        <v>16.780000999999999</v>
      </c>
      <c r="F146" s="12">
        <v>13.525484000000001</v>
      </c>
      <c r="G146" s="12">
        <v>1192453</v>
      </c>
    </row>
    <row r="147" spans="1:7" x14ac:dyDescent="0.25">
      <c r="A147" s="13">
        <v>41211</v>
      </c>
      <c r="B147" s="12">
        <v>17</v>
      </c>
      <c r="C147" s="12">
        <v>17.700001</v>
      </c>
      <c r="D147" s="12">
        <v>16.879999000000002</v>
      </c>
      <c r="E147" s="12">
        <v>17.579999999999998</v>
      </c>
      <c r="F147" s="12">
        <v>14.170324000000001</v>
      </c>
      <c r="G147" s="12">
        <v>19079828</v>
      </c>
    </row>
    <row r="148" spans="1:7" x14ac:dyDescent="0.25">
      <c r="A148" s="13">
        <v>41212</v>
      </c>
      <c r="B148" s="12">
        <v>17.579999999999998</v>
      </c>
      <c r="C148" s="12">
        <v>18.100000000000001</v>
      </c>
      <c r="D148" s="12">
        <v>17.329999999999998</v>
      </c>
      <c r="E148" s="12">
        <v>17.73</v>
      </c>
      <c r="F148" s="12">
        <v>14.291229</v>
      </c>
      <c r="G148" s="12">
        <v>2947638</v>
      </c>
    </row>
    <row r="149" spans="1:7" x14ac:dyDescent="0.25">
      <c r="A149" s="13">
        <v>41213</v>
      </c>
      <c r="B149" s="12">
        <v>17.5</v>
      </c>
      <c r="C149" s="12">
        <v>17.899999999999999</v>
      </c>
      <c r="D149" s="12">
        <v>17.489999999999998</v>
      </c>
      <c r="E149" s="12">
        <v>17.57</v>
      </c>
      <c r="F149" s="12">
        <v>14.162262999999999</v>
      </c>
      <c r="G149" s="12">
        <v>2334465</v>
      </c>
    </row>
    <row r="150" spans="1:7" x14ac:dyDescent="0.25">
      <c r="A150" s="13">
        <v>41218</v>
      </c>
      <c r="B150" s="12">
        <v>17.649999999999999</v>
      </c>
      <c r="C150" s="12">
        <v>17.77</v>
      </c>
      <c r="D150" s="12">
        <v>17.350000000000001</v>
      </c>
      <c r="E150" s="12">
        <v>17.540001</v>
      </c>
      <c r="F150" s="12">
        <v>14.13808</v>
      </c>
      <c r="G150" s="12">
        <v>4431735</v>
      </c>
    </row>
    <row r="151" spans="1:7" x14ac:dyDescent="0.25">
      <c r="A151" s="13">
        <v>41219</v>
      </c>
      <c r="B151" s="12">
        <v>17.5</v>
      </c>
      <c r="C151" s="12">
        <v>17.719999000000001</v>
      </c>
      <c r="D151" s="12">
        <v>17.350000000000001</v>
      </c>
      <c r="E151" s="12">
        <v>17.48</v>
      </c>
      <c r="F151" s="12">
        <v>14.089719000000001</v>
      </c>
      <c r="G151" s="12">
        <v>7147791</v>
      </c>
    </row>
    <row r="152" spans="1:7" x14ac:dyDescent="0.25">
      <c r="A152" s="13">
        <v>41220</v>
      </c>
      <c r="B152" s="12">
        <v>17.48</v>
      </c>
      <c r="C152" s="12">
        <v>17.799999</v>
      </c>
      <c r="D152" s="12">
        <v>17.360001</v>
      </c>
      <c r="E152" s="12">
        <v>17.440000999999999</v>
      </c>
      <c r="F152" s="12">
        <v>14.057477</v>
      </c>
      <c r="G152" s="12">
        <v>4727832</v>
      </c>
    </row>
    <row r="153" spans="1:7" x14ac:dyDescent="0.25">
      <c r="A153" s="13">
        <v>41221</v>
      </c>
      <c r="B153" s="12">
        <v>17.350000000000001</v>
      </c>
      <c r="C153" s="12">
        <v>18.219999000000001</v>
      </c>
      <c r="D153" s="12">
        <v>17.350000000000001</v>
      </c>
      <c r="E153" s="12">
        <v>18.09</v>
      </c>
      <c r="F153" s="12">
        <v>14.581408</v>
      </c>
      <c r="G153" s="12">
        <v>2976443</v>
      </c>
    </row>
    <row r="154" spans="1:7" x14ac:dyDescent="0.25">
      <c r="A154" s="13">
        <v>41222</v>
      </c>
      <c r="B154" s="12">
        <v>18.100000000000001</v>
      </c>
      <c r="C154" s="12">
        <v>18.5</v>
      </c>
      <c r="D154" s="12">
        <v>18.030000999999999</v>
      </c>
      <c r="E154" s="12">
        <v>18.440000999999999</v>
      </c>
      <c r="F154" s="12">
        <v>14.863526</v>
      </c>
      <c r="G154" s="12">
        <v>3415412</v>
      </c>
    </row>
    <row r="155" spans="1:7" x14ac:dyDescent="0.25">
      <c r="A155" s="13">
        <v>41225</v>
      </c>
      <c r="B155" s="12">
        <v>18.700001</v>
      </c>
      <c r="C155" s="12">
        <v>18.700001</v>
      </c>
      <c r="D155" s="12">
        <v>18</v>
      </c>
      <c r="E155" s="12">
        <v>18.290001</v>
      </c>
      <c r="F155" s="12">
        <v>14.742618999999999</v>
      </c>
      <c r="G155" s="12">
        <v>1631226</v>
      </c>
    </row>
    <row r="156" spans="1:7" x14ac:dyDescent="0.25">
      <c r="A156" s="13">
        <v>41226</v>
      </c>
      <c r="B156" s="12">
        <v>18.079999999999998</v>
      </c>
      <c r="C156" s="12">
        <v>18.399999999999999</v>
      </c>
      <c r="D156" s="12">
        <v>18.079999999999998</v>
      </c>
      <c r="E156" s="12">
        <v>18.32</v>
      </c>
      <c r="F156" s="12">
        <v>14.766795999999999</v>
      </c>
      <c r="G156" s="12">
        <v>2334979</v>
      </c>
    </row>
    <row r="157" spans="1:7" x14ac:dyDescent="0.25">
      <c r="A157" s="13">
        <v>41227</v>
      </c>
      <c r="B157" s="12">
        <v>18.27</v>
      </c>
      <c r="C157" s="12">
        <v>18.399999999999999</v>
      </c>
      <c r="D157" s="12">
        <v>18.139999</v>
      </c>
      <c r="E157" s="12">
        <v>18.280000999999999</v>
      </c>
      <c r="F157" s="12">
        <v>14.734556</v>
      </c>
      <c r="G157" s="12">
        <v>2072001</v>
      </c>
    </row>
    <row r="158" spans="1:7" x14ac:dyDescent="0.25">
      <c r="A158" s="13">
        <v>41228</v>
      </c>
      <c r="B158" s="12">
        <v>18.110001</v>
      </c>
      <c r="C158" s="12">
        <v>18.200001</v>
      </c>
      <c r="D158" s="12">
        <v>17.75</v>
      </c>
      <c r="E158" s="12">
        <v>17.870000999999998</v>
      </c>
      <c r="F158" s="12">
        <v>14.404078</v>
      </c>
      <c r="G158" s="12">
        <v>2081932</v>
      </c>
    </row>
    <row r="159" spans="1:7" x14ac:dyDescent="0.25">
      <c r="A159" s="13">
        <v>41229</v>
      </c>
      <c r="B159" s="12">
        <v>17.5</v>
      </c>
      <c r="C159" s="12">
        <v>18.350000000000001</v>
      </c>
      <c r="D159" s="12">
        <v>17.5</v>
      </c>
      <c r="E159" s="12">
        <v>17.739999999999998</v>
      </c>
      <c r="F159" s="12">
        <v>14.299289</v>
      </c>
      <c r="G159" s="12">
        <v>2948606</v>
      </c>
    </row>
    <row r="160" spans="1:7" x14ac:dyDescent="0.25">
      <c r="A160" s="13">
        <v>41233</v>
      </c>
      <c r="B160" s="12">
        <v>17.799999</v>
      </c>
      <c r="C160" s="12">
        <v>18.450001</v>
      </c>
      <c r="D160" s="12">
        <v>17.799999</v>
      </c>
      <c r="E160" s="12">
        <v>18.280000999999999</v>
      </c>
      <c r="F160" s="12">
        <v>14.734556</v>
      </c>
      <c r="G160" s="12">
        <v>1619535</v>
      </c>
    </row>
    <row r="161" spans="1:7" x14ac:dyDescent="0.25">
      <c r="A161" s="13">
        <v>41234</v>
      </c>
      <c r="B161" s="12">
        <v>18.120000999999998</v>
      </c>
      <c r="C161" s="12">
        <v>18.299999</v>
      </c>
      <c r="D161" s="12">
        <v>18</v>
      </c>
      <c r="E161" s="12">
        <v>18.23</v>
      </c>
      <c r="F161" s="12">
        <v>14.694253</v>
      </c>
      <c r="G161" s="12">
        <v>1677722</v>
      </c>
    </row>
    <row r="162" spans="1:7" x14ac:dyDescent="0.25">
      <c r="A162" s="13">
        <v>41235</v>
      </c>
      <c r="B162" s="12">
        <v>18.290001</v>
      </c>
      <c r="C162" s="12">
        <v>18.399999999999999</v>
      </c>
      <c r="D162" s="12">
        <v>18.200001</v>
      </c>
      <c r="E162" s="12">
        <v>18.219999000000001</v>
      </c>
      <c r="F162" s="12">
        <v>14.686194</v>
      </c>
      <c r="G162" s="12">
        <v>548370</v>
      </c>
    </row>
    <row r="163" spans="1:7" x14ac:dyDescent="0.25">
      <c r="A163" s="13">
        <v>41236</v>
      </c>
      <c r="B163" s="12">
        <v>18.209999</v>
      </c>
      <c r="C163" s="12">
        <v>18.389999</v>
      </c>
      <c r="D163" s="12">
        <v>18</v>
      </c>
      <c r="E163" s="12">
        <v>18.25</v>
      </c>
      <c r="F163" s="12">
        <v>14.710372</v>
      </c>
      <c r="G163" s="12">
        <v>811187</v>
      </c>
    </row>
    <row r="164" spans="1:7" x14ac:dyDescent="0.25">
      <c r="A164" s="13">
        <v>41239</v>
      </c>
      <c r="B164" s="12">
        <v>18.350000000000001</v>
      </c>
      <c r="C164" s="12">
        <v>18.5</v>
      </c>
      <c r="D164" s="12">
        <v>18</v>
      </c>
      <c r="E164" s="12">
        <v>18.149999999999999</v>
      </c>
      <c r="F164" s="12">
        <v>14.629769</v>
      </c>
      <c r="G164" s="12">
        <v>1475007</v>
      </c>
    </row>
    <row r="165" spans="1:7" x14ac:dyDescent="0.25">
      <c r="A165" s="13">
        <v>41240</v>
      </c>
      <c r="B165" s="12">
        <v>18.690000999999999</v>
      </c>
      <c r="C165" s="12">
        <v>18.799999</v>
      </c>
      <c r="D165" s="12">
        <v>18.16</v>
      </c>
      <c r="E165" s="12">
        <v>18.25</v>
      </c>
      <c r="F165" s="12">
        <v>14.710372</v>
      </c>
      <c r="G165" s="12">
        <v>3524998</v>
      </c>
    </row>
    <row r="166" spans="1:7" x14ac:dyDescent="0.25">
      <c r="A166" s="13">
        <v>41241</v>
      </c>
      <c r="B166" s="12">
        <v>18.25</v>
      </c>
      <c r="C166" s="12">
        <v>18.32</v>
      </c>
      <c r="D166" s="12">
        <v>18.049999</v>
      </c>
      <c r="E166" s="12">
        <v>18.190000999999999</v>
      </c>
      <c r="F166" s="12">
        <v>14.662013999999999</v>
      </c>
      <c r="G166" s="12">
        <v>2887415</v>
      </c>
    </row>
    <row r="167" spans="1:7" x14ac:dyDescent="0.25">
      <c r="A167" s="13">
        <v>41242</v>
      </c>
      <c r="B167" s="12">
        <v>18.200001</v>
      </c>
      <c r="C167" s="12">
        <v>19</v>
      </c>
      <c r="D167" s="12">
        <v>18.200001</v>
      </c>
      <c r="E167" s="12">
        <v>18.91</v>
      </c>
      <c r="F167" s="12">
        <v>15.242366000000001</v>
      </c>
      <c r="G167" s="12">
        <v>3165682</v>
      </c>
    </row>
    <row r="168" spans="1:7" x14ac:dyDescent="0.25">
      <c r="A168" s="13">
        <v>41243</v>
      </c>
      <c r="B168" s="12">
        <v>19</v>
      </c>
      <c r="C168" s="12">
        <v>19.860001</v>
      </c>
      <c r="D168" s="12">
        <v>18.899999999999999</v>
      </c>
      <c r="E168" s="12">
        <v>19.620000999999998</v>
      </c>
      <c r="F168" s="12">
        <v>15.814660999999999</v>
      </c>
      <c r="G168" s="12">
        <v>9093025</v>
      </c>
    </row>
    <row r="169" spans="1:7" x14ac:dyDescent="0.25">
      <c r="A169" s="13">
        <v>41246</v>
      </c>
      <c r="B169" s="12">
        <v>19.600000000000001</v>
      </c>
      <c r="C169" s="12">
        <v>19.950001</v>
      </c>
      <c r="D169" s="12">
        <v>19.5</v>
      </c>
      <c r="E169" s="12">
        <v>19.870000999999998</v>
      </c>
      <c r="F169" s="12">
        <v>16.016173999999999</v>
      </c>
      <c r="G169" s="12">
        <v>3488731</v>
      </c>
    </row>
    <row r="170" spans="1:7" x14ac:dyDescent="0.25">
      <c r="A170" s="13">
        <v>41247</v>
      </c>
      <c r="B170" s="12">
        <v>19.579999999999998</v>
      </c>
      <c r="C170" s="12">
        <v>19.610001</v>
      </c>
      <c r="D170" s="12">
        <v>19.010000000000002</v>
      </c>
      <c r="E170" s="12">
        <v>19.25</v>
      </c>
      <c r="F170" s="12">
        <v>15.516424000000001</v>
      </c>
      <c r="G170" s="12">
        <v>1935872</v>
      </c>
    </row>
    <row r="171" spans="1:7" x14ac:dyDescent="0.25">
      <c r="A171" s="13">
        <v>41248</v>
      </c>
      <c r="B171" s="12">
        <v>19.149999999999999</v>
      </c>
      <c r="C171" s="12">
        <v>19.510000000000002</v>
      </c>
      <c r="D171" s="12">
        <v>19.149999999999999</v>
      </c>
      <c r="E171" s="12">
        <v>19.43</v>
      </c>
      <c r="F171" s="12">
        <v>15.661511000000001</v>
      </c>
      <c r="G171" s="12">
        <v>1231023</v>
      </c>
    </row>
    <row r="172" spans="1:7" x14ac:dyDescent="0.25">
      <c r="A172" s="13">
        <v>41249</v>
      </c>
      <c r="B172" s="12">
        <v>19.379999000000002</v>
      </c>
      <c r="C172" s="12">
        <v>20</v>
      </c>
      <c r="D172" s="12">
        <v>19.379999000000002</v>
      </c>
      <c r="E172" s="12">
        <v>19.969999000000001</v>
      </c>
      <c r="F172" s="12">
        <v>16.096775000000001</v>
      </c>
      <c r="G172" s="12">
        <v>1369613</v>
      </c>
    </row>
    <row r="173" spans="1:7" x14ac:dyDescent="0.25">
      <c r="A173" s="13">
        <v>41250</v>
      </c>
      <c r="B173" s="12">
        <v>20</v>
      </c>
      <c r="C173" s="12">
        <v>20</v>
      </c>
      <c r="D173" s="12">
        <v>19.41</v>
      </c>
      <c r="E173" s="12">
        <v>19.530000999999999</v>
      </c>
      <c r="F173" s="12">
        <v>15.742119000000001</v>
      </c>
      <c r="G173" s="12">
        <v>1520747</v>
      </c>
    </row>
    <row r="174" spans="1:7" x14ac:dyDescent="0.25">
      <c r="A174" s="13">
        <v>41253</v>
      </c>
      <c r="B174" s="12">
        <v>19.549999</v>
      </c>
      <c r="C174" s="12">
        <v>20</v>
      </c>
      <c r="D174" s="12">
        <v>19.549999</v>
      </c>
      <c r="E174" s="12">
        <v>19.739999999999998</v>
      </c>
      <c r="F174" s="12">
        <v>15.911384999999999</v>
      </c>
      <c r="G174" s="12">
        <v>1314834</v>
      </c>
    </row>
    <row r="175" spans="1:7" x14ac:dyDescent="0.25">
      <c r="A175" s="13">
        <v>41254</v>
      </c>
      <c r="B175" s="12">
        <v>19.84</v>
      </c>
      <c r="C175" s="12">
        <v>20.299999</v>
      </c>
      <c r="D175" s="12">
        <v>19.100000000000001</v>
      </c>
      <c r="E175" s="12">
        <v>19.860001</v>
      </c>
      <c r="F175" s="12">
        <v>16.008109999999999</v>
      </c>
      <c r="G175" s="12">
        <v>3732154</v>
      </c>
    </row>
    <row r="176" spans="1:7" x14ac:dyDescent="0.25">
      <c r="A176" s="13">
        <v>41256</v>
      </c>
      <c r="B176" s="12">
        <v>19.670000000000002</v>
      </c>
      <c r="C176" s="12">
        <v>20.370000999999998</v>
      </c>
      <c r="D176" s="12">
        <v>19.049999</v>
      </c>
      <c r="E176" s="12">
        <v>19.379999000000002</v>
      </c>
      <c r="F176" s="12">
        <v>15.62121</v>
      </c>
      <c r="G176" s="12">
        <v>2516738</v>
      </c>
    </row>
    <row r="177" spans="1:7" x14ac:dyDescent="0.25">
      <c r="A177" s="13">
        <v>41257</v>
      </c>
      <c r="B177" s="12">
        <v>19.280000999999999</v>
      </c>
      <c r="C177" s="12">
        <v>19.639999</v>
      </c>
      <c r="D177" s="12">
        <v>19.110001</v>
      </c>
      <c r="E177" s="12">
        <v>19.329999999999998</v>
      </c>
      <c r="F177" s="12">
        <v>15.580908000000001</v>
      </c>
      <c r="G177" s="12">
        <v>953530</v>
      </c>
    </row>
    <row r="178" spans="1:7" x14ac:dyDescent="0.25">
      <c r="A178" s="13">
        <v>41260</v>
      </c>
      <c r="B178" s="12">
        <v>19.43</v>
      </c>
      <c r="C178" s="12">
        <v>20</v>
      </c>
      <c r="D178" s="12">
        <v>19.43</v>
      </c>
      <c r="E178" s="12">
        <v>19.82</v>
      </c>
      <c r="F178" s="12">
        <v>15.975868999999999</v>
      </c>
      <c r="G178" s="12">
        <v>2416179</v>
      </c>
    </row>
    <row r="179" spans="1:7" x14ac:dyDescent="0.25">
      <c r="A179" s="13">
        <v>41261</v>
      </c>
      <c r="B179" s="12">
        <v>19.91</v>
      </c>
      <c r="C179" s="12">
        <v>19.989999999999998</v>
      </c>
      <c r="D179" s="12">
        <v>19.299999</v>
      </c>
      <c r="E179" s="12">
        <v>19.43</v>
      </c>
      <c r="F179" s="12">
        <v>15.661511000000001</v>
      </c>
      <c r="G179" s="12">
        <v>3599632</v>
      </c>
    </row>
    <row r="180" spans="1:7" x14ac:dyDescent="0.25">
      <c r="A180" s="13">
        <v>41262</v>
      </c>
      <c r="B180" s="12">
        <v>19.41</v>
      </c>
      <c r="C180" s="12">
        <v>19.510000000000002</v>
      </c>
      <c r="D180" s="12">
        <v>18.57</v>
      </c>
      <c r="E180" s="12">
        <v>18.700001</v>
      </c>
      <c r="F180" s="12">
        <v>15.073093999999999</v>
      </c>
      <c r="G180" s="12">
        <v>3900151</v>
      </c>
    </row>
    <row r="181" spans="1:7" x14ac:dyDescent="0.25">
      <c r="A181" s="13">
        <v>41263</v>
      </c>
      <c r="B181" s="12">
        <v>18.809999000000001</v>
      </c>
      <c r="C181" s="12">
        <v>19.489999999999998</v>
      </c>
      <c r="D181" s="12">
        <v>18.700001</v>
      </c>
      <c r="E181" s="12">
        <v>18.93</v>
      </c>
      <c r="F181" s="12">
        <v>15.25849</v>
      </c>
      <c r="G181" s="12">
        <v>3552056</v>
      </c>
    </row>
    <row r="182" spans="1:7" x14ac:dyDescent="0.25">
      <c r="A182" s="13">
        <v>41264</v>
      </c>
      <c r="B182" s="12">
        <v>18.489999999999998</v>
      </c>
      <c r="C182" s="12">
        <v>19</v>
      </c>
      <c r="D182" s="12">
        <v>18.350000000000001</v>
      </c>
      <c r="E182" s="12">
        <v>18.459999</v>
      </c>
      <c r="F182" s="12">
        <v>14.879642</v>
      </c>
      <c r="G182" s="12">
        <v>3230941</v>
      </c>
    </row>
    <row r="183" spans="1:7" x14ac:dyDescent="0.25">
      <c r="A183" s="13">
        <v>41267</v>
      </c>
      <c r="B183" s="12">
        <v>18.049999</v>
      </c>
      <c r="C183" s="12">
        <v>19.190000999999999</v>
      </c>
      <c r="D183" s="12">
        <v>18.049999</v>
      </c>
      <c r="E183" s="12">
        <v>18.600000000000001</v>
      </c>
      <c r="F183" s="12">
        <v>14.992490999999999</v>
      </c>
      <c r="G183" s="12">
        <v>666152</v>
      </c>
    </row>
    <row r="184" spans="1:7" x14ac:dyDescent="0.25">
      <c r="A184" s="13">
        <v>41269</v>
      </c>
      <c r="B184" s="12">
        <v>18.5</v>
      </c>
      <c r="C184" s="12">
        <v>18.850000000000001</v>
      </c>
      <c r="D184" s="12">
        <v>18.489999999999998</v>
      </c>
      <c r="E184" s="12">
        <v>18.809999000000001</v>
      </c>
      <c r="F184" s="12">
        <v>15.161759999999999</v>
      </c>
      <c r="G184" s="12">
        <v>423807</v>
      </c>
    </row>
    <row r="185" spans="1:7" x14ac:dyDescent="0.25">
      <c r="A185" s="13">
        <v>41270</v>
      </c>
      <c r="B185" s="12">
        <v>18.709999</v>
      </c>
      <c r="C185" s="12">
        <v>18.889999</v>
      </c>
      <c r="D185" s="12">
        <v>18.450001</v>
      </c>
      <c r="E185" s="12">
        <v>18.530000999999999</v>
      </c>
      <c r="F185" s="12">
        <v>14.936069</v>
      </c>
      <c r="G185" s="12">
        <v>1311446</v>
      </c>
    </row>
    <row r="186" spans="1:7" x14ac:dyDescent="0.25">
      <c r="A186" s="13">
        <v>41271</v>
      </c>
      <c r="B186" s="12">
        <v>18.5</v>
      </c>
      <c r="C186" s="12">
        <v>18.5</v>
      </c>
      <c r="D186" s="12">
        <v>18.200001</v>
      </c>
      <c r="E186" s="12">
        <v>18.309999000000001</v>
      </c>
      <c r="F186" s="12">
        <v>14.758737999999999</v>
      </c>
      <c r="G186" s="12">
        <v>2784782</v>
      </c>
    </row>
    <row r="187" spans="1:7" x14ac:dyDescent="0.25">
      <c r="A187" s="13">
        <v>41274</v>
      </c>
      <c r="B187" s="12">
        <v>18.299999</v>
      </c>
      <c r="C187" s="12">
        <v>18.549999</v>
      </c>
      <c r="D187" s="12">
        <v>18.010000000000002</v>
      </c>
      <c r="E187" s="12">
        <v>18.370000999999998</v>
      </c>
      <c r="F187" s="12">
        <v>14.807098999999999</v>
      </c>
      <c r="G187" s="12">
        <v>1151250</v>
      </c>
    </row>
    <row r="188" spans="1:7" x14ac:dyDescent="0.25">
      <c r="A188" s="13">
        <v>41276</v>
      </c>
      <c r="B188" s="12">
        <v>18.450001</v>
      </c>
      <c r="C188" s="12">
        <v>19.190000999999999</v>
      </c>
      <c r="D188" s="12">
        <v>18.450001</v>
      </c>
      <c r="E188" s="12">
        <v>19.059999000000001</v>
      </c>
      <c r="F188" s="12">
        <v>15.363272</v>
      </c>
      <c r="G188" s="12">
        <v>1855526</v>
      </c>
    </row>
    <row r="189" spans="1:7" x14ac:dyDescent="0.25">
      <c r="A189" s="13">
        <v>41277</v>
      </c>
      <c r="B189" s="12">
        <v>19.200001</v>
      </c>
      <c r="C189" s="12">
        <v>19.299999</v>
      </c>
      <c r="D189" s="12">
        <v>18.549999</v>
      </c>
      <c r="E189" s="12">
        <v>18.709999</v>
      </c>
      <c r="F189" s="12">
        <v>15.081156</v>
      </c>
      <c r="G189" s="12">
        <v>2353264</v>
      </c>
    </row>
    <row r="190" spans="1:7" x14ac:dyDescent="0.25">
      <c r="A190" s="13">
        <v>41278</v>
      </c>
      <c r="B190" s="12">
        <v>18.709999</v>
      </c>
      <c r="C190" s="12">
        <v>19.07</v>
      </c>
      <c r="D190" s="12">
        <v>18.5</v>
      </c>
      <c r="E190" s="12">
        <v>18.579999999999998</v>
      </c>
      <c r="F190" s="12">
        <v>14.976369</v>
      </c>
      <c r="G190" s="12">
        <v>6412972</v>
      </c>
    </row>
    <row r="191" spans="1:7" x14ac:dyDescent="0.25">
      <c r="A191" s="13">
        <v>41281</v>
      </c>
      <c r="B191" s="12">
        <v>18.579999999999998</v>
      </c>
      <c r="C191" s="12">
        <v>19.350000000000001</v>
      </c>
      <c r="D191" s="12">
        <v>18.579999999999998</v>
      </c>
      <c r="E191" s="12">
        <v>19.02</v>
      </c>
      <c r="F191" s="12">
        <v>15.331035</v>
      </c>
      <c r="G191" s="12">
        <v>3318400</v>
      </c>
    </row>
    <row r="192" spans="1:7" x14ac:dyDescent="0.25">
      <c r="A192" s="13">
        <v>41282</v>
      </c>
      <c r="B192" s="12">
        <v>19.209999</v>
      </c>
      <c r="C192" s="12">
        <v>19.299999</v>
      </c>
      <c r="D192" s="12">
        <v>19</v>
      </c>
      <c r="E192" s="12">
        <v>19.190000999999999</v>
      </c>
      <c r="F192" s="12">
        <v>15.468059999999999</v>
      </c>
      <c r="G192" s="12">
        <v>3781858</v>
      </c>
    </row>
    <row r="193" spans="1:7" x14ac:dyDescent="0.25">
      <c r="A193" s="13">
        <v>41283</v>
      </c>
      <c r="B193" s="12">
        <v>19.209999</v>
      </c>
      <c r="C193" s="12">
        <v>19.299999</v>
      </c>
      <c r="D193" s="12">
        <v>18.700001</v>
      </c>
      <c r="E193" s="12">
        <v>18.889999</v>
      </c>
      <c r="F193" s="12">
        <v>15.226245</v>
      </c>
      <c r="G193" s="12">
        <v>4190789</v>
      </c>
    </row>
    <row r="194" spans="1:7" x14ac:dyDescent="0.25">
      <c r="A194" s="13">
        <v>41284</v>
      </c>
      <c r="B194" s="12">
        <v>18.879999000000002</v>
      </c>
      <c r="C194" s="12">
        <v>19.23</v>
      </c>
      <c r="D194" s="12">
        <v>18.879999000000002</v>
      </c>
      <c r="E194" s="12">
        <v>19.190000999999999</v>
      </c>
      <c r="F194" s="12">
        <v>15.468059999999999</v>
      </c>
      <c r="G194" s="12">
        <v>2270232</v>
      </c>
    </row>
    <row r="195" spans="1:7" x14ac:dyDescent="0.25">
      <c r="A195" s="13">
        <v>41285</v>
      </c>
      <c r="B195" s="12">
        <v>19.25</v>
      </c>
      <c r="C195" s="12">
        <v>19.299999</v>
      </c>
      <c r="D195" s="12">
        <v>18.889999</v>
      </c>
      <c r="E195" s="12">
        <v>19.120000999999998</v>
      </c>
      <c r="F195" s="12">
        <v>15.411638</v>
      </c>
      <c r="G195" s="12">
        <v>2332299</v>
      </c>
    </row>
    <row r="196" spans="1:7" x14ac:dyDescent="0.25">
      <c r="A196" s="13">
        <v>41288</v>
      </c>
      <c r="B196" s="12">
        <v>19.02</v>
      </c>
      <c r="C196" s="12">
        <v>19.829999999999998</v>
      </c>
      <c r="D196" s="12">
        <v>19.02</v>
      </c>
      <c r="E196" s="12">
        <v>19.719999000000001</v>
      </c>
      <c r="F196" s="12">
        <v>15.895267</v>
      </c>
      <c r="G196" s="12">
        <v>4979981</v>
      </c>
    </row>
    <row r="197" spans="1:7" x14ac:dyDescent="0.25">
      <c r="A197" s="13">
        <v>41289</v>
      </c>
      <c r="B197" s="12">
        <v>19.620000999999998</v>
      </c>
      <c r="C197" s="12">
        <v>19.620000999999998</v>
      </c>
      <c r="D197" s="12">
        <v>19.209999</v>
      </c>
      <c r="E197" s="12">
        <v>19.540001</v>
      </c>
      <c r="F197" s="12">
        <v>15.750177000000001</v>
      </c>
      <c r="G197" s="12">
        <v>3088455</v>
      </c>
    </row>
    <row r="198" spans="1:7" x14ac:dyDescent="0.25">
      <c r="A198" s="13">
        <v>41290</v>
      </c>
      <c r="B198" s="12">
        <v>19.540001</v>
      </c>
      <c r="C198" s="12">
        <v>19.799999</v>
      </c>
      <c r="D198" s="12">
        <v>19.200001</v>
      </c>
      <c r="E198" s="12">
        <v>19.700001</v>
      </c>
      <c r="F198" s="12">
        <v>15.879146</v>
      </c>
      <c r="G198" s="12">
        <v>5742944</v>
      </c>
    </row>
    <row r="199" spans="1:7" x14ac:dyDescent="0.25">
      <c r="A199" s="13">
        <v>41291</v>
      </c>
      <c r="B199" s="12">
        <v>19.639999</v>
      </c>
      <c r="C199" s="12">
        <v>19.639999</v>
      </c>
      <c r="D199" s="12">
        <v>19</v>
      </c>
      <c r="E199" s="12">
        <v>19.059999000000001</v>
      </c>
      <c r="F199" s="12">
        <v>15.363272</v>
      </c>
      <c r="G199" s="12">
        <v>3046772</v>
      </c>
    </row>
    <row r="200" spans="1:7" x14ac:dyDescent="0.25">
      <c r="A200" s="13">
        <v>41292</v>
      </c>
      <c r="B200" s="12">
        <v>19.059999000000001</v>
      </c>
      <c r="C200" s="12">
        <v>19.700001</v>
      </c>
      <c r="D200" s="12">
        <v>19.059999000000001</v>
      </c>
      <c r="E200" s="12">
        <v>19.68</v>
      </c>
      <c r="F200" s="12">
        <v>15.863026</v>
      </c>
      <c r="G200" s="12">
        <v>2718930</v>
      </c>
    </row>
    <row r="201" spans="1:7" x14ac:dyDescent="0.25">
      <c r="A201" s="13">
        <v>41295</v>
      </c>
      <c r="B201" s="12">
        <v>19.73</v>
      </c>
      <c r="C201" s="12">
        <v>19.73</v>
      </c>
      <c r="D201" s="12">
        <v>19.34</v>
      </c>
      <c r="E201" s="12">
        <v>19.440000999999999</v>
      </c>
      <c r="F201" s="12">
        <v>15.66957</v>
      </c>
      <c r="G201" s="12">
        <v>619196</v>
      </c>
    </row>
    <row r="202" spans="1:7" x14ac:dyDescent="0.25">
      <c r="A202" s="13">
        <v>41296</v>
      </c>
      <c r="B202" s="12">
        <v>19.399999999999999</v>
      </c>
      <c r="C202" s="12">
        <v>19.440000999999999</v>
      </c>
      <c r="D202" s="12">
        <v>19.100000000000001</v>
      </c>
      <c r="E202" s="12">
        <v>19.209999</v>
      </c>
      <c r="F202" s="12">
        <v>15.484178</v>
      </c>
      <c r="G202" s="12">
        <v>2218661</v>
      </c>
    </row>
    <row r="203" spans="1:7" x14ac:dyDescent="0.25">
      <c r="A203" s="13">
        <v>41297</v>
      </c>
      <c r="B203" s="12">
        <v>19.100000000000001</v>
      </c>
      <c r="C203" s="12">
        <v>19.600000000000001</v>
      </c>
      <c r="D203" s="12">
        <v>19.100000000000001</v>
      </c>
      <c r="E203" s="12">
        <v>19.510000000000002</v>
      </c>
      <c r="F203" s="12">
        <v>15.725996</v>
      </c>
      <c r="G203" s="12">
        <v>2778609</v>
      </c>
    </row>
    <row r="204" spans="1:7" x14ac:dyDescent="0.25">
      <c r="A204" s="13">
        <v>41298</v>
      </c>
      <c r="B204" s="12">
        <v>19.600000000000001</v>
      </c>
      <c r="C204" s="12">
        <v>19.700001</v>
      </c>
      <c r="D204" s="12">
        <v>19.399999999999999</v>
      </c>
      <c r="E204" s="12">
        <v>19.68</v>
      </c>
      <c r="F204" s="12">
        <v>15.863026</v>
      </c>
      <c r="G204" s="12">
        <v>2911233</v>
      </c>
    </row>
    <row r="205" spans="1:7" x14ac:dyDescent="0.25">
      <c r="A205" s="13">
        <v>41299</v>
      </c>
      <c r="B205" s="12">
        <v>19.670000000000002</v>
      </c>
      <c r="C205" s="12">
        <v>19.670000000000002</v>
      </c>
      <c r="D205" s="12">
        <v>19.219999000000001</v>
      </c>
      <c r="E205" s="12">
        <v>19.399999999999999</v>
      </c>
      <c r="F205" s="12">
        <v>15.63733</v>
      </c>
      <c r="G205" s="12">
        <v>2709193</v>
      </c>
    </row>
    <row r="206" spans="1:7" x14ac:dyDescent="0.25">
      <c r="A206" s="13">
        <v>41302</v>
      </c>
      <c r="B206" s="12">
        <v>19.299999</v>
      </c>
      <c r="C206" s="12">
        <v>19.329999999999998</v>
      </c>
      <c r="D206" s="12">
        <v>19.110001</v>
      </c>
      <c r="E206" s="12">
        <v>19.239999999999998</v>
      </c>
      <c r="F206" s="12">
        <v>15.508364</v>
      </c>
      <c r="G206" s="12">
        <v>2756173</v>
      </c>
    </row>
    <row r="207" spans="1:7" x14ac:dyDescent="0.25">
      <c r="A207" s="13">
        <v>41303</v>
      </c>
      <c r="B207" s="12">
        <v>19.110001</v>
      </c>
      <c r="C207" s="12">
        <v>19.389999</v>
      </c>
      <c r="D207" s="12">
        <v>19.110001</v>
      </c>
      <c r="E207" s="12">
        <v>19.219999000000001</v>
      </c>
      <c r="F207" s="12">
        <v>15.492238</v>
      </c>
      <c r="G207" s="12">
        <v>2572499</v>
      </c>
    </row>
    <row r="208" spans="1:7" x14ac:dyDescent="0.25">
      <c r="A208" s="13">
        <v>41304</v>
      </c>
      <c r="B208" s="12">
        <v>19.290001</v>
      </c>
      <c r="C208" s="12">
        <v>19.360001</v>
      </c>
      <c r="D208" s="12">
        <v>19.209999</v>
      </c>
      <c r="E208" s="12">
        <v>19.309999000000001</v>
      </c>
      <c r="F208" s="12">
        <v>15.564788</v>
      </c>
      <c r="G208" s="12">
        <v>1852270</v>
      </c>
    </row>
    <row r="209" spans="1:7" x14ac:dyDescent="0.25">
      <c r="A209" s="13">
        <v>41305</v>
      </c>
      <c r="B209" s="12">
        <v>19.209999</v>
      </c>
      <c r="C209" s="12">
        <v>19.799999</v>
      </c>
      <c r="D209" s="12">
        <v>19.209999</v>
      </c>
      <c r="E209" s="12">
        <v>19.760000000000002</v>
      </c>
      <c r="F209" s="12">
        <v>15.927508</v>
      </c>
      <c r="G209" s="12">
        <v>3765540</v>
      </c>
    </row>
    <row r="210" spans="1:7" x14ac:dyDescent="0.25">
      <c r="A210" s="13">
        <v>41306</v>
      </c>
      <c r="B210" s="12">
        <v>19.559999000000001</v>
      </c>
      <c r="C210" s="12">
        <v>19.920000000000002</v>
      </c>
      <c r="D210" s="12">
        <v>19.41</v>
      </c>
      <c r="E210" s="12">
        <v>19.719999000000001</v>
      </c>
      <c r="F210" s="12">
        <v>15.895267</v>
      </c>
      <c r="G210" s="12">
        <v>3355337</v>
      </c>
    </row>
    <row r="211" spans="1:7" x14ac:dyDescent="0.25">
      <c r="A211" s="13">
        <v>41310</v>
      </c>
      <c r="B211" s="12">
        <v>19.719999000000001</v>
      </c>
      <c r="C211" s="12">
        <v>19.719999000000001</v>
      </c>
      <c r="D211" s="12">
        <v>19.450001</v>
      </c>
      <c r="E211" s="12">
        <v>19.5</v>
      </c>
      <c r="F211" s="12">
        <v>15.717936</v>
      </c>
      <c r="G211" s="12">
        <v>1897423</v>
      </c>
    </row>
    <row r="212" spans="1:7" x14ac:dyDescent="0.25">
      <c r="A212" s="13">
        <v>41311</v>
      </c>
      <c r="B212" s="12">
        <v>19.530000999999999</v>
      </c>
      <c r="C212" s="12">
        <v>19.700001</v>
      </c>
      <c r="D212" s="12">
        <v>19.309999000000001</v>
      </c>
      <c r="E212" s="12">
        <v>19.579999999999998</v>
      </c>
      <c r="F212" s="12">
        <v>15.782418</v>
      </c>
      <c r="G212" s="12">
        <v>2202064</v>
      </c>
    </row>
    <row r="213" spans="1:7" x14ac:dyDescent="0.25">
      <c r="A213" s="13">
        <v>41312</v>
      </c>
      <c r="B213" s="12">
        <v>19.629999000000002</v>
      </c>
      <c r="C213" s="12">
        <v>19.690000999999999</v>
      </c>
      <c r="D213" s="12">
        <v>19.010000000000002</v>
      </c>
      <c r="E213" s="12">
        <v>19.200001</v>
      </c>
      <c r="F213" s="12">
        <v>15.476122999999999</v>
      </c>
      <c r="G213" s="12">
        <v>2022642</v>
      </c>
    </row>
    <row r="214" spans="1:7" x14ac:dyDescent="0.25">
      <c r="A214" s="13">
        <v>41313</v>
      </c>
      <c r="B214" s="12">
        <v>19.100000000000001</v>
      </c>
      <c r="C214" s="12">
        <v>19.18</v>
      </c>
      <c r="D214" s="12">
        <v>18.91</v>
      </c>
      <c r="E214" s="12">
        <v>19.02</v>
      </c>
      <c r="F214" s="12">
        <v>15.331035</v>
      </c>
      <c r="G214" s="12">
        <v>2089244</v>
      </c>
    </row>
    <row r="215" spans="1:7" x14ac:dyDescent="0.25">
      <c r="A215" s="13">
        <v>41316</v>
      </c>
      <c r="B215" s="12">
        <v>19.010000000000002</v>
      </c>
      <c r="C215" s="12">
        <v>19.170000000000002</v>
      </c>
      <c r="D215" s="12">
        <v>18.399999999999999</v>
      </c>
      <c r="E215" s="12">
        <v>18.989999999999998</v>
      </c>
      <c r="F215" s="12">
        <v>15.306850000000001</v>
      </c>
      <c r="G215" s="12">
        <v>869895</v>
      </c>
    </row>
    <row r="216" spans="1:7" x14ac:dyDescent="0.25">
      <c r="A216" s="13">
        <v>41317</v>
      </c>
      <c r="B216" s="12">
        <v>18.889999</v>
      </c>
      <c r="C216" s="12">
        <v>18.969999000000001</v>
      </c>
      <c r="D216" s="12">
        <v>18.510000000000002</v>
      </c>
      <c r="E216" s="12">
        <v>18.700001</v>
      </c>
      <c r="F216" s="12">
        <v>15.073093999999999</v>
      </c>
      <c r="G216" s="12">
        <v>1226306</v>
      </c>
    </row>
    <row r="217" spans="1:7" x14ac:dyDescent="0.25">
      <c r="A217" s="13">
        <v>41318</v>
      </c>
      <c r="B217" s="12">
        <v>18.700001</v>
      </c>
      <c r="C217" s="12">
        <v>19.399999999999999</v>
      </c>
      <c r="D217" s="12">
        <v>18.600000000000001</v>
      </c>
      <c r="E217" s="12">
        <v>18.66</v>
      </c>
      <c r="F217" s="12">
        <v>15.040855000000001</v>
      </c>
      <c r="G217" s="12">
        <v>3409292</v>
      </c>
    </row>
    <row r="218" spans="1:7" x14ac:dyDescent="0.25">
      <c r="A218" s="13">
        <v>41319</v>
      </c>
      <c r="B218" s="12">
        <v>18.66</v>
      </c>
      <c r="C218" s="12">
        <v>19.09</v>
      </c>
      <c r="D218" s="12">
        <v>18.600000000000001</v>
      </c>
      <c r="E218" s="12">
        <v>18.760000000000002</v>
      </c>
      <c r="F218" s="12">
        <v>15.121459</v>
      </c>
      <c r="G218" s="12">
        <v>859845</v>
      </c>
    </row>
    <row r="219" spans="1:7" x14ac:dyDescent="0.25">
      <c r="A219" s="13">
        <v>41320</v>
      </c>
      <c r="B219" s="12">
        <v>18.530000999999999</v>
      </c>
      <c r="C219" s="12">
        <v>19.389999</v>
      </c>
      <c r="D219" s="12">
        <v>18.530000999999999</v>
      </c>
      <c r="E219" s="12">
        <v>18.969999000000001</v>
      </c>
      <c r="F219" s="12">
        <v>15.29073</v>
      </c>
      <c r="G219" s="12">
        <v>1149100</v>
      </c>
    </row>
    <row r="220" spans="1:7" x14ac:dyDescent="0.25">
      <c r="A220" s="13">
        <v>41323</v>
      </c>
      <c r="B220" s="12">
        <v>18.870000999999998</v>
      </c>
      <c r="C220" s="12">
        <v>18.950001</v>
      </c>
      <c r="D220" s="12">
        <v>18.610001</v>
      </c>
      <c r="E220" s="12">
        <v>18.75</v>
      </c>
      <c r="F220" s="12">
        <v>15.113398999999999</v>
      </c>
      <c r="G220" s="12">
        <v>1971873</v>
      </c>
    </row>
    <row r="221" spans="1:7" x14ac:dyDescent="0.25">
      <c r="A221" s="13">
        <v>41324</v>
      </c>
      <c r="B221" s="12">
        <v>18.719999000000001</v>
      </c>
      <c r="C221" s="12">
        <v>19.399999999999999</v>
      </c>
      <c r="D221" s="12">
        <v>18.719999000000001</v>
      </c>
      <c r="E221" s="12">
        <v>18.93</v>
      </c>
      <c r="F221" s="12">
        <v>15.25849</v>
      </c>
      <c r="G221" s="12">
        <v>1920268</v>
      </c>
    </row>
    <row r="222" spans="1:7" x14ac:dyDescent="0.25">
      <c r="A222" s="13">
        <v>41325</v>
      </c>
      <c r="B222" s="12">
        <v>19.200001</v>
      </c>
      <c r="C222" s="12">
        <v>19.389999</v>
      </c>
      <c r="D222" s="12">
        <v>18.709999</v>
      </c>
      <c r="E222" s="12">
        <v>19.149999999999999</v>
      </c>
      <c r="F222" s="12">
        <v>15.435819</v>
      </c>
      <c r="G222" s="12">
        <v>3079059</v>
      </c>
    </row>
    <row r="223" spans="1:7" x14ac:dyDescent="0.25">
      <c r="A223" s="13">
        <v>41326</v>
      </c>
      <c r="B223" s="12">
        <v>19.25</v>
      </c>
      <c r="C223" s="12">
        <v>19.75</v>
      </c>
      <c r="D223" s="12">
        <v>18.940000999999999</v>
      </c>
      <c r="E223" s="12">
        <v>19.41</v>
      </c>
      <c r="F223" s="12">
        <v>15.645391</v>
      </c>
      <c r="G223" s="12">
        <v>1869940</v>
      </c>
    </row>
    <row r="224" spans="1:7" x14ac:dyDescent="0.25">
      <c r="A224" s="13">
        <v>41327</v>
      </c>
      <c r="B224" s="12">
        <v>19.52</v>
      </c>
      <c r="C224" s="12">
        <v>19.719999000000001</v>
      </c>
      <c r="D224" s="12">
        <v>19.149999999999999</v>
      </c>
      <c r="E224" s="12">
        <v>19.379999000000002</v>
      </c>
      <c r="F224" s="12">
        <v>15.62121</v>
      </c>
      <c r="G224" s="12">
        <v>1742601</v>
      </c>
    </row>
    <row r="225" spans="1:7" x14ac:dyDescent="0.25">
      <c r="A225" s="13">
        <v>41330</v>
      </c>
      <c r="B225" s="12">
        <v>19.379999000000002</v>
      </c>
      <c r="C225" s="12">
        <v>19.709999</v>
      </c>
      <c r="D225" s="12">
        <v>19.09</v>
      </c>
      <c r="E225" s="12">
        <v>19.23</v>
      </c>
      <c r="F225" s="12">
        <v>15.500301</v>
      </c>
      <c r="G225" s="12">
        <v>853825</v>
      </c>
    </row>
    <row r="226" spans="1:7" x14ac:dyDescent="0.25">
      <c r="A226" s="13">
        <v>41331</v>
      </c>
      <c r="B226" s="12">
        <v>19.200001</v>
      </c>
      <c r="C226" s="12">
        <v>19.649999999999999</v>
      </c>
      <c r="D226" s="12">
        <v>18.850000000000001</v>
      </c>
      <c r="E226" s="12">
        <v>19.59</v>
      </c>
      <c r="F226" s="12">
        <v>15.790480000000001</v>
      </c>
      <c r="G226" s="12">
        <v>1611375</v>
      </c>
    </row>
    <row r="227" spans="1:7" x14ac:dyDescent="0.25">
      <c r="A227" s="13">
        <v>41332</v>
      </c>
      <c r="B227" s="12">
        <v>19.610001</v>
      </c>
      <c r="C227" s="12">
        <v>21.4</v>
      </c>
      <c r="D227" s="12">
        <v>19.540001</v>
      </c>
      <c r="E227" s="12">
        <v>20.719999000000001</v>
      </c>
      <c r="F227" s="12">
        <v>16.701312999999999</v>
      </c>
      <c r="G227" s="12">
        <v>5213700</v>
      </c>
    </row>
    <row r="228" spans="1:7" x14ac:dyDescent="0.25">
      <c r="A228" s="13">
        <v>41333</v>
      </c>
      <c r="B228" s="12">
        <v>20.799999</v>
      </c>
      <c r="C228" s="12">
        <v>20.99</v>
      </c>
      <c r="D228" s="12">
        <v>19.670000000000002</v>
      </c>
      <c r="E228" s="12">
        <v>20.32</v>
      </c>
      <c r="F228" s="12">
        <v>16.378893000000001</v>
      </c>
      <c r="G228" s="12">
        <v>5286379</v>
      </c>
    </row>
    <row r="229" spans="1:7" x14ac:dyDescent="0.25">
      <c r="A229" s="13">
        <v>41334</v>
      </c>
      <c r="B229" s="12">
        <v>20.34</v>
      </c>
      <c r="C229" s="12">
        <v>21.08</v>
      </c>
      <c r="D229" s="12">
        <v>19.700001</v>
      </c>
      <c r="E229" s="12">
        <v>20.709999</v>
      </c>
      <c r="F229" s="12">
        <v>16.693254</v>
      </c>
      <c r="G229" s="12">
        <v>2858700</v>
      </c>
    </row>
    <row r="230" spans="1:7" x14ac:dyDescent="0.25">
      <c r="A230" s="13">
        <v>41337</v>
      </c>
      <c r="B230" s="12">
        <v>20.83</v>
      </c>
      <c r="C230" s="12">
        <v>21.09</v>
      </c>
      <c r="D230" s="12">
        <v>20.68</v>
      </c>
      <c r="E230" s="12">
        <v>20.77</v>
      </c>
      <c r="F230" s="12">
        <v>16.741617000000002</v>
      </c>
      <c r="G230" s="12">
        <v>1021160</v>
      </c>
    </row>
    <row r="231" spans="1:7" x14ac:dyDescent="0.25">
      <c r="A231" s="13">
        <v>41338</v>
      </c>
      <c r="B231" s="12">
        <v>20.870000999999998</v>
      </c>
      <c r="C231" s="12">
        <v>21.870000999999998</v>
      </c>
      <c r="D231" s="12">
        <v>20.700001</v>
      </c>
      <c r="E231" s="12">
        <v>21.59</v>
      </c>
      <c r="F231" s="12">
        <v>17.402573</v>
      </c>
      <c r="G231" s="12">
        <v>3347988</v>
      </c>
    </row>
    <row r="232" spans="1:7" x14ac:dyDescent="0.25">
      <c r="A232" s="13">
        <v>41339</v>
      </c>
      <c r="B232" s="12">
        <v>21.370000999999998</v>
      </c>
      <c r="C232" s="12">
        <v>23.08</v>
      </c>
      <c r="D232" s="12">
        <v>21.370000999999998</v>
      </c>
      <c r="E232" s="12">
        <v>22.85</v>
      </c>
      <c r="F232" s="12">
        <v>18.418195999999998</v>
      </c>
      <c r="G232" s="12">
        <v>3733004</v>
      </c>
    </row>
    <row r="233" spans="1:7" x14ac:dyDescent="0.25">
      <c r="A233" s="13">
        <v>41340</v>
      </c>
      <c r="B233" s="12">
        <v>22.75</v>
      </c>
      <c r="C233" s="12">
        <v>22.790001</v>
      </c>
      <c r="D233" s="12">
        <v>22</v>
      </c>
      <c r="E233" s="12">
        <v>22.200001</v>
      </c>
      <c r="F233" s="12">
        <v>17.894265999999998</v>
      </c>
      <c r="G233" s="12">
        <v>4765674</v>
      </c>
    </row>
    <row r="234" spans="1:7" x14ac:dyDescent="0.25">
      <c r="A234" s="13">
        <v>41341</v>
      </c>
      <c r="B234" s="12">
        <v>22.299999</v>
      </c>
      <c r="C234" s="12">
        <v>22.620000999999998</v>
      </c>
      <c r="D234" s="12">
        <v>22.1</v>
      </c>
      <c r="E234" s="12">
        <v>22.35</v>
      </c>
      <c r="F234" s="12">
        <v>18.015173000000001</v>
      </c>
      <c r="G234" s="12">
        <v>2212280</v>
      </c>
    </row>
    <row r="235" spans="1:7" x14ac:dyDescent="0.25">
      <c r="A235" s="13">
        <v>41344</v>
      </c>
      <c r="B235" s="12">
        <v>22.360001</v>
      </c>
      <c r="C235" s="12">
        <v>23.200001</v>
      </c>
      <c r="D235" s="12">
        <v>22.049999</v>
      </c>
      <c r="E235" s="12">
        <v>22.98</v>
      </c>
      <c r="F235" s="12">
        <v>18.522981999999999</v>
      </c>
      <c r="G235" s="12">
        <v>3771668</v>
      </c>
    </row>
    <row r="236" spans="1:7" x14ac:dyDescent="0.25">
      <c r="A236" s="13">
        <v>41345</v>
      </c>
      <c r="B236" s="12">
        <v>23.09</v>
      </c>
      <c r="C236" s="12">
        <v>23.09</v>
      </c>
      <c r="D236" s="12">
        <v>22.18</v>
      </c>
      <c r="E236" s="12">
        <v>22.43</v>
      </c>
      <c r="F236" s="12">
        <v>18.079658999999999</v>
      </c>
      <c r="G236" s="12">
        <v>3278257</v>
      </c>
    </row>
    <row r="237" spans="1:7" x14ac:dyDescent="0.25">
      <c r="A237" s="13">
        <v>41346</v>
      </c>
      <c r="B237" s="12">
        <v>22.43</v>
      </c>
      <c r="C237" s="12">
        <v>22.690000999999999</v>
      </c>
      <c r="D237" s="12">
        <v>22.030000999999999</v>
      </c>
      <c r="E237" s="12">
        <v>22.110001</v>
      </c>
      <c r="F237" s="12">
        <v>17.821715999999999</v>
      </c>
      <c r="G237" s="12">
        <v>4602116</v>
      </c>
    </row>
    <row r="238" spans="1:7" x14ac:dyDescent="0.25">
      <c r="A238" s="13">
        <v>41347</v>
      </c>
      <c r="B238" s="12">
        <v>22</v>
      </c>
      <c r="C238" s="12">
        <v>22.290001</v>
      </c>
      <c r="D238" s="12">
        <v>22</v>
      </c>
      <c r="E238" s="12">
        <v>22.120000999999998</v>
      </c>
      <c r="F238" s="12">
        <v>17.829781000000001</v>
      </c>
      <c r="G238" s="12">
        <v>2848741</v>
      </c>
    </row>
    <row r="239" spans="1:7" x14ac:dyDescent="0.25">
      <c r="A239" s="13">
        <v>41348</v>
      </c>
      <c r="B239" s="12">
        <v>21.950001</v>
      </c>
      <c r="C239" s="12">
        <v>22.540001</v>
      </c>
      <c r="D239" s="12">
        <v>20.950001</v>
      </c>
      <c r="E239" s="12">
        <v>21.280000999999999</v>
      </c>
      <c r="F239" s="12">
        <v>17.152697</v>
      </c>
      <c r="G239" s="12">
        <v>3483407</v>
      </c>
    </row>
    <row r="240" spans="1:7" x14ac:dyDescent="0.25">
      <c r="A240" s="13">
        <v>41352</v>
      </c>
      <c r="B240" s="12">
        <v>21</v>
      </c>
      <c r="C240" s="12">
        <v>21.09</v>
      </c>
      <c r="D240" s="12">
        <v>20.18</v>
      </c>
      <c r="E240" s="12">
        <v>20.41</v>
      </c>
      <c r="F240" s="12">
        <v>16.451439000000001</v>
      </c>
      <c r="G240" s="12">
        <v>4180404</v>
      </c>
    </row>
    <row r="241" spans="1:7" x14ac:dyDescent="0.25">
      <c r="A241" s="13">
        <v>41353</v>
      </c>
      <c r="B241" s="12">
        <v>20.07</v>
      </c>
      <c r="C241" s="12">
        <v>21.549999</v>
      </c>
      <c r="D241" s="12">
        <v>20.02</v>
      </c>
      <c r="E241" s="12">
        <v>21.5</v>
      </c>
      <c r="F241" s="12">
        <v>17.330030000000001</v>
      </c>
      <c r="G241" s="12">
        <v>650879</v>
      </c>
    </row>
    <row r="242" spans="1:7" x14ac:dyDescent="0.25">
      <c r="A242" s="13">
        <v>41354</v>
      </c>
      <c r="B242" s="12">
        <v>21.389999</v>
      </c>
      <c r="C242" s="12">
        <v>21.74</v>
      </c>
      <c r="D242" s="12">
        <v>20.67</v>
      </c>
      <c r="E242" s="12">
        <v>20.879999000000002</v>
      </c>
      <c r="F242" s="12">
        <v>16.830279999999998</v>
      </c>
      <c r="G242" s="12">
        <v>1067660</v>
      </c>
    </row>
    <row r="243" spans="1:7" x14ac:dyDescent="0.25">
      <c r="A243" s="13">
        <v>41355</v>
      </c>
      <c r="B243" s="12">
        <v>20.84</v>
      </c>
      <c r="C243" s="12">
        <v>22</v>
      </c>
      <c r="D243" s="12">
        <v>20.790001</v>
      </c>
      <c r="E243" s="12">
        <v>21.110001</v>
      </c>
      <c r="F243" s="12">
        <v>17.015675000000002</v>
      </c>
      <c r="G243" s="12">
        <v>2110405</v>
      </c>
    </row>
    <row r="244" spans="1:7" x14ac:dyDescent="0.25">
      <c r="A244" s="13">
        <v>41358</v>
      </c>
      <c r="B244" s="12">
        <v>21.1</v>
      </c>
      <c r="C244" s="12">
        <v>21.950001</v>
      </c>
      <c r="D244" s="12">
        <v>21.1</v>
      </c>
      <c r="E244" s="12">
        <v>21.77</v>
      </c>
      <c r="F244" s="12">
        <v>17.547667000000001</v>
      </c>
      <c r="G244" s="12">
        <v>1255549</v>
      </c>
    </row>
    <row r="245" spans="1:7" x14ac:dyDescent="0.25">
      <c r="A245" s="13">
        <v>41359</v>
      </c>
      <c r="B245" s="12">
        <v>21.9</v>
      </c>
      <c r="C245" s="12">
        <v>22.389999</v>
      </c>
      <c r="D245" s="12">
        <v>21.879999000000002</v>
      </c>
      <c r="E245" s="12">
        <v>22.200001</v>
      </c>
      <c r="F245" s="12">
        <v>17.894265999999998</v>
      </c>
      <c r="G245" s="12">
        <v>2157829</v>
      </c>
    </row>
    <row r="246" spans="1:7" x14ac:dyDescent="0.25">
      <c r="A246" s="13">
        <v>41360</v>
      </c>
      <c r="B246" s="12">
        <v>22.299999</v>
      </c>
      <c r="C246" s="12">
        <v>23.33</v>
      </c>
      <c r="D246" s="12">
        <v>22.139999</v>
      </c>
      <c r="E246" s="12">
        <v>22.780000999999999</v>
      </c>
      <c r="F246" s="12">
        <v>18.361772999999999</v>
      </c>
      <c r="G246" s="12">
        <v>4391001</v>
      </c>
    </row>
    <row r="247" spans="1:7" x14ac:dyDescent="0.25">
      <c r="A247" s="13">
        <v>41365</v>
      </c>
      <c r="B247" s="12">
        <v>22.67</v>
      </c>
      <c r="C247" s="12">
        <v>23</v>
      </c>
      <c r="D247" s="12">
        <v>22.379999000000002</v>
      </c>
      <c r="E247" s="12">
        <v>22.540001</v>
      </c>
      <c r="F247" s="12">
        <v>18.168320000000001</v>
      </c>
      <c r="G247" s="12">
        <v>1336901</v>
      </c>
    </row>
    <row r="248" spans="1:7" x14ac:dyDescent="0.25">
      <c r="A248" s="13">
        <v>41366</v>
      </c>
      <c r="B248" s="12">
        <v>22.639999</v>
      </c>
      <c r="C248" s="12">
        <v>23.700001</v>
      </c>
      <c r="D248" s="12">
        <v>22.6</v>
      </c>
      <c r="E248" s="12">
        <v>23.379999000000002</v>
      </c>
      <c r="F248" s="12">
        <v>18.845397999999999</v>
      </c>
      <c r="G248" s="12">
        <v>3651722</v>
      </c>
    </row>
    <row r="249" spans="1:7" x14ac:dyDescent="0.25">
      <c r="A249" s="13">
        <v>41367</v>
      </c>
      <c r="B249" s="12">
        <v>23.26</v>
      </c>
      <c r="C249" s="12">
        <v>23.42</v>
      </c>
      <c r="D249" s="12">
        <v>23.129999000000002</v>
      </c>
      <c r="E249" s="12">
        <v>23.35</v>
      </c>
      <c r="F249" s="12">
        <v>18.821221999999999</v>
      </c>
      <c r="G249" s="12">
        <v>2734539</v>
      </c>
    </row>
    <row r="250" spans="1:7" x14ac:dyDescent="0.25">
      <c r="A250" s="13">
        <v>41368</v>
      </c>
      <c r="B250" s="12">
        <v>22.299999</v>
      </c>
      <c r="C250" s="12">
        <v>23.190000999999999</v>
      </c>
      <c r="D250" s="12">
        <v>22.299999</v>
      </c>
      <c r="E250" s="12">
        <v>23.030000999999999</v>
      </c>
      <c r="F250" s="12">
        <v>18.563283999999999</v>
      </c>
      <c r="G250" s="12">
        <v>2923729</v>
      </c>
    </row>
    <row r="251" spans="1:7" x14ac:dyDescent="0.25">
      <c r="A251" s="13">
        <v>41369</v>
      </c>
      <c r="B251" s="12">
        <v>23.01</v>
      </c>
      <c r="C251" s="12">
        <v>23.01</v>
      </c>
      <c r="D251" s="12">
        <v>22.1</v>
      </c>
      <c r="E251" s="12">
        <v>22.74</v>
      </c>
      <c r="F251" s="12">
        <v>18.329526999999999</v>
      </c>
      <c r="G251" s="12">
        <v>1257518</v>
      </c>
    </row>
    <row r="252" spans="1:7" x14ac:dyDescent="0.25">
      <c r="A252" s="13">
        <v>41372</v>
      </c>
      <c r="B252" s="12">
        <v>22.629999000000002</v>
      </c>
      <c r="C252" s="12">
        <v>22.799999</v>
      </c>
      <c r="D252" s="12">
        <v>22.32</v>
      </c>
      <c r="E252" s="12">
        <v>22.57</v>
      </c>
      <c r="F252" s="12">
        <v>18.192505000000001</v>
      </c>
      <c r="G252" s="12">
        <v>1445674</v>
      </c>
    </row>
    <row r="253" spans="1:7" x14ac:dyDescent="0.25">
      <c r="A253" s="13">
        <v>41373</v>
      </c>
      <c r="B253" s="12">
        <v>22.18</v>
      </c>
      <c r="C253" s="12">
        <v>23.67</v>
      </c>
      <c r="D253" s="12">
        <v>22.08</v>
      </c>
      <c r="E253" s="12">
        <v>23.299999</v>
      </c>
      <c r="F253" s="12">
        <v>18.780913999999999</v>
      </c>
      <c r="G253" s="12">
        <v>5106307</v>
      </c>
    </row>
    <row r="254" spans="1:7" x14ac:dyDescent="0.25">
      <c r="A254" s="13">
        <v>41374</v>
      </c>
      <c r="B254" s="12">
        <v>23.18</v>
      </c>
      <c r="C254" s="12">
        <v>23.99</v>
      </c>
      <c r="D254" s="12">
        <v>22.83</v>
      </c>
      <c r="E254" s="12">
        <v>23.92</v>
      </c>
      <c r="F254" s="12">
        <v>19.280667999999999</v>
      </c>
      <c r="G254" s="12">
        <v>4933926</v>
      </c>
    </row>
    <row r="255" spans="1:7" x14ac:dyDescent="0.25">
      <c r="A255" s="13">
        <v>41375</v>
      </c>
      <c r="B255" s="12">
        <v>23.799999</v>
      </c>
      <c r="C255" s="12">
        <v>24.23</v>
      </c>
      <c r="D255" s="12">
        <v>23.66</v>
      </c>
      <c r="E255" s="12">
        <v>24.1</v>
      </c>
      <c r="F255" s="12">
        <v>19.425756</v>
      </c>
      <c r="G255" s="12">
        <v>2012016</v>
      </c>
    </row>
    <row r="256" spans="1:7" x14ac:dyDescent="0.25">
      <c r="A256" s="13">
        <v>41376</v>
      </c>
      <c r="B256" s="12">
        <v>23.940000999999999</v>
      </c>
      <c r="C256" s="12">
        <v>24.09</v>
      </c>
      <c r="D256" s="12">
        <v>23.1</v>
      </c>
      <c r="E256" s="12">
        <v>23.370000999999998</v>
      </c>
      <c r="F256" s="12">
        <v>18.837340999999999</v>
      </c>
      <c r="G256" s="12">
        <v>1278046</v>
      </c>
    </row>
    <row r="257" spans="1:7" x14ac:dyDescent="0.25">
      <c r="A257" s="13">
        <v>41379</v>
      </c>
      <c r="B257" s="12">
        <v>23.27</v>
      </c>
      <c r="C257" s="12">
        <v>23.299999</v>
      </c>
      <c r="D257" s="12">
        <v>21.02</v>
      </c>
      <c r="E257" s="12">
        <v>21.459999</v>
      </c>
      <c r="F257" s="12">
        <v>17.297787</v>
      </c>
      <c r="G257" s="12">
        <v>3675326</v>
      </c>
    </row>
    <row r="258" spans="1:7" x14ac:dyDescent="0.25">
      <c r="A258" s="13">
        <v>41380</v>
      </c>
      <c r="B258" s="12">
        <v>21.200001</v>
      </c>
      <c r="C258" s="12">
        <v>22.4</v>
      </c>
      <c r="D258" s="12">
        <v>20.83</v>
      </c>
      <c r="E258" s="12">
        <v>22.219999000000001</v>
      </c>
      <c r="F258" s="12">
        <v>17.910385000000002</v>
      </c>
      <c r="G258" s="12">
        <v>9528723</v>
      </c>
    </row>
    <row r="259" spans="1:7" x14ac:dyDescent="0.25">
      <c r="A259" s="13">
        <v>41381</v>
      </c>
      <c r="B259" s="12">
        <v>22.120000999999998</v>
      </c>
      <c r="C259" s="12">
        <v>22.120000999999998</v>
      </c>
      <c r="D259" s="12">
        <v>21.110001</v>
      </c>
      <c r="E259" s="12">
        <v>21.559999000000001</v>
      </c>
      <c r="F259" s="12">
        <v>17.378395000000001</v>
      </c>
      <c r="G259" s="12">
        <v>3814134</v>
      </c>
    </row>
    <row r="260" spans="1:7" x14ac:dyDescent="0.25">
      <c r="A260" s="13">
        <v>41382</v>
      </c>
      <c r="B260" s="12">
        <v>21.66</v>
      </c>
      <c r="C260" s="12">
        <v>21.950001</v>
      </c>
      <c r="D260" s="12">
        <v>21.42</v>
      </c>
      <c r="E260" s="12">
        <v>21.82</v>
      </c>
      <c r="F260" s="12">
        <v>17.587966999999999</v>
      </c>
      <c r="G260" s="12">
        <v>2327933</v>
      </c>
    </row>
    <row r="261" spans="1:7" x14ac:dyDescent="0.25">
      <c r="A261" s="13">
        <v>41383</v>
      </c>
      <c r="B261" s="12">
        <v>21.82</v>
      </c>
      <c r="C261" s="12">
        <v>22.280000999999999</v>
      </c>
      <c r="D261" s="12">
        <v>21.82</v>
      </c>
      <c r="E261" s="12">
        <v>22.18</v>
      </c>
      <c r="F261" s="12">
        <v>17.878143000000001</v>
      </c>
      <c r="G261" s="12">
        <v>1581339</v>
      </c>
    </row>
    <row r="262" spans="1:7" x14ac:dyDescent="0.25">
      <c r="A262" s="13">
        <v>41386</v>
      </c>
      <c r="B262" s="12">
        <v>22.07</v>
      </c>
      <c r="C262" s="12">
        <v>22.33</v>
      </c>
      <c r="D262" s="12">
        <v>21.52</v>
      </c>
      <c r="E262" s="12">
        <v>22.15</v>
      </c>
      <c r="F262" s="12">
        <v>17.853961999999999</v>
      </c>
      <c r="G262" s="12">
        <v>2393054</v>
      </c>
    </row>
    <row r="263" spans="1:7" x14ac:dyDescent="0.25">
      <c r="A263" s="13">
        <v>41387</v>
      </c>
      <c r="B263" s="12">
        <v>22.08</v>
      </c>
      <c r="C263" s="12">
        <v>22.809999000000001</v>
      </c>
      <c r="D263" s="12">
        <v>22.08</v>
      </c>
      <c r="E263" s="12">
        <v>22.27</v>
      </c>
      <c r="F263" s="12">
        <v>17.950689000000001</v>
      </c>
      <c r="G263" s="12">
        <v>1709393</v>
      </c>
    </row>
    <row r="264" spans="1:7" x14ac:dyDescent="0.25">
      <c r="A264" s="13">
        <v>41388</v>
      </c>
      <c r="B264" s="12">
        <v>22.27</v>
      </c>
      <c r="C264" s="12">
        <v>22.27</v>
      </c>
      <c r="D264" s="12">
        <v>21.18</v>
      </c>
      <c r="E264" s="12">
        <v>21.219999000000001</v>
      </c>
      <c r="F264" s="12">
        <v>17.104336</v>
      </c>
      <c r="G264" s="12">
        <v>2594977</v>
      </c>
    </row>
    <row r="265" spans="1:7" x14ac:dyDescent="0.25">
      <c r="A265" s="13">
        <v>41389</v>
      </c>
      <c r="B265" s="12">
        <v>21.27</v>
      </c>
      <c r="C265" s="12">
        <v>21.540001</v>
      </c>
      <c r="D265" s="12">
        <v>21.01</v>
      </c>
      <c r="E265" s="12">
        <v>21.459999</v>
      </c>
      <c r="F265" s="12">
        <v>17.297787</v>
      </c>
      <c r="G265" s="12">
        <v>2617439</v>
      </c>
    </row>
    <row r="266" spans="1:7" x14ac:dyDescent="0.25">
      <c r="A266" s="13">
        <v>41390</v>
      </c>
      <c r="B266" s="12">
        <v>21.459999</v>
      </c>
      <c r="C266" s="12">
        <v>21.5</v>
      </c>
      <c r="D266" s="12">
        <v>19.950001</v>
      </c>
      <c r="E266" s="12">
        <v>20.329999999999998</v>
      </c>
      <c r="F266" s="12">
        <v>16.386955</v>
      </c>
      <c r="G266" s="12">
        <v>2337620</v>
      </c>
    </row>
    <row r="267" spans="1:7" x14ac:dyDescent="0.25">
      <c r="A267" s="13">
        <v>41393</v>
      </c>
      <c r="B267" s="12">
        <v>20.440000999999999</v>
      </c>
      <c r="C267" s="12">
        <v>21</v>
      </c>
      <c r="D267" s="12">
        <v>20.290001</v>
      </c>
      <c r="E267" s="12">
        <v>20.82</v>
      </c>
      <c r="F267" s="12">
        <v>16.781918000000001</v>
      </c>
      <c r="G267" s="12">
        <v>2032212</v>
      </c>
    </row>
    <row r="268" spans="1:7" x14ac:dyDescent="0.25">
      <c r="A268" s="13">
        <v>41394</v>
      </c>
      <c r="B268" s="12">
        <v>20.120000999999998</v>
      </c>
      <c r="C268" s="12">
        <v>20.5</v>
      </c>
      <c r="D268" s="12">
        <v>19.389999</v>
      </c>
      <c r="E268" s="12">
        <v>20.219999000000001</v>
      </c>
      <c r="F268" s="12">
        <v>16.298287999999999</v>
      </c>
      <c r="G268" s="12">
        <v>7342041</v>
      </c>
    </row>
    <row r="269" spans="1:7" x14ac:dyDescent="0.25">
      <c r="A269" s="13">
        <v>41396</v>
      </c>
      <c r="B269" s="12">
        <v>20.690000999999999</v>
      </c>
      <c r="C269" s="12">
        <v>20.84</v>
      </c>
      <c r="D269" s="12">
        <v>20.010000000000002</v>
      </c>
      <c r="E269" s="12">
        <v>20.48</v>
      </c>
      <c r="F269" s="12">
        <v>16.507861999999999</v>
      </c>
      <c r="G269" s="12">
        <v>3541814</v>
      </c>
    </row>
    <row r="270" spans="1:7" x14ac:dyDescent="0.25">
      <c r="A270" s="13">
        <v>41397</v>
      </c>
      <c r="B270" s="12">
        <v>20.59</v>
      </c>
      <c r="C270" s="12">
        <v>20.59</v>
      </c>
      <c r="D270" s="12">
        <v>19.93</v>
      </c>
      <c r="E270" s="12">
        <v>20</v>
      </c>
      <c r="F270" s="12">
        <v>16.120958000000002</v>
      </c>
      <c r="G270" s="12">
        <v>2420532</v>
      </c>
    </row>
    <row r="271" spans="1:7" x14ac:dyDescent="0.25">
      <c r="A271" s="13">
        <v>41400</v>
      </c>
      <c r="B271" s="12">
        <v>19.899999999999999</v>
      </c>
      <c r="C271" s="12">
        <v>20.09</v>
      </c>
      <c r="D271" s="12">
        <v>19.739999999999998</v>
      </c>
      <c r="E271" s="12">
        <v>19.860001</v>
      </c>
      <c r="F271" s="12">
        <v>16.008109999999999</v>
      </c>
      <c r="G271" s="12">
        <v>1607956</v>
      </c>
    </row>
    <row r="272" spans="1:7" x14ac:dyDescent="0.25">
      <c r="A272" s="13">
        <v>41401</v>
      </c>
      <c r="B272" s="12">
        <v>20.379999000000002</v>
      </c>
      <c r="C272" s="12">
        <v>20.379999000000002</v>
      </c>
      <c r="D272" s="12">
        <v>19.100000000000001</v>
      </c>
      <c r="E272" s="12">
        <v>19.57</v>
      </c>
      <c r="F272" s="12">
        <v>15.774359</v>
      </c>
      <c r="G272" s="12">
        <v>4208141</v>
      </c>
    </row>
    <row r="273" spans="1:7" x14ac:dyDescent="0.25">
      <c r="A273" s="13">
        <v>41402</v>
      </c>
      <c r="B273" s="12">
        <v>19.59</v>
      </c>
      <c r="C273" s="12">
        <v>19.950001</v>
      </c>
      <c r="D273" s="12">
        <v>19.299999</v>
      </c>
      <c r="E273" s="12">
        <v>19.370000999999998</v>
      </c>
      <c r="F273" s="12">
        <v>15.613151</v>
      </c>
      <c r="G273" s="12">
        <v>3454498</v>
      </c>
    </row>
    <row r="274" spans="1:7" x14ac:dyDescent="0.25">
      <c r="A274" s="13">
        <v>41403</v>
      </c>
      <c r="B274" s="12">
        <v>19.48</v>
      </c>
      <c r="C274" s="12">
        <v>20.030000999999999</v>
      </c>
      <c r="D274" s="12">
        <v>18.52</v>
      </c>
      <c r="E274" s="12">
        <v>19.010000000000002</v>
      </c>
      <c r="F274" s="12">
        <v>15.322971000000001</v>
      </c>
      <c r="G274" s="12">
        <v>4679739</v>
      </c>
    </row>
    <row r="275" spans="1:7" x14ac:dyDescent="0.25">
      <c r="A275" s="13">
        <v>41404</v>
      </c>
      <c r="B275" s="12">
        <v>18.91</v>
      </c>
      <c r="C275" s="12">
        <v>19.200001</v>
      </c>
      <c r="D275" s="12">
        <v>18.790001</v>
      </c>
      <c r="E275" s="12">
        <v>18.920000000000002</v>
      </c>
      <c r="F275" s="12">
        <v>15.250425</v>
      </c>
      <c r="G275" s="12">
        <v>3651546</v>
      </c>
    </row>
    <row r="276" spans="1:7" x14ac:dyDescent="0.25">
      <c r="A276" s="13">
        <v>41407</v>
      </c>
      <c r="B276" s="12">
        <v>19.299999</v>
      </c>
      <c r="C276" s="12">
        <v>19.299999</v>
      </c>
      <c r="D276" s="12">
        <v>18.84</v>
      </c>
      <c r="E276" s="12">
        <v>19.010000000000002</v>
      </c>
      <c r="F276" s="12">
        <v>15.322971000000001</v>
      </c>
      <c r="G276" s="12">
        <v>1474023</v>
      </c>
    </row>
    <row r="277" spans="1:7" x14ac:dyDescent="0.25">
      <c r="A277" s="13">
        <v>41408</v>
      </c>
      <c r="B277" s="12">
        <v>19.110001</v>
      </c>
      <c r="C277" s="12">
        <v>19.280000999999999</v>
      </c>
      <c r="D277" s="12">
        <v>18.940000999999999</v>
      </c>
      <c r="E277" s="12">
        <v>19.02</v>
      </c>
      <c r="F277" s="12">
        <v>15.331035</v>
      </c>
      <c r="G277" s="12">
        <v>1185993</v>
      </c>
    </row>
    <row r="278" spans="1:7" x14ac:dyDescent="0.25">
      <c r="A278" s="13">
        <v>41409</v>
      </c>
      <c r="B278" s="12">
        <v>19.120000999999998</v>
      </c>
      <c r="C278" s="12">
        <v>20.07</v>
      </c>
      <c r="D278" s="12">
        <v>19.010000000000002</v>
      </c>
      <c r="E278" s="12">
        <v>19.59</v>
      </c>
      <c r="F278" s="12">
        <v>15.790480000000001</v>
      </c>
      <c r="G278" s="12">
        <v>6288342</v>
      </c>
    </row>
    <row r="279" spans="1:7" x14ac:dyDescent="0.25">
      <c r="A279" s="13">
        <v>41410</v>
      </c>
      <c r="B279" s="12">
        <v>20.100000000000001</v>
      </c>
      <c r="C279" s="12">
        <v>20.100000000000001</v>
      </c>
      <c r="D279" s="12">
        <v>19.489999999999998</v>
      </c>
      <c r="E279" s="12">
        <v>19.57</v>
      </c>
      <c r="F279" s="12">
        <v>15.774359</v>
      </c>
      <c r="G279" s="12">
        <v>1866813</v>
      </c>
    </row>
    <row r="280" spans="1:7" x14ac:dyDescent="0.25">
      <c r="A280" s="13">
        <v>41411</v>
      </c>
      <c r="B280" s="12">
        <v>19.799999</v>
      </c>
      <c r="C280" s="12">
        <v>20.350000000000001</v>
      </c>
      <c r="D280" s="12">
        <v>19.719999000000001</v>
      </c>
      <c r="E280" s="12">
        <v>19.920000000000002</v>
      </c>
      <c r="F280" s="12">
        <v>16.056474999999999</v>
      </c>
      <c r="G280" s="12">
        <v>2664623</v>
      </c>
    </row>
    <row r="281" spans="1:7" x14ac:dyDescent="0.25">
      <c r="A281" s="13">
        <v>41414</v>
      </c>
      <c r="B281" s="12">
        <v>19.899999999999999</v>
      </c>
      <c r="C281" s="12">
        <v>19.899999999999999</v>
      </c>
      <c r="D281" s="12">
        <v>18.809999000000001</v>
      </c>
      <c r="E281" s="12">
        <v>18.899999999999999</v>
      </c>
      <c r="F281" s="12">
        <v>15.61046</v>
      </c>
      <c r="G281" s="12">
        <v>2250178</v>
      </c>
    </row>
    <row r="282" spans="1:7" x14ac:dyDescent="0.25">
      <c r="A282" s="13">
        <v>41415</v>
      </c>
      <c r="B282" s="12">
        <v>19</v>
      </c>
      <c r="C282" s="12">
        <v>19.219999000000001</v>
      </c>
      <c r="D282" s="12">
        <v>18.049999</v>
      </c>
      <c r="E282" s="12">
        <v>19.09</v>
      </c>
      <c r="F282" s="12">
        <v>15.767393999999999</v>
      </c>
      <c r="G282" s="12">
        <v>4751100</v>
      </c>
    </row>
    <row r="283" spans="1:7" x14ac:dyDescent="0.25">
      <c r="A283" s="13">
        <v>41416</v>
      </c>
      <c r="B283" s="12">
        <v>19.170000000000002</v>
      </c>
      <c r="C283" s="12">
        <v>19.989999999999998</v>
      </c>
      <c r="D283" s="12">
        <v>19.120000999999998</v>
      </c>
      <c r="E283" s="12">
        <v>19.579999999999998</v>
      </c>
      <c r="F283" s="12">
        <v>16.172108000000001</v>
      </c>
      <c r="G283" s="12">
        <v>6315417</v>
      </c>
    </row>
    <row r="284" spans="1:7" x14ac:dyDescent="0.25">
      <c r="A284" s="13">
        <v>41417</v>
      </c>
      <c r="B284" s="12">
        <v>19</v>
      </c>
      <c r="C284" s="12">
        <v>20.09</v>
      </c>
      <c r="D284" s="12">
        <v>19</v>
      </c>
      <c r="E284" s="12">
        <v>19.75</v>
      </c>
      <c r="F284" s="12">
        <v>16.312519000000002</v>
      </c>
      <c r="G284" s="12">
        <v>3852216</v>
      </c>
    </row>
    <row r="285" spans="1:7" x14ac:dyDescent="0.25">
      <c r="A285" s="13">
        <v>41418</v>
      </c>
      <c r="B285" s="12">
        <v>19.75</v>
      </c>
      <c r="C285" s="12">
        <v>19.850000000000001</v>
      </c>
      <c r="D285" s="12">
        <v>19.549999</v>
      </c>
      <c r="E285" s="12">
        <v>19.709999</v>
      </c>
      <c r="F285" s="12">
        <v>16.279478000000001</v>
      </c>
      <c r="G285" s="12">
        <v>1650973</v>
      </c>
    </row>
    <row r="286" spans="1:7" x14ac:dyDescent="0.25">
      <c r="A286" s="13">
        <v>41421</v>
      </c>
      <c r="B286" s="12">
        <v>19.709999</v>
      </c>
      <c r="C286" s="12">
        <v>19.989999999999998</v>
      </c>
      <c r="D286" s="12">
        <v>19.5</v>
      </c>
      <c r="E286" s="12">
        <v>19.940000999999999</v>
      </c>
      <c r="F286" s="12">
        <v>16.469449999999998</v>
      </c>
      <c r="G286" s="12">
        <v>508142</v>
      </c>
    </row>
    <row r="287" spans="1:7" x14ac:dyDescent="0.25">
      <c r="A287" s="13">
        <v>41422</v>
      </c>
      <c r="B287" s="12">
        <v>19.899999999999999</v>
      </c>
      <c r="C287" s="12">
        <v>20.16</v>
      </c>
      <c r="D287" s="12">
        <v>19.889999</v>
      </c>
      <c r="E287" s="12">
        <v>20.120000999999998</v>
      </c>
      <c r="F287" s="12">
        <v>16.618122</v>
      </c>
      <c r="G287" s="12">
        <v>1923001</v>
      </c>
    </row>
    <row r="288" spans="1:7" x14ac:dyDescent="0.25">
      <c r="A288" s="13">
        <v>41423</v>
      </c>
      <c r="B288" s="12">
        <v>20.02</v>
      </c>
      <c r="C288" s="12">
        <v>20.91</v>
      </c>
      <c r="D288" s="12">
        <v>19.950001</v>
      </c>
      <c r="E288" s="12">
        <v>20.700001</v>
      </c>
      <c r="F288" s="12">
        <v>17.097173999999999</v>
      </c>
      <c r="G288" s="12">
        <v>4119507</v>
      </c>
    </row>
    <row r="289" spans="1:7" x14ac:dyDescent="0.25">
      <c r="A289" s="13">
        <v>41424</v>
      </c>
      <c r="B289" s="12">
        <v>20.99</v>
      </c>
      <c r="C289" s="12">
        <v>20.99</v>
      </c>
      <c r="D289" s="12">
        <v>20.549999</v>
      </c>
      <c r="E289" s="12">
        <v>20.719999000000001</v>
      </c>
      <c r="F289" s="12">
        <v>17.113690999999999</v>
      </c>
      <c r="G289" s="12">
        <v>3928463</v>
      </c>
    </row>
    <row r="290" spans="1:7" x14ac:dyDescent="0.25">
      <c r="A290" s="13">
        <v>41425</v>
      </c>
      <c r="B290" s="12">
        <v>20.799999</v>
      </c>
      <c r="C290" s="12">
        <v>20.9</v>
      </c>
      <c r="D290" s="12">
        <v>20.260000000000002</v>
      </c>
      <c r="E290" s="12">
        <v>20.700001</v>
      </c>
      <c r="F290" s="12">
        <v>17.097173999999999</v>
      </c>
      <c r="G290" s="12">
        <v>5839381</v>
      </c>
    </row>
    <row r="291" spans="1:7" x14ac:dyDescent="0.25">
      <c r="A291" s="13">
        <v>41428</v>
      </c>
      <c r="B291" s="12">
        <v>20.6</v>
      </c>
      <c r="C291" s="12">
        <v>20.950001</v>
      </c>
      <c r="D291" s="12">
        <v>19.629999000000002</v>
      </c>
      <c r="E291" s="12">
        <v>20.51</v>
      </c>
      <c r="F291" s="12">
        <v>16.940245000000001</v>
      </c>
      <c r="G291" s="12">
        <v>1952974</v>
      </c>
    </row>
    <row r="292" spans="1:7" x14ac:dyDescent="0.25">
      <c r="A292" s="13">
        <v>41429</v>
      </c>
      <c r="B292" s="12">
        <v>20.41</v>
      </c>
      <c r="C292" s="12">
        <v>20.700001</v>
      </c>
      <c r="D292" s="12">
        <v>20.02</v>
      </c>
      <c r="E292" s="12">
        <v>20.389999</v>
      </c>
      <c r="F292" s="12">
        <v>16.841125000000002</v>
      </c>
      <c r="G292" s="12">
        <v>1609411</v>
      </c>
    </row>
    <row r="293" spans="1:7" x14ac:dyDescent="0.25">
      <c r="A293" s="13">
        <v>41430</v>
      </c>
      <c r="B293" s="12">
        <v>20.149999999999999</v>
      </c>
      <c r="C293" s="12">
        <v>20.959999</v>
      </c>
      <c r="D293" s="12">
        <v>20</v>
      </c>
      <c r="E293" s="12">
        <v>20.6</v>
      </c>
      <c r="F293" s="12">
        <v>17.014576000000002</v>
      </c>
      <c r="G293" s="12">
        <v>2270111</v>
      </c>
    </row>
    <row r="294" spans="1:7" x14ac:dyDescent="0.25">
      <c r="A294" s="13">
        <v>41431</v>
      </c>
      <c r="B294" s="12">
        <v>20.6</v>
      </c>
      <c r="C294" s="12">
        <v>21.24</v>
      </c>
      <c r="D294" s="12">
        <v>20.120000999999998</v>
      </c>
      <c r="E294" s="12">
        <v>21.110001</v>
      </c>
      <c r="F294" s="12">
        <v>17.435815999999999</v>
      </c>
      <c r="G294" s="12">
        <v>1994098</v>
      </c>
    </row>
    <row r="295" spans="1:7" x14ac:dyDescent="0.25">
      <c r="A295" s="13">
        <v>41432</v>
      </c>
      <c r="B295" s="12">
        <v>21.049999</v>
      </c>
      <c r="C295" s="12">
        <v>22.610001</v>
      </c>
      <c r="D295" s="12">
        <v>20.9</v>
      </c>
      <c r="E295" s="12">
        <v>21.709999</v>
      </c>
      <c r="F295" s="12">
        <v>17.931380999999998</v>
      </c>
      <c r="G295" s="12">
        <v>5890524</v>
      </c>
    </row>
    <row r="296" spans="1:7" x14ac:dyDescent="0.25">
      <c r="A296" s="13">
        <v>41435</v>
      </c>
      <c r="B296" s="12">
        <v>21.879999000000002</v>
      </c>
      <c r="C296" s="12">
        <v>22.1</v>
      </c>
      <c r="D296" s="12">
        <v>21.719999000000001</v>
      </c>
      <c r="E296" s="12">
        <v>22</v>
      </c>
      <c r="F296" s="12">
        <v>18.170905999999999</v>
      </c>
      <c r="G296" s="12">
        <v>1711706</v>
      </c>
    </row>
    <row r="297" spans="1:7" x14ac:dyDescent="0.25">
      <c r="A297" s="13">
        <v>41436</v>
      </c>
      <c r="B297" s="12">
        <v>22</v>
      </c>
      <c r="C297" s="12">
        <v>22</v>
      </c>
      <c r="D297" s="12">
        <v>21.08</v>
      </c>
      <c r="E297" s="12">
        <v>21.6</v>
      </c>
      <c r="F297" s="12">
        <v>17.840527000000002</v>
      </c>
      <c r="G297" s="12">
        <v>2192046</v>
      </c>
    </row>
    <row r="298" spans="1:7" x14ac:dyDescent="0.25">
      <c r="A298" s="13">
        <v>41437</v>
      </c>
      <c r="B298" s="12">
        <v>21.6</v>
      </c>
      <c r="C298" s="12">
        <v>21.99</v>
      </c>
      <c r="D298" s="12">
        <v>20.809999000000001</v>
      </c>
      <c r="E298" s="12">
        <v>21.450001</v>
      </c>
      <c r="F298" s="12">
        <v>17.716635</v>
      </c>
      <c r="G298" s="12">
        <v>4466825</v>
      </c>
    </row>
    <row r="299" spans="1:7" x14ac:dyDescent="0.25">
      <c r="A299" s="13">
        <v>41438</v>
      </c>
      <c r="B299" s="12">
        <v>21.549999</v>
      </c>
      <c r="C299" s="12">
        <v>21.549999</v>
      </c>
      <c r="D299" s="12">
        <v>21</v>
      </c>
      <c r="E299" s="12">
        <v>21.219999000000001</v>
      </c>
      <c r="F299" s="12">
        <v>17.526667</v>
      </c>
      <c r="G299" s="12">
        <v>2434902</v>
      </c>
    </row>
    <row r="300" spans="1:7" x14ac:dyDescent="0.25">
      <c r="A300" s="13">
        <v>41439</v>
      </c>
      <c r="B300" s="12">
        <v>21.67</v>
      </c>
      <c r="C300" s="12">
        <v>21.790001</v>
      </c>
      <c r="D300" s="12">
        <v>21.02</v>
      </c>
      <c r="E300" s="12">
        <v>21.459999</v>
      </c>
      <c r="F300" s="12">
        <v>17.724893999999999</v>
      </c>
      <c r="G300" s="12">
        <v>2567205</v>
      </c>
    </row>
    <row r="301" spans="1:7" x14ac:dyDescent="0.25">
      <c r="A301" s="13">
        <v>41442</v>
      </c>
      <c r="B301" s="12">
        <v>21.440000999999999</v>
      </c>
      <c r="C301" s="12">
        <v>21.59</v>
      </c>
      <c r="D301" s="12">
        <v>21</v>
      </c>
      <c r="E301" s="12">
        <v>21.17</v>
      </c>
      <c r="F301" s="12">
        <v>17.485371000000001</v>
      </c>
      <c r="G301" s="12">
        <v>1650657</v>
      </c>
    </row>
    <row r="302" spans="1:7" x14ac:dyDescent="0.25">
      <c r="A302" s="13">
        <v>41443</v>
      </c>
      <c r="B302" s="12">
        <v>21.49</v>
      </c>
      <c r="C302" s="12">
        <v>21.49</v>
      </c>
      <c r="D302" s="12">
        <v>20.91</v>
      </c>
      <c r="E302" s="12">
        <v>21.02</v>
      </c>
      <c r="F302" s="12">
        <v>17.361478999999999</v>
      </c>
      <c r="G302" s="12">
        <v>2381410</v>
      </c>
    </row>
    <row r="303" spans="1:7" x14ac:dyDescent="0.25">
      <c r="A303" s="13">
        <v>41444</v>
      </c>
      <c r="B303" s="12">
        <v>21.01</v>
      </c>
      <c r="C303" s="12">
        <v>21.790001</v>
      </c>
      <c r="D303" s="12">
        <v>20.389999</v>
      </c>
      <c r="E303" s="12">
        <v>20.52</v>
      </c>
      <c r="F303" s="12">
        <v>16.948499999999999</v>
      </c>
      <c r="G303" s="12">
        <v>2926375</v>
      </c>
    </row>
    <row r="304" spans="1:7" x14ac:dyDescent="0.25">
      <c r="A304" s="13">
        <v>41445</v>
      </c>
      <c r="B304" s="12">
        <v>20.709999</v>
      </c>
      <c r="C304" s="12">
        <v>20.780000999999999</v>
      </c>
      <c r="D304" s="12">
        <v>19.860001</v>
      </c>
      <c r="E304" s="12">
        <v>20.09</v>
      </c>
      <c r="F304" s="12">
        <v>16.593342</v>
      </c>
      <c r="G304" s="12">
        <v>5038019</v>
      </c>
    </row>
    <row r="305" spans="1:7" x14ac:dyDescent="0.25">
      <c r="A305" s="13">
        <v>41446</v>
      </c>
      <c r="B305" s="12">
        <v>20.23</v>
      </c>
      <c r="C305" s="12">
        <v>20.690000999999999</v>
      </c>
      <c r="D305" s="12">
        <v>19.610001</v>
      </c>
      <c r="E305" s="12">
        <v>20.450001</v>
      </c>
      <c r="F305" s="12">
        <v>16.890684</v>
      </c>
      <c r="G305" s="12">
        <v>9948917</v>
      </c>
    </row>
    <row r="306" spans="1:7" x14ac:dyDescent="0.25">
      <c r="A306" s="13">
        <v>41449</v>
      </c>
      <c r="B306" s="12">
        <v>20.350000000000001</v>
      </c>
      <c r="C306" s="12">
        <v>20.399999999999999</v>
      </c>
      <c r="D306" s="12">
        <v>19.329999999999998</v>
      </c>
      <c r="E306" s="12">
        <v>20.200001</v>
      </c>
      <c r="F306" s="12">
        <v>16.684197999999999</v>
      </c>
      <c r="G306" s="12">
        <v>2757147</v>
      </c>
    </row>
    <row r="307" spans="1:7" x14ac:dyDescent="0.25">
      <c r="A307" s="13">
        <v>41450</v>
      </c>
      <c r="B307" s="12">
        <v>20.370000999999998</v>
      </c>
      <c r="C307" s="12">
        <v>21.389999</v>
      </c>
      <c r="D307" s="12">
        <v>20.34</v>
      </c>
      <c r="E307" s="12">
        <v>20.870000999999998</v>
      </c>
      <c r="F307" s="12">
        <v>17.237584999999999</v>
      </c>
      <c r="G307" s="12">
        <v>2816167</v>
      </c>
    </row>
    <row r="308" spans="1:7" x14ac:dyDescent="0.25">
      <c r="A308" s="13">
        <v>41451</v>
      </c>
      <c r="B308" s="12">
        <v>20.77</v>
      </c>
      <c r="C308" s="12">
        <v>21.040001</v>
      </c>
      <c r="D308" s="12">
        <v>20.420000000000002</v>
      </c>
      <c r="E308" s="12">
        <v>20.879999000000002</v>
      </c>
      <c r="F308" s="12">
        <v>17.245844000000002</v>
      </c>
      <c r="G308" s="12">
        <v>7805830</v>
      </c>
    </row>
    <row r="309" spans="1:7" x14ac:dyDescent="0.25">
      <c r="A309" s="13">
        <v>41452</v>
      </c>
      <c r="B309" s="12">
        <v>21.139999</v>
      </c>
      <c r="C309" s="12">
        <v>22</v>
      </c>
      <c r="D309" s="12">
        <v>20.709999</v>
      </c>
      <c r="E309" s="12">
        <v>21.57</v>
      </c>
      <c r="F309" s="12">
        <v>17.815746000000001</v>
      </c>
      <c r="G309" s="12">
        <v>7557329</v>
      </c>
    </row>
    <row r="310" spans="1:7" x14ac:dyDescent="0.25">
      <c r="A310" s="13">
        <v>41453</v>
      </c>
      <c r="B310" s="12">
        <v>21.799999</v>
      </c>
      <c r="C310" s="12">
        <v>22.969999000000001</v>
      </c>
      <c r="D310" s="12">
        <v>21.6</v>
      </c>
      <c r="E310" s="12">
        <v>22.32</v>
      </c>
      <c r="F310" s="12">
        <v>18.435209</v>
      </c>
      <c r="G310" s="12">
        <v>2930926</v>
      </c>
    </row>
    <row r="311" spans="1:7" x14ac:dyDescent="0.25">
      <c r="A311" s="13">
        <v>41456</v>
      </c>
      <c r="B311" s="12">
        <v>22.190000999999999</v>
      </c>
      <c r="C311" s="12">
        <v>23.450001</v>
      </c>
      <c r="D311" s="12">
        <v>21.620000999999998</v>
      </c>
      <c r="E311" s="12">
        <v>23.280000999999999</v>
      </c>
      <c r="F311" s="12">
        <v>19.228124999999999</v>
      </c>
      <c r="G311" s="12">
        <v>2809098</v>
      </c>
    </row>
    <row r="312" spans="1:7" x14ac:dyDescent="0.25">
      <c r="A312" s="13">
        <v>41457</v>
      </c>
      <c r="B312" s="12">
        <v>23.16</v>
      </c>
      <c r="C312" s="12">
        <v>23.280000999999999</v>
      </c>
      <c r="D312" s="12">
        <v>22.4</v>
      </c>
      <c r="E312" s="12">
        <v>22.57</v>
      </c>
      <c r="F312" s="12">
        <v>18.641701000000001</v>
      </c>
      <c r="G312" s="12">
        <v>1859004</v>
      </c>
    </row>
    <row r="313" spans="1:7" x14ac:dyDescent="0.25">
      <c r="A313" s="13">
        <v>41458</v>
      </c>
      <c r="B313" s="12">
        <v>22.48</v>
      </c>
      <c r="C313" s="12">
        <v>22.559999000000001</v>
      </c>
      <c r="D313" s="12">
        <v>22</v>
      </c>
      <c r="E313" s="12">
        <v>22.309999000000001</v>
      </c>
      <c r="F313" s="12">
        <v>18.426952</v>
      </c>
      <c r="G313" s="12">
        <v>1780381</v>
      </c>
    </row>
    <row r="314" spans="1:7" x14ac:dyDescent="0.25">
      <c r="A314" s="13">
        <v>41459</v>
      </c>
      <c r="B314" s="12">
        <v>22.1</v>
      </c>
      <c r="C314" s="12">
        <v>23</v>
      </c>
      <c r="D314" s="12">
        <v>22.1</v>
      </c>
      <c r="E314" s="12">
        <v>22.98</v>
      </c>
      <c r="F314" s="12">
        <v>18.980336999999999</v>
      </c>
      <c r="G314" s="12">
        <v>782013</v>
      </c>
    </row>
    <row r="315" spans="1:7" x14ac:dyDescent="0.25">
      <c r="A315" s="13">
        <v>41460</v>
      </c>
      <c r="B315" s="12">
        <v>22.75</v>
      </c>
      <c r="C315" s="12">
        <v>23.049999</v>
      </c>
      <c r="D315" s="12">
        <v>22.09</v>
      </c>
      <c r="E315" s="12">
        <v>23</v>
      </c>
      <c r="F315" s="12">
        <v>18.996859000000001</v>
      </c>
      <c r="G315" s="12">
        <v>1842668</v>
      </c>
    </row>
    <row r="316" spans="1:7" x14ac:dyDescent="0.25">
      <c r="A316" s="13">
        <v>41463</v>
      </c>
      <c r="B316" s="12">
        <v>22.99</v>
      </c>
      <c r="C316" s="12">
        <v>23.219999000000001</v>
      </c>
      <c r="D316" s="12">
        <v>22.870000999999998</v>
      </c>
      <c r="E316" s="12">
        <v>23.139999</v>
      </c>
      <c r="F316" s="12">
        <v>19.112494000000002</v>
      </c>
      <c r="G316" s="12">
        <v>5518876</v>
      </c>
    </row>
    <row r="317" spans="1:7" x14ac:dyDescent="0.25">
      <c r="A317" s="13">
        <v>41464</v>
      </c>
      <c r="B317" s="12">
        <v>23</v>
      </c>
      <c r="C317" s="12">
        <v>23.35</v>
      </c>
      <c r="D317" s="12">
        <v>22.969999000000001</v>
      </c>
      <c r="E317" s="12">
        <v>23.15</v>
      </c>
      <c r="F317" s="12">
        <v>19.120750000000001</v>
      </c>
      <c r="G317" s="12">
        <v>3427211</v>
      </c>
    </row>
    <row r="318" spans="1:7" x14ac:dyDescent="0.25">
      <c r="A318" s="13">
        <v>41465</v>
      </c>
      <c r="B318" s="12">
        <v>23.030000999999999</v>
      </c>
      <c r="C318" s="12">
        <v>23.389999</v>
      </c>
      <c r="D318" s="12">
        <v>22.870000999999998</v>
      </c>
      <c r="E318" s="12">
        <v>23.129999000000002</v>
      </c>
      <c r="F318" s="12">
        <v>19.104230999999999</v>
      </c>
      <c r="G318" s="12">
        <v>1936221</v>
      </c>
    </row>
    <row r="319" spans="1:7" x14ac:dyDescent="0.25">
      <c r="A319" s="13">
        <v>41466</v>
      </c>
      <c r="B319" s="12">
        <v>23.129999000000002</v>
      </c>
      <c r="C319" s="12">
        <v>23.15</v>
      </c>
      <c r="D319" s="12">
        <v>22.219999000000001</v>
      </c>
      <c r="E319" s="12">
        <v>22.33</v>
      </c>
      <c r="F319" s="12">
        <v>18.443470000000001</v>
      </c>
      <c r="G319" s="12">
        <v>1796459</v>
      </c>
    </row>
    <row r="320" spans="1:7" x14ac:dyDescent="0.25">
      <c r="A320" s="13">
        <v>41467</v>
      </c>
      <c r="B320" s="12">
        <v>22.4</v>
      </c>
      <c r="C320" s="12">
        <v>22.4</v>
      </c>
      <c r="D320" s="12">
        <v>21.07</v>
      </c>
      <c r="E320" s="12">
        <v>21.309999000000001</v>
      </c>
      <c r="F320" s="12">
        <v>17.601004</v>
      </c>
      <c r="G320" s="12">
        <v>2387493</v>
      </c>
    </row>
    <row r="321" spans="1:7" x14ac:dyDescent="0.25">
      <c r="A321" s="13">
        <v>41470</v>
      </c>
      <c r="B321" s="12">
        <v>21.389999</v>
      </c>
      <c r="C321" s="12">
        <v>21.65</v>
      </c>
      <c r="D321" s="12">
        <v>21.01</v>
      </c>
      <c r="E321" s="12">
        <v>21.15</v>
      </c>
      <c r="F321" s="12">
        <v>17.468847</v>
      </c>
      <c r="G321" s="12">
        <v>2712241</v>
      </c>
    </row>
    <row r="322" spans="1:7" x14ac:dyDescent="0.25">
      <c r="A322" s="13">
        <v>41471</v>
      </c>
      <c r="B322" s="12">
        <v>21.34</v>
      </c>
      <c r="C322" s="12">
        <v>21.91</v>
      </c>
      <c r="D322" s="12">
        <v>21.1</v>
      </c>
      <c r="E322" s="12">
        <v>21.780000999999999</v>
      </c>
      <c r="F322" s="12">
        <v>17.989198999999999</v>
      </c>
      <c r="G322" s="12">
        <v>1899596</v>
      </c>
    </row>
    <row r="323" spans="1:7" x14ac:dyDescent="0.25">
      <c r="A323" s="13">
        <v>41472</v>
      </c>
      <c r="B323" s="12">
        <v>21.99</v>
      </c>
      <c r="C323" s="12">
        <v>21.99</v>
      </c>
      <c r="D323" s="12">
        <v>20.84</v>
      </c>
      <c r="E323" s="12">
        <v>21.43</v>
      </c>
      <c r="F323" s="12">
        <v>17.700115</v>
      </c>
      <c r="G323" s="12">
        <v>3646331</v>
      </c>
    </row>
    <row r="324" spans="1:7" x14ac:dyDescent="0.25">
      <c r="A324" s="13">
        <v>41473</v>
      </c>
      <c r="B324" s="12">
        <v>21.58</v>
      </c>
      <c r="C324" s="12">
        <v>21.58</v>
      </c>
      <c r="D324" s="12">
        <v>20.690000999999999</v>
      </c>
      <c r="E324" s="12">
        <v>21.360001</v>
      </c>
      <c r="F324" s="12">
        <v>17.642296000000002</v>
      </c>
      <c r="G324" s="12">
        <v>3582304</v>
      </c>
    </row>
    <row r="325" spans="1:7" x14ac:dyDescent="0.25">
      <c r="A325" s="13">
        <v>41474</v>
      </c>
      <c r="B325" s="12">
        <v>21</v>
      </c>
      <c r="C325" s="12">
        <v>21.4</v>
      </c>
      <c r="D325" s="12">
        <v>20.6</v>
      </c>
      <c r="E325" s="12">
        <v>20.799999</v>
      </c>
      <c r="F325" s="12">
        <v>17.179766000000001</v>
      </c>
      <c r="G325" s="12">
        <v>3476032</v>
      </c>
    </row>
    <row r="326" spans="1:7" x14ac:dyDescent="0.25">
      <c r="A326" s="13">
        <v>41477</v>
      </c>
      <c r="B326" s="12">
        <v>20.9</v>
      </c>
      <c r="C326" s="12">
        <v>20.969999000000001</v>
      </c>
      <c r="D326" s="12">
        <v>20.379999000000002</v>
      </c>
      <c r="E326" s="12">
        <v>20.440000999999999</v>
      </c>
      <c r="F326" s="12">
        <v>16.882427</v>
      </c>
      <c r="G326" s="12">
        <v>3558869</v>
      </c>
    </row>
    <row r="327" spans="1:7" x14ac:dyDescent="0.25">
      <c r="A327" s="13">
        <v>41478</v>
      </c>
      <c r="B327" s="12">
        <v>20.350000000000001</v>
      </c>
      <c r="C327" s="12">
        <v>21.879999000000002</v>
      </c>
      <c r="D327" s="12">
        <v>20.350000000000001</v>
      </c>
      <c r="E327" s="12">
        <v>21.74</v>
      </c>
      <c r="F327" s="12">
        <v>17.956160000000001</v>
      </c>
      <c r="G327" s="12">
        <v>3570318</v>
      </c>
    </row>
    <row r="328" spans="1:7" x14ac:dyDescent="0.25">
      <c r="A328" s="13">
        <v>41479</v>
      </c>
      <c r="B328" s="12">
        <v>21.9</v>
      </c>
      <c r="C328" s="12">
        <v>23.209999</v>
      </c>
      <c r="D328" s="12">
        <v>21.700001</v>
      </c>
      <c r="E328" s="12">
        <v>23.040001</v>
      </c>
      <c r="F328" s="12">
        <v>19.029897999999999</v>
      </c>
      <c r="G328" s="12">
        <v>8523957</v>
      </c>
    </row>
    <row r="329" spans="1:7" x14ac:dyDescent="0.25">
      <c r="A329" s="13">
        <v>41480</v>
      </c>
      <c r="B329" s="12">
        <v>23</v>
      </c>
      <c r="C329" s="12">
        <v>24.549999</v>
      </c>
      <c r="D329" s="12">
        <v>23</v>
      </c>
      <c r="E329" s="12">
        <v>24.27</v>
      </c>
      <c r="F329" s="12">
        <v>20.045815000000001</v>
      </c>
      <c r="G329" s="12">
        <v>5578907</v>
      </c>
    </row>
    <row r="330" spans="1:7" x14ac:dyDescent="0.25">
      <c r="A330" s="13">
        <v>41481</v>
      </c>
      <c r="B330" s="12">
        <v>24.27</v>
      </c>
      <c r="C330" s="12">
        <v>24.5</v>
      </c>
      <c r="D330" s="12">
        <v>23.790001</v>
      </c>
      <c r="E330" s="12">
        <v>24.25</v>
      </c>
      <c r="F330" s="12">
        <v>20.029295000000001</v>
      </c>
      <c r="G330" s="12">
        <v>2959459</v>
      </c>
    </row>
    <row r="331" spans="1:7" x14ac:dyDescent="0.25">
      <c r="A331" s="13">
        <v>41484</v>
      </c>
      <c r="B331" s="12">
        <v>24.129999000000002</v>
      </c>
      <c r="C331" s="12">
        <v>25.43</v>
      </c>
      <c r="D331" s="12">
        <v>24.129999000000002</v>
      </c>
      <c r="E331" s="12">
        <v>24.83</v>
      </c>
      <c r="F331" s="12">
        <v>20.508348000000002</v>
      </c>
      <c r="G331" s="12">
        <v>5556584</v>
      </c>
    </row>
    <row r="332" spans="1:7" x14ac:dyDescent="0.25">
      <c r="A332" s="13">
        <v>41485</v>
      </c>
      <c r="B332" s="12">
        <v>24.709999</v>
      </c>
      <c r="C332" s="12">
        <v>25.219999000000001</v>
      </c>
      <c r="D332" s="12">
        <v>23.74</v>
      </c>
      <c r="E332" s="12">
        <v>23.870000999999998</v>
      </c>
      <c r="F332" s="12">
        <v>19.715434999999999</v>
      </c>
      <c r="G332" s="12">
        <v>4011232</v>
      </c>
    </row>
    <row r="333" spans="1:7" x14ac:dyDescent="0.25">
      <c r="A333" s="13">
        <v>41486</v>
      </c>
      <c r="B333" s="12">
        <v>23.75</v>
      </c>
      <c r="C333" s="12">
        <v>23.870000999999998</v>
      </c>
      <c r="D333" s="12">
        <v>22.950001</v>
      </c>
      <c r="E333" s="12">
        <v>23.120000999999998</v>
      </c>
      <c r="F333" s="12">
        <v>19.095972</v>
      </c>
      <c r="G333" s="12">
        <v>4016580</v>
      </c>
    </row>
    <row r="334" spans="1:7" x14ac:dyDescent="0.25">
      <c r="A334" s="13">
        <v>41487</v>
      </c>
      <c r="B334" s="12">
        <v>23.129999000000002</v>
      </c>
      <c r="C334" s="12">
        <v>24.209999</v>
      </c>
      <c r="D334" s="12">
        <v>22.66</v>
      </c>
      <c r="E334" s="12">
        <v>23.950001</v>
      </c>
      <c r="F334" s="12">
        <v>19.781509</v>
      </c>
      <c r="G334" s="12">
        <v>5198736</v>
      </c>
    </row>
    <row r="335" spans="1:7" x14ac:dyDescent="0.25">
      <c r="A335" s="13">
        <v>41488</v>
      </c>
      <c r="B335" s="12">
        <v>24.25</v>
      </c>
      <c r="C335" s="12">
        <v>24.639999</v>
      </c>
      <c r="D335" s="12">
        <v>23.129999000000002</v>
      </c>
      <c r="E335" s="12">
        <v>23.790001</v>
      </c>
      <c r="F335" s="12">
        <v>19.649360999999999</v>
      </c>
      <c r="G335" s="12">
        <v>2390303</v>
      </c>
    </row>
    <row r="336" spans="1:7" x14ac:dyDescent="0.25">
      <c r="A336" s="13">
        <v>41491</v>
      </c>
      <c r="B336" s="12">
        <v>24.4</v>
      </c>
      <c r="C336" s="12">
        <v>24.4</v>
      </c>
      <c r="D336" s="12">
        <v>23.01</v>
      </c>
      <c r="E336" s="12">
        <v>23.200001</v>
      </c>
      <c r="F336" s="12">
        <v>19.162047999999999</v>
      </c>
      <c r="G336" s="12">
        <v>1938276</v>
      </c>
    </row>
    <row r="337" spans="1:7" x14ac:dyDescent="0.25">
      <c r="A337" s="13">
        <v>41492</v>
      </c>
      <c r="B337" s="12">
        <v>23.200001</v>
      </c>
      <c r="C337" s="12">
        <v>23.43</v>
      </c>
      <c r="D337" s="12">
        <v>23.030000999999999</v>
      </c>
      <c r="E337" s="12">
        <v>23.299999</v>
      </c>
      <c r="F337" s="12">
        <v>19.24464</v>
      </c>
      <c r="G337" s="12">
        <v>3314050</v>
      </c>
    </row>
    <row r="338" spans="1:7" x14ac:dyDescent="0.25">
      <c r="A338" s="13">
        <v>41493</v>
      </c>
      <c r="B338" s="12">
        <v>23.4</v>
      </c>
      <c r="C338" s="12">
        <v>23.57</v>
      </c>
      <c r="D338" s="12">
        <v>22.84</v>
      </c>
      <c r="E338" s="12">
        <v>23</v>
      </c>
      <c r="F338" s="12">
        <v>18.996859000000001</v>
      </c>
      <c r="G338" s="12">
        <v>3485036</v>
      </c>
    </row>
    <row r="339" spans="1:7" x14ac:dyDescent="0.25">
      <c r="A339" s="13">
        <v>41494</v>
      </c>
      <c r="B339" s="12">
        <v>23.16</v>
      </c>
      <c r="C339" s="12">
        <v>23.18</v>
      </c>
      <c r="D339" s="12">
        <v>22.700001</v>
      </c>
      <c r="E339" s="12">
        <v>23.07</v>
      </c>
      <c r="F339" s="12">
        <v>19.054673999999999</v>
      </c>
      <c r="G339" s="12">
        <v>4651001</v>
      </c>
    </row>
    <row r="340" spans="1:7" x14ac:dyDescent="0.25">
      <c r="A340" s="13">
        <v>41495</v>
      </c>
      <c r="B340" s="12">
        <v>23.1</v>
      </c>
      <c r="C340" s="12">
        <v>23.190000999999999</v>
      </c>
      <c r="D340" s="12">
        <v>22.68</v>
      </c>
      <c r="E340" s="12">
        <v>22.85</v>
      </c>
      <c r="F340" s="12">
        <v>18.872965000000001</v>
      </c>
      <c r="G340" s="12">
        <v>2612094</v>
      </c>
    </row>
    <row r="341" spans="1:7" x14ac:dyDescent="0.25">
      <c r="A341" s="13">
        <v>41498</v>
      </c>
      <c r="B341" s="12">
        <v>22.85</v>
      </c>
      <c r="C341" s="12">
        <v>22.889999</v>
      </c>
      <c r="D341" s="12">
        <v>22.51</v>
      </c>
      <c r="E341" s="12">
        <v>22.690000999999999</v>
      </c>
      <c r="F341" s="12">
        <v>18.740811999999998</v>
      </c>
      <c r="G341" s="12">
        <v>2806574</v>
      </c>
    </row>
    <row r="342" spans="1:7" x14ac:dyDescent="0.25">
      <c r="A342" s="13">
        <v>41499</v>
      </c>
      <c r="B342" s="12">
        <v>22.4</v>
      </c>
      <c r="C342" s="12">
        <v>23.15</v>
      </c>
      <c r="D342" s="12">
        <v>22.25</v>
      </c>
      <c r="E342" s="12">
        <v>22.76</v>
      </c>
      <c r="F342" s="12">
        <v>18.798632000000001</v>
      </c>
      <c r="G342" s="12">
        <v>9575498</v>
      </c>
    </row>
    <row r="343" spans="1:7" x14ac:dyDescent="0.25">
      <c r="A343" s="13">
        <v>41500</v>
      </c>
      <c r="B343" s="12">
        <v>22.690000999999999</v>
      </c>
      <c r="C343" s="12">
        <v>23.1</v>
      </c>
      <c r="D343" s="12">
        <v>22.4</v>
      </c>
      <c r="E343" s="12">
        <v>22.66</v>
      </c>
      <c r="F343" s="12">
        <v>18.716035999999999</v>
      </c>
      <c r="G343" s="12">
        <v>9908591</v>
      </c>
    </row>
    <row r="344" spans="1:7" x14ac:dyDescent="0.25">
      <c r="A344" s="13">
        <v>41501</v>
      </c>
      <c r="B344" s="12">
        <v>22.5</v>
      </c>
      <c r="C344" s="12">
        <v>22.75</v>
      </c>
      <c r="D344" s="12">
        <v>22.23</v>
      </c>
      <c r="E344" s="12">
        <v>22.360001</v>
      </c>
      <c r="F344" s="12">
        <v>18.468250000000001</v>
      </c>
      <c r="G344" s="12">
        <v>7300489</v>
      </c>
    </row>
    <row r="345" spans="1:7" x14ac:dyDescent="0.25">
      <c r="A345" s="13">
        <v>41502</v>
      </c>
      <c r="B345" s="12">
        <v>22.469999000000001</v>
      </c>
      <c r="C345" s="12">
        <v>23</v>
      </c>
      <c r="D345" s="12">
        <v>22.440000999999999</v>
      </c>
      <c r="E345" s="12">
        <v>22.83</v>
      </c>
      <c r="F345" s="12">
        <v>18.856446999999999</v>
      </c>
      <c r="G345" s="12">
        <v>1773468</v>
      </c>
    </row>
    <row r="346" spans="1:7" x14ac:dyDescent="0.25">
      <c r="A346" s="13">
        <v>41505</v>
      </c>
      <c r="B346" s="12">
        <v>23</v>
      </c>
      <c r="C346" s="12">
        <v>23.299999</v>
      </c>
      <c r="D346" s="12">
        <v>22.299999</v>
      </c>
      <c r="E346" s="12">
        <v>23.15</v>
      </c>
      <c r="F346" s="12">
        <v>19.120750000000001</v>
      </c>
      <c r="G346" s="12">
        <v>2648029</v>
      </c>
    </row>
    <row r="347" spans="1:7" x14ac:dyDescent="0.25">
      <c r="A347" s="13">
        <v>41506</v>
      </c>
      <c r="B347" s="12">
        <v>23.15</v>
      </c>
      <c r="C347" s="12">
        <v>23.75</v>
      </c>
      <c r="D347" s="12">
        <v>22.9</v>
      </c>
      <c r="E347" s="12">
        <v>23.67</v>
      </c>
      <c r="F347" s="12">
        <v>19.550246999999999</v>
      </c>
      <c r="G347" s="12">
        <v>2754545</v>
      </c>
    </row>
    <row r="348" spans="1:7" x14ac:dyDescent="0.25">
      <c r="A348" s="13">
        <v>41507</v>
      </c>
      <c r="B348" s="12">
        <v>23.34</v>
      </c>
      <c r="C348" s="12">
        <v>24.35</v>
      </c>
      <c r="D348" s="12">
        <v>23.23</v>
      </c>
      <c r="E348" s="12">
        <v>24</v>
      </c>
      <c r="F348" s="12">
        <v>19.822811000000002</v>
      </c>
      <c r="G348" s="12">
        <v>5435156</v>
      </c>
    </row>
    <row r="349" spans="1:7" x14ac:dyDescent="0.25">
      <c r="A349" s="13">
        <v>41508</v>
      </c>
      <c r="B349" s="12">
        <v>23.5</v>
      </c>
      <c r="C349" s="12">
        <v>24.790001</v>
      </c>
      <c r="D349" s="12">
        <v>23.5</v>
      </c>
      <c r="E349" s="12">
        <v>24.41</v>
      </c>
      <c r="F349" s="12">
        <v>20.161448</v>
      </c>
      <c r="G349" s="12">
        <v>5697246</v>
      </c>
    </row>
    <row r="350" spans="1:7" x14ac:dyDescent="0.25">
      <c r="A350" s="13">
        <v>41509</v>
      </c>
      <c r="B350" s="12">
        <v>24.190000999999999</v>
      </c>
      <c r="C350" s="12">
        <v>24.34</v>
      </c>
      <c r="D350" s="12">
        <v>23.540001</v>
      </c>
      <c r="E350" s="12">
        <v>23.870000999999998</v>
      </c>
      <c r="F350" s="12">
        <v>19.715434999999999</v>
      </c>
      <c r="G350" s="12">
        <v>3819258</v>
      </c>
    </row>
    <row r="351" spans="1:7" x14ac:dyDescent="0.25">
      <c r="A351" s="13">
        <v>41512</v>
      </c>
      <c r="B351" s="12">
        <v>23.889999</v>
      </c>
      <c r="C351" s="12">
        <v>23.969999000000001</v>
      </c>
      <c r="D351" s="12">
        <v>22.799999</v>
      </c>
      <c r="E351" s="12">
        <v>22.93</v>
      </c>
      <c r="F351" s="12">
        <v>18.939043000000002</v>
      </c>
      <c r="G351" s="12">
        <v>3338544</v>
      </c>
    </row>
    <row r="352" spans="1:7" x14ac:dyDescent="0.25">
      <c r="A352" s="13">
        <v>41513</v>
      </c>
      <c r="B352" s="12">
        <v>22.809999000000001</v>
      </c>
      <c r="C352" s="12">
        <v>23.58</v>
      </c>
      <c r="D352" s="12">
        <v>22.25</v>
      </c>
      <c r="E352" s="12">
        <v>23.16</v>
      </c>
      <c r="F352" s="12">
        <v>19.129009</v>
      </c>
      <c r="G352" s="12">
        <v>10069225</v>
      </c>
    </row>
    <row r="353" spans="1:7" x14ac:dyDescent="0.25">
      <c r="A353" s="13">
        <v>41514</v>
      </c>
      <c r="B353" s="12">
        <v>22.99</v>
      </c>
      <c r="C353" s="12">
        <v>23.5</v>
      </c>
      <c r="D353" s="12">
        <v>22.5</v>
      </c>
      <c r="E353" s="12">
        <v>22.879999000000002</v>
      </c>
      <c r="F353" s="12">
        <v>18.897742999999998</v>
      </c>
      <c r="G353" s="12">
        <v>2782725</v>
      </c>
    </row>
    <row r="354" spans="1:7" x14ac:dyDescent="0.25">
      <c r="A354" s="13">
        <v>41515</v>
      </c>
      <c r="B354" s="12">
        <v>22.77</v>
      </c>
      <c r="C354" s="12">
        <v>23.48</v>
      </c>
      <c r="D354" s="12">
        <v>22.52</v>
      </c>
      <c r="E354" s="12">
        <v>22.85</v>
      </c>
      <c r="F354" s="12">
        <v>18.872965000000001</v>
      </c>
      <c r="G354" s="12">
        <v>2170110</v>
      </c>
    </row>
    <row r="355" spans="1:7" x14ac:dyDescent="0.25">
      <c r="A355" s="13">
        <v>41516</v>
      </c>
      <c r="B355" s="12">
        <v>22.85</v>
      </c>
      <c r="C355" s="12">
        <v>23.59</v>
      </c>
      <c r="D355" s="12">
        <v>22.540001</v>
      </c>
      <c r="E355" s="12">
        <v>23.43</v>
      </c>
      <c r="F355" s="12">
        <v>19.352018000000001</v>
      </c>
      <c r="G355" s="12">
        <v>7824833</v>
      </c>
    </row>
    <row r="356" spans="1:7" x14ac:dyDescent="0.25">
      <c r="A356" s="13">
        <v>41519</v>
      </c>
      <c r="B356" s="12">
        <v>23.4</v>
      </c>
      <c r="C356" s="12">
        <v>24.299999</v>
      </c>
      <c r="D356" s="12">
        <v>23.389999</v>
      </c>
      <c r="E356" s="12">
        <v>23.74</v>
      </c>
      <c r="F356" s="12">
        <v>19.608060999999999</v>
      </c>
      <c r="G356" s="12">
        <v>564477</v>
      </c>
    </row>
    <row r="357" spans="1:7" x14ac:dyDescent="0.25">
      <c r="A357" s="13">
        <v>41520</v>
      </c>
      <c r="B357" s="12">
        <v>24.01</v>
      </c>
      <c r="C357" s="12">
        <v>24.459999</v>
      </c>
      <c r="D357" s="12">
        <v>23.34</v>
      </c>
      <c r="E357" s="12">
        <v>24.35</v>
      </c>
      <c r="F357" s="12">
        <v>20.111891</v>
      </c>
      <c r="G357" s="12">
        <v>3964496</v>
      </c>
    </row>
    <row r="358" spans="1:7" x14ac:dyDescent="0.25">
      <c r="A358" s="13">
        <v>41521</v>
      </c>
      <c r="B358" s="12">
        <v>24.219999000000001</v>
      </c>
      <c r="C358" s="12">
        <v>25.32</v>
      </c>
      <c r="D358" s="12">
        <v>24.219999000000001</v>
      </c>
      <c r="E358" s="12">
        <v>25.290001</v>
      </c>
      <c r="F358" s="12">
        <v>20.888286999999998</v>
      </c>
      <c r="G358" s="12">
        <v>4788889</v>
      </c>
    </row>
    <row r="359" spans="1:7" x14ac:dyDescent="0.25">
      <c r="A359" s="13">
        <v>41522</v>
      </c>
      <c r="B359" s="12">
        <v>25.290001</v>
      </c>
      <c r="C359" s="12">
        <v>25.290001</v>
      </c>
      <c r="D359" s="12">
        <v>24.1</v>
      </c>
      <c r="E359" s="12">
        <v>24.66</v>
      </c>
      <c r="F359" s="12">
        <v>20.367937000000001</v>
      </c>
      <c r="G359" s="12">
        <v>4168634</v>
      </c>
    </row>
    <row r="360" spans="1:7" x14ac:dyDescent="0.25">
      <c r="A360" s="13">
        <v>41523</v>
      </c>
      <c r="B360" s="12">
        <v>24.51</v>
      </c>
      <c r="C360" s="12">
        <v>24.77</v>
      </c>
      <c r="D360" s="12">
        <v>23.43</v>
      </c>
      <c r="E360" s="12">
        <v>23.629999000000002</v>
      </c>
      <c r="F360" s="12">
        <v>19.517206000000002</v>
      </c>
      <c r="G360" s="12">
        <v>4119814</v>
      </c>
    </row>
    <row r="361" spans="1:7" x14ac:dyDescent="0.25">
      <c r="A361" s="13">
        <v>41526</v>
      </c>
      <c r="B361" s="12">
        <v>23.77</v>
      </c>
      <c r="C361" s="12">
        <v>24.139999</v>
      </c>
      <c r="D361" s="12">
        <v>23.290001</v>
      </c>
      <c r="E361" s="12">
        <v>23.639999</v>
      </c>
      <c r="F361" s="12">
        <v>19.525466999999999</v>
      </c>
      <c r="G361" s="12">
        <v>5712559</v>
      </c>
    </row>
    <row r="362" spans="1:7" x14ac:dyDescent="0.25">
      <c r="A362" s="13">
        <v>41527</v>
      </c>
      <c r="B362" s="12">
        <v>23.66</v>
      </c>
      <c r="C362" s="12">
        <v>24.68</v>
      </c>
      <c r="D362" s="12">
        <v>23.66</v>
      </c>
      <c r="E362" s="12">
        <v>24.5</v>
      </c>
      <c r="F362" s="12">
        <v>20.235783000000001</v>
      </c>
      <c r="G362" s="12">
        <v>7936702</v>
      </c>
    </row>
    <row r="363" spans="1:7" x14ac:dyDescent="0.25">
      <c r="A363" s="13">
        <v>41528</v>
      </c>
      <c r="B363" s="12">
        <v>24.200001</v>
      </c>
      <c r="C363" s="12">
        <v>24.360001</v>
      </c>
      <c r="D363" s="12">
        <v>23.9</v>
      </c>
      <c r="E363" s="12">
        <v>24.17</v>
      </c>
      <c r="F363" s="12">
        <v>19.963221000000001</v>
      </c>
      <c r="G363" s="12">
        <v>6070750</v>
      </c>
    </row>
    <row r="364" spans="1:7" x14ac:dyDescent="0.25">
      <c r="A364" s="13">
        <v>41529</v>
      </c>
      <c r="B364" s="12">
        <v>24.200001</v>
      </c>
      <c r="C364" s="12">
        <v>24.290001</v>
      </c>
      <c r="D364" s="12">
        <v>23.5</v>
      </c>
      <c r="E364" s="12">
        <v>23.68</v>
      </c>
      <c r="F364" s="12">
        <v>19.558503999999999</v>
      </c>
      <c r="G364" s="12">
        <v>6669238</v>
      </c>
    </row>
    <row r="365" spans="1:7" x14ac:dyDescent="0.25">
      <c r="A365" s="13">
        <v>41530</v>
      </c>
      <c r="B365" s="12">
        <v>23.969999000000001</v>
      </c>
      <c r="C365" s="12">
        <v>24.469999000000001</v>
      </c>
      <c r="D365" s="12">
        <v>23.530000999999999</v>
      </c>
      <c r="E365" s="12">
        <v>24.370000999999998</v>
      </c>
      <c r="F365" s="12">
        <v>20.128409999999999</v>
      </c>
      <c r="G365" s="12">
        <v>3993742</v>
      </c>
    </row>
    <row r="366" spans="1:7" x14ac:dyDescent="0.25">
      <c r="A366" s="13">
        <v>41534</v>
      </c>
      <c r="B366" s="12">
        <v>24.35</v>
      </c>
      <c r="C366" s="12">
        <v>24.77</v>
      </c>
      <c r="D366" s="12">
        <v>23.85</v>
      </c>
      <c r="E366" s="12">
        <v>24.34</v>
      </c>
      <c r="F366" s="12">
        <v>20.103629999999999</v>
      </c>
      <c r="G366" s="12">
        <v>6711452</v>
      </c>
    </row>
    <row r="367" spans="1:7" x14ac:dyDescent="0.25">
      <c r="A367" s="13">
        <v>41535</v>
      </c>
      <c r="B367" s="12">
        <v>24.52</v>
      </c>
      <c r="C367" s="12">
        <v>26.15</v>
      </c>
      <c r="D367" s="12">
        <v>23.91</v>
      </c>
      <c r="E367" s="12">
        <v>25.959999</v>
      </c>
      <c r="F367" s="12">
        <v>21.441669000000001</v>
      </c>
      <c r="G367" s="12">
        <v>3655064</v>
      </c>
    </row>
    <row r="368" spans="1:7" x14ac:dyDescent="0.25">
      <c r="A368" s="13">
        <v>41536</v>
      </c>
      <c r="B368" s="12">
        <v>25.959999</v>
      </c>
      <c r="C368" s="12">
        <v>26.5</v>
      </c>
      <c r="D368" s="12">
        <v>24.879999000000002</v>
      </c>
      <c r="E368" s="12">
        <v>25.5</v>
      </c>
      <c r="F368" s="12">
        <v>21.061737000000001</v>
      </c>
      <c r="G368" s="12">
        <v>4504749</v>
      </c>
    </row>
    <row r="369" spans="1:7" x14ac:dyDescent="0.25">
      <c r="A369" s="13">
        <v>41537</v>
      </c>
      <c r="B369" s="12">
        <v>25.59</v>
      </c>
      <c r="C369" s="12">
        <v>25.6</v>
      </c>
      <c r="D369" s="12">
        <v>24.549999</v>
      </c>
      <c r="E369" s="12">
        <v>24.629999000000002</v>
      </c>
      <c r="F369" s="12">
        <v>20.343157000000001</v>
      </c>
      <c r="G369" s="12">
        <v>2808567</v>
      </c>
    </row>
    <row r="370" spans="1:7" x14ac:dyDescent="0.25">
      <c r="A370" s="13">
        <v>41540</v>
      </c>
      <c r="B370" s="12">
        <v>24.74</v>
      </c>
      <c r="C370" s="12">
        <v>25.23</v>
      </c>
      <c r="D370" s="12">
        <v>24.4</v>
      </c>
      <c r="E370" s="12">
        <v>24.790001</v>
      </c>
      <c r="F370" s="12">
        <v>20.475308999999999</v>
      </c>
      <c r="G370" s="12">
        <v>2543423</v>
      </c>
    </row>
    <row r="371" spans="1:7" x14ac:dyDescent="0.25">
      <c r="A371" s="13">
        <v>41541</v>
      </c>
      <c r="B371" s="12">
        <v>24.790001</v>
      </c>
      <c r="C371" s="12">
        <v>25.5</v>
      </c>
      <c r="D371" s="12">
        <v>24.790001</v>
      </c>
      <c r="E371" s="12">
        <v>25.290001</v>
      </c>
      <c r="F371" s="12">
        <v>20.888286999999998</v>
      </c>
      <c r="G371" s="12">
        <v>2652200</v>
      </c>
    </row>
    <row r="372" spans="1:7" x14ac:dyDescent="0.25">
      <c r="A372" s="13">
        <v>41542</v>
      </c>
      <c r="B372" s="12">
        <v>25.16</v>
      </c>
      <c r="C372" s="12">
        <v>25.16</v>
      </c>
      <c r="D372" s="12">
        <v>24.200001</v>
      </c>
      <c r="E372" s="12">
        <v>24.639999</v>
      </c>
      <c r="F372" s="12">
        <v>20.351416</v>
      </c>
      <c r="G372" s="12">
        <v>5770870</v>
      </c>
    </row>
    <row r="373" spans="1:7" x14ac:dyDescent="0.25">
      <c r="A373" s="13">
        <v>41543</v>
      </c>
      <c r="B373" s="12">
        <v>24.639999</v>
      </c>
      <c r="C373" s="12">
        <v>24.950001</v>
      </c>
      <c r="D373" s="12">
        <v>24.59</v>
      </c>
      <c r="E373" s="12">
        <v>24.700001</v>
      </c>
      <c r="F373" s="12">
        <v>20.400971999999999</v>
      </c>
      <c r="G373" s="12">
        <v>6100200</v>
      </c>
    </row>
    <row r="374" spans="1:7" x14ac:dyDescent="0.25">
      <c r="A374" s="13">
        <v>41544</v>
      </c>
      <c r="B374" s="12">
        <v>24.700001</v>
      </c>
      <c r="C374" s="12">
        <v>24.860001</v>
      </c>
      <c r="D374" s="12">
        <v>24.540001</v>
      </c>
      <c r="E374" s="12">
        <v>24.76</v>
      </c>
      <c r="F374" s="12">
        <v>20.450531000000002</v>
      </c>
      <c r="G374" s="12">
        <v>3577630</v>
      </c>
    </row>
    <row r="375" spans="1:7" x14ac:dyDescent="0.25">
      <c r="A375" s="13">
        <v>41547</v>
      </c>
      <c r="B375" s="12">
        <v>24.950001</v>
      </c>
      <c r="C375" s="12">
        <v>25.379999000000002</v>
      </c>
      <c r="D375" s="12">
        <v>24.129999000000002</v>
      </c>
      <c r="E375" s="12">
        <v>24.440000999999999</v>
      </c>
      <c r="F375" s="12">
        <v>20.186228</v>
      </c>
      <c r="G375" s="12">
        <v>2650408</v>
      </c>
    </row>
    <row r="376" spans="1:7" x14ac:dyDescent="0.25">
      <c r="A376" s="13">
        <v>41548</v>
      </c>
      <c r="B376" s="12">
        <v>24.15</v>
      </c>
      <c r="C376" s="12">
        <v>25.799999</v>
      </c>
      <c r="D376" s="12">
        <v>24.15</v>
      </c>
      <c r="E376" s="12">
        <v>25.540001</v>
      </c>
      <c r="F376" s="12">
        <v>21.094771999999999</v>
      </c>
      <c r="G376" s="12">
        <v>3974225</v>
      </c>
    </row>
    <row r="377" spans="1:7" x14ac:dyDescent="0.25">
      <c r="A377" s="13">
        <v>41549</v>
      </c>
      <c r="B377" s="12">
        <v>25.440000999999999</v>
      </c>
      <c r="C377" s="12">
        <v>26.1</v>
      </c>
      <c r="D377" s="12">
        <v>24.83</v>
      </c>
      <c r="E377" s="12">
        <v>25.950001</v>
      </c>
      <c r="F377" s="12">
        <v>21.433411</v>
      </c>
      <c r="G377" s="12">
        <v>2876614</v>
      </c>
    </row>
    <row r="378" spans="1:7" x14ac:dyDescent="0.25">
      <c r="A378" s="13">
        <v>41550</v>
      </c>
      <c r="B378" s="12">
        <v>25.82</v>
      </c>
      <c r="C378" s="12">
        <v>26</v>
      </c>
      <c r="D378" s="12">
        <v>24.76</v>
      </c>
      <c r="E378" s="12">
        <v>24.940000999999999</v>
      </c>
      <c r="F378" s="12">
        <v>20.599201000000001</v>
      </c>
      <c r="G378" s="12">
        <v>2350793</v>
      </c>
    </row>
    <row r="379" spans="1:7" x14ac:dyDescent="0.25">
      <c r="A379" s="13">
        <v>41551</v>
      </c>
      <c r="B379" s="12">
        <v>24.940000999999999</v>
      </c>
      <c r="C379" s="12">
        <v>25.450001</v>
      </c>
      <c r="D379" s="12">
        <v>24.299999</v>
      </c>
      <c r="E379" s="12">
        <v>24.49</v>
      </c>
      <c r="F379" s="12">
        <v>20.227523999999999</v>
      </c>
      <c r="G379" s="12">
        <v>3905932</v>
      </c>
    </row>
    <row r="380" spans="1:7" x14ac:dyDescent="0.25">
      <c r="A380" s="13">
        <v>41554</v>
      </c>
      <c r="B380" s="12">
        <v>24.23</v>
      </c>
      <c r="C380" s="12">
        <v>25.01</v>
      </c>
      <c r="D380" s="12">
        <v>24.23</v>
      </c>
      <c r="E380" s="12">
        <v>24.969999000000001</v>
      </c>
      <c r="F380" s="12">
        <v>20.62398</v>
      </c>
      <c r="G380" s="12">
        <v>1952835</v>
      </c>
    </row>
    <row r="381" spans="1:7" x14ac:dyDescent="0.25">
      <c r="A381" s="13">
        <v>41555</v>
      </c>
      <c r="B381" s="12">
        <v>24.9</v>
      </c>
      <c r="C381" s="12">
        <v>24.9</v>
      </c>
      <c r="D381" s="12">
        <v>24.200001</v>
      </c>
      <c r="E381" s="12">
        <v>24.5</v>
      </c>
      <c r="F381" s="12">
        <v>20.235783000000001</v>
      </c>
      <c r="G381" s="12">
        <v>3339457</v>
      </c>
    </row>
    <row r="382" spans="1:7" x14ac:dyDescent="0.25">
      <c r="A382" s="13">
        <v>41556</v>
      </c>
      <c r="B382" s="12">
        <v>24.6</v>
      </c>
      <c r="C382" s="12">
        <v>24.790001</v>
      </c>
      <c r="D382" s="12">
        <v>23.74</v>
      </c>
      <c r="E382" s="12">
        <v>23.98</v>
      </c>
      <c r="F382" s="12">
        <v>19.806287999999999</v>
      </c>
      <c r="G382" s="12">
        <v>2767378</v>
      </c>
    </row>
    <row r="383" spans="1:7" x14ac:dyDescent="0.25">
      <c r="A383" s="13">
        <v>41557</v>
      </c>
      <c r="B383" s="12">
        <v>24.09</v>
      </c>
      <c r="C383" s="12">
        <v>24.389999</v>
      </c>
      <c r="D383" s="12">
        <v>23.799999</v>
      </c>
      <c r="E383" s="12">
        <v>23.91</v>
      </c>
      <c r="F383" s="12">
        <v>19.748476</v>
      </c>
      <c r="G383" s="12">
        <v>5495798</v>
      </c>
    </row>
    <row r="384" spans="1:7" x14ac:dyDescent="0.25">
      <c r="A384" s="13">
        <v>41558</v>
      </c>
      <c r="B384" s="12">
        <v>23.709999</v>
      </c>
      <c r="C384" s="12">
        <v>24.9</v>
      </c>
      <c r="D384" s="12">
        <v>23.690000999999999</v>
      </c>
      <c r="E384" s="12">
        <v>24.790001</v>
      </c>
      <c r="F384" s="12">
        <v>20.475308999999999</v>
      </c>
      <c r="G384" s="12">
        <v>2953987</v>
      </c>
    </row>
    <row r="385" spans="1:7" x14ac:dyDescent="0.25">
      <c r="A385" s="13">
        <v>41561</v>
      </c>
      <c r="B385" s="12">
        <v>24.790001</v>
      </c>
      <c r="C385" s="12">
        <v>25.459999</v>
      </c>
      <c r="D385" s="12">
        <v>24.209999</v>
      </c>
      <c r="E385" s="12">
        <v>24.620000999999998</v>
      </c>
      <c r="F385" s="12">
        <v>20.334897999999999</v>
      </c>
      <c r="G385" s="12">
        <v>2309147</v>
      </c>
    </row>
    <row r="386" spans="1:7" x14ac:dyDescent="0.25">
      <c r="A386" s="13">
        <v>41562</v>
      </c>
      <c r="B386" s="12">
        <v>24.57</v>
      </c>
      <c r="C386" s="12">
        <v>24.76</v>
      </c>
      <c r="D386" s="12">
        <v>23.5</v>
      </c>
      <c r="E386" s="12">
        <v>23.709999</v>
      </c>
      <c r="F386" s="12">
        <v>19.583280999999999</v>
      </c>
      <c r="G386" s="12">
        <v>4577899</v>
      </c>
    </row>
    <row r="387" spans="1:7" x14ac:dyDescent="0.25">
      <c r="A387" s="13">
        <v>41563</v>
      </c>
      <c r="B387" s="12">
        <v>23.790001</v>
      </c>
      <c r="C387" s="12">
        <v>24.17</v>
      </c>
      <c r="D387" s="12">
        <v>23.6</v>
      </c>
      <c r="E387" s="12">
        <v>23.690000999999999</v>
      </c>
      <c r="F387" s="12">
        <v>19.566765</v>
      </c>
      <c r="G387" s="12">
        <v>2856550</v>
      </c>
    </row>
    <row r="388" spans="1:7" x14ac:dyDescent="0.25">
      <c r="A388" s="13">
        <v>41564</v>
      </c>
      <c r="B388" s="12">
        <v>23.690000999999999</v>
      </c>
      <c r="C388" s="12">
        <v>23.690000999999999</v>
      </c>
      <c r="D388" s="12">
        <v>22.52</v>
      </c>
      <c r="E388" s="12">
        <v>22.709999</v>
      </c>
      <c r="F388" s="12">
        <v>18.75733</v>
      </c>
      <c r="G388" s="12">
        <v>3622109</v>
      </c>
    </row>
    <row r="389" spans="1:7" x14ac:dyDescent="0.25">
      <c r="A389" s="13">
        <v>41565</v>
      </c>
      <c r="B389" s="12">
        <v>22.76</v>
      </c>
      <c r="C389" s="12">
        <v>23.42</v>
      </c>
      <c r="D389" s="12">
        <v>22.629999000000002</v>
      </c>
      <c r="E389" s="12">
        <v>22.82</v>
      </c>
      <c r="F389" s="12">
        <v>18.848185999999998</v>
      </c>
      <c r="G389" s="12">
        <v>3407926</v>
      </c>
    </row>
    <row r="390" spans="1:7" x14ac:dyDescent="0.25">
      <c r="A390" s="13">
        <v>41568</v>
      </c>
      <c r="B390" s="12">
        <v>23</v>
      </c>
      <c r="C390" s="12">
        <v>24.219999000000001</v>
      </c>
      <c r="D390" s="12">
        <v>22.9</v>
      </c>
      <c r="E390" s="12">
        <v>23.780000999999999</v>
      </c>
      <c r="F390" s="12">
        <v>19.641100000000002</v>
      </c>
      <c r="G390" s="12">
        <v>9852342</v>
      </c>
    </row>
    <row r="391" spans="1:7" x14ac:dyDescent="0.25">
      <c r="A391" s="13">
        <v>41569</v>
      </c>
      <c r="B391" s="12">
        <v>23.75</v>
      </c>
      <c r="C391" s="12">
        <v>24.9</v>
      </c>
      <c r="D391" s="12">
        <v>23.690000999999999</v>
      </c>
      <c r="E391" s="12">
        <v>24.84</v>
      </c>
      <c r="F391" s="12">
        <v>20.516604999999998</v>
      </c>
      <c r="G391" s="12">
        <v>4073273</v>
      </c>
    </row>
    <row r="392" spans="1:7" x14ac:dyDescent="0.25">
      <c r="A392" s="13">
        <v>41570</v>
      </c>
      <c r="B392" s="12">
        <v>24.719999000000001</v>
      </c>
      <c r="C392" s="12">
        <v>24.74</v>
      </c>
      <c r="D392" s="12">
        <v>23.85</v>
      </c>
      <c r="E392" s="12">
        <v>24.23</v>
      </c>
      <c r="F392" s="12">
        <v>20.012777</v>
      </c>
      <c r="G392" s="12">
        <v>3124871</v>
      </c>
    </row>
    <row r="393" spans="1:7" x14ac:dyDescent="0.25">
      <c r="A393" s="13">
        <v>41571</v>
      </c>
      <c r="B393" s="12">
        <v>24.23</v>
      </c>
      <c r="C393" s="12">
        <v>24.23</v>
      </c>
      <c r="D393" s="12">
        <v>23.35</v>
      </c>
      <c r="E393" s="12">
        <v>23.51</v>
      </c>
      <c r="F393" s="12">
        <v>19.418092999999999</v>
      </c>
      <c r="G393" s="12">
        <v>5168594</v>
      </c>
    </row>
    <row r="394" spans="1:7" x14ac:dyDescent="0.25">
      <c r="A394" s="13">
        <v>41572</v>
      </c>
      <c r="B394" s="12">
        <v>23.389999</v>
      </c>
      <c r="C394" s="12">
        <v>24.700001</v>
      </c>
      <c r="D394" s="12">
        <v>23.389999</v>
      </c>
      <c r="E394" s="12">
        <v>24.02</v>
      </c>
      <c r="F394" s="12">
        <v>19.839328999999999</v>
      </c>
      <c r="G394" s="12">
        <v>3962789</v>
      </c>
    </row>
    <row r="395" spans="1:7" x14ac:dyDescent="0.25">
      <c r="A395" s="13">
        <v>41575</v>
      </c>
      <c r="B395" s="12">
        <v>24.5</v>
      </c>
      <c r="C395" s="12">
        <v>25.25</v>
      </c>
      <c r="D395" s="12">
        <v>24.110001</v>
      </c>
      <c r="E395" s="12">
        <v>25.17</v>
      </c>
      <c r="F395" s="12">
        <v>20.789171</v>
      </c>
      <c r="G395" s="12">
        <v>3377560</v>
      </c>
    </row>
    <row r="396" spans="1:7" x14ac:dyDescent="0.25">
      <c r="A396" s="13">
        <v>41576</v>
      </c>
      <c r="B396" s="12">
        <v>25.200001</v>
      </c>
      <c r="C396" s="12">
        <v>25.26</v>
      </c>
      <c r="D396" s="12">
        <v>24.65</v>
      </c>
      <c r="E396" s="12">
        <v>25.1</v>
      </c>
      <c r="F396" s="12">
        <v>20.731354</v>
      </c>
      <c r="G396" s="12">
        <v>2499138</v>
      </c>
    </row>
    <row r="397" spans="1:7" x14ac:dyDescent="0.25">
      <c r="A397" s="13">
        <v>41577</v>
      </c>
      <c r="B397" s="12">
        <v>24.950001</v>
      </c>
      <c r="C397" s="12">
        <v>25.34</v>
      </c>
      <c r="D397" s="12">
        <v>24.25</v>
      </c>
      <c r="E397" s="12">
        <v>25.190000999999999</v>
      </c>
      <c r="F397" s="12">
        <v>20.805689000000001</v>
      </c>
      <c r="G397" s="12">
        <v>2939122</v>
      </c>
    </row>
    <row r="398" spans="1:7" x14ac:dyDescent="0.25">
      <c r="A398" s="13">
        <v>41578</v>
      </c>
      <c r="B398" s="12">
        <v>25.139999</v>
      </c>
      <c r="C398" s="12">
        <v>25.549999</v>
      </c>
      <c r="D398" s="12">
        <v>24.5</v>
      </c>
      <c r="E398" s="12">
        <v>25.42</v>
      </c>
      <c r="F398" s="12">
        <v>20.995657000000001</v>
      </c>
      <c r="G398" s="12">
        <v>4371111</v>
      </c>
    </row>
    <row r="399" spans="1:7" x14ac:dyDescent="0.25">
      <c r="A399" s="13">
        <v>41579</v>
      </c>
      <c r="B399" s="12">
        <v>25.15</v>
      </c>
      <c r="C399" s="12">
        <v>25.690000999999999</v>
      </c>
      <c r="D399" s="12">
        <v>25.15</v>
      </c>
      <c r="E399" s="12">
        <v>25.469999000000001</v>
      </c>
      <c r="F399" s="12">
        <v>21.036957000000001</v>
      </c>
      <c r="G399" s="12">
        <v>2863519</v>
      </c>
    </row>
    <row r="400" spans="1:7" x14ac:dyDescent="0.25">
      <c r="A400" s="13">
        <v>41582</v>
      </c>
      <c r="B400" s="12">
        <v>25.110001</v>
      </c>
      <c r="C400" s="12">
        <v>25.639999</v>
      </c>
      <c r="D400" s="12">
        <v>25.1</v>
      </c>
      <c r="E400" s="12">
        <v>25.41</v>
      </c>
      <c r="F400" s="12">
        <v>20.987400000000001</v>
      </c>
      <c r="G400" s="12">
        <v>2774499</v>
      </c>
    </row>
    <row r="401" spans="1:7" x14ac:dyDescent="0.25">
      <c r="A401" s="13">
        <v>41583</v>
      </c>
      <c r="B401" s="12">
        <v>25.5</v>
      </c>
      <c r="C401" s="12">
        <v>25.6</v>
      </c>
      <c r="D401" s="12">
        <v>24.35</v>
      </c>
      <c r="E401" s="12">
        <v>24.620000999999998</v>
      </c>
      <c r="F401" s="12">
        <v>20.334897999999999</v>
      </c>
      <c r="G401" s="12">
        <v>6327658</v>
      </c>
    </row>
    <row r="402" spans="1:7" x14ac:dyDescent="0.25">
      <c r="A402" s="13">
        <v>41584</v>
      </c>
      <c r="B402" s="12">
        <v>24.4</v>
      </c>
      <c r="C402" s="12">
        <v>25.389999</v>
      </c>
      <c r="D402" s="12">
        <v>23.85</v>
      </c>
      <c r="E402" s="12">
        <v>25.27</v>
      </c>
      <c r="F402" s="12">
        <v>20.871766999999998</v>
      </c>
      <c r="G402" s="12">
        <v>3897896</v>
      </c>
    </row>
    <row r="403" spans="1:7" x14ac:dyDescent="0.25">
      <c r="A403" s="13">
        <v>41585</v>
      </c>
      <c r="B403" s="12">
        <v>25.35</v>
      </c>
      <c r="C403" s="12">
        <v>25.5</v>
      </c>
      <c r="D403" s="12">
        <v>24.85</v>
      </c>
      <c r="E403" s="12">
        <v>25.32</v>
      </c>
      <c r="F403" s="12">
        <v>20.913063000000001</v>
      </c>
      <c r="G403" s="12">
        <v>2648786</v>
      </c>
    </row>
    <row r="404" spans="1:7" x14ac:dyDescent="0.25">
      <c r="A404" s="13">
        <v>41586</v>
      </c>
      <c r="B404" s="12">
        <v>25.4</v>
      </c>
      <c r="C404" s="12">
        <v>25.4</v>
      </c>
      <c r="D404" s="12">
        <v>24.76</v>
      </c>
      <c r="E404" s="12">
        <v>25.23</v>
      </c>
      <c r="F404" s="12">
        <v>20.838730000000002</v>
      </c>
      <c r="G404" s="12">
        <v>3112619</v>
      </c>
    </row>
    <row r="405" spans="1:7" x14ac:dyDescent="0.25">
      <c r="A405" s="13">
        <v>41589</v>
      </c>
      <c r="B405" s="12">
        <v>25.360001</v>
      </c>
      <c r="C405" s="12">
        <v>25.360001</v>
      </c>
      <c r="D405" s="12">
        <v>24.41</v>
      </c>
      <c r="E405" s="12">
        <v>24.620000999999998</v>
      </c>
      <c r="F405" s="12">
        <v>20.334897999999999</v>
      </c>
      <c r="G405" s="12">
        <v>3379452</v>
      </c>
    </row>
    <row r="406" spans="1:7" x14ac:dyDescent="0.25">
      <c r="A406" s="13">
        <v>41590</v>
      </c>
      <c r="B406" s="12">
        <v>24.41</v>
      </c>
      <c r="C406" s="12">
        <v>24.620000999999998</v>
      </c>
      <c r="D406" s="12">
        <v>23.75</v>
      </c>
      <c r="E406" s="12">
        <v>24.35</v>
      </c>
      <c r="F406" s="12">
        <v>20.111891</v>
      </c>
      <c r="G406" s="12">
        <v>4070718</v>
      </c>
    </row>
    <row r="407" spans="1:7" x14ac:dyDescent="0.25">
      <c r="A407" s="13">
        <v>41591</v>
      </c>
      <c r="B407" s="12">
        <v>24.6</v>
      </c>
      <c r="C407" s="12">
        <v>25.280000999999999</v>
      </c>
      <c r="D407" s="12">
        <v>23.76</v>
      </c>
      <c r="E407" s="12">
        <v>25.15</v>
      </c>
      <c r="F407" s="12">
        <v>20.772649999999999</v>
      </c>
      <c r="G407" s="12">
        <v>2027456</v>
      </c>
    </row>
    <row r="408" spans="1:7" x14ac:dyDescent="0.25">
      <c r="A408" s="13">
        <v>41592</v>
      </c>
      <c r="B408" s="12">
        <v>25.209999</v>
      </c>
      <c r="C408" s="12">
        <v>25.75</v>
      </c>
      <c r="D408" s="12">
        <v>24.76</v>
      </c>
      <c r="E408" s="12">
        <v>25.17</v>
      </c>
      <c r="F408" s="12">
        <v>20.789171</v>
      </c>
      <c r="G408" s="12">
        <v>3559740</v>
      </c>
    </row>
    <row r="409" spans="1:7" x14ac:dyDescent="0.25">
      <c r="A409" s="13">
        <v>41593</v>
      </c>
      <c r="B409" s="12">
        <v>25.040001</v>
      </c>
      <c r="C409" s="12">
        <v>25.469999000000001</v>
      </c>
      <c r="D409" s="12">
        <v>25</v>
      </c>
      <c r="E409" s="12">
        <v>25.17</v>
      </c>
      <c r="F409" s="12">
        <v>20.789171</v>
      </c>
      <c r="G409" s="12">
        <v>3636854</v>
      </c>
    </row>
    <row r="410" spans="1:7" x14ac:dyDescent="0.25">
      <c r="A410" s="13">
        <v>41597</v>
      </c>
      <c r="B410" s="12">
        <v>25.290001</v>
      </c>
      <c r="C410" s="12">
        <v>25.299999</v>
      </c>
      <c r="D410" s="12">
        <v>24.799999</v>
      </c>
      <c r="E410" s="12">
        <v>25.23</v>
      </c>
      <c r="F410" s="12">
        <v>20.838730000000002</v>
      </c>
      <c r="G410" s="12">
        <v>2097790</v>
      </c>
    </row>
    <row r="411" spans="1:7" x14ac:dyDescent="0.25">
      <c r="A411" s="13">
        <v>41598</v>
      </c>
      <c r="B411" s="12">
        <v>25.290001</v>
      </c>
      <c r="C411" s="12">
        <v>25.290001</v>
      </c>
      <c r="D411" s="12">
        <v>23.9</v>
      </c>
      <c r="E411" s="12">
        <v>24</v>
      </c>
      <c r="F411" s="12">
        <v>19.822811000000002</v>
      </c>
      <c r="G411" s="12">
        <v>5538673</v>
      </c>
    </row>
    <row r="412" spans="1:7" x14ac:dyDescent="0.25">
      <c r="A412" s="13">
        <v>41599</v>
      </c>
      <c r="B412" s="12">
        <v>24.120000999999998</v>
      </c>
      <c r="C412" s="12">
        <v>24.309999000000001</v>
      </c>
      <c r="D412" s="12">
        <v>23.84</v>
      </c>
      <c r="E412" s="12">
        <v>23.99</v>
      </c>
      <c r="F412" s="12">
        <v>19.814547999999998</v>
      </c>
      <c r="G412" s="12">
        <v>5922302</v>
      </c>
    </row>
    <row r="413" spans="1:7" x14ac:dyDescent="0.25">
      <c r="A413" s="13">
        <v>41600</v>
      </c>
      <c r="B413" s="12">
        <v>24.01</v>
      </c>
      <c r="C413" s="12">
        <v>24.059999000000001</v>
      </c>
      <c r="D413" s="12">
        <v>23.620000999999998</v>
      </c>
      <c r="E413" s="12">
        <v>23.799999</v>
      </c>
      <c r="F413" s="12">
        <v>19.657616000000001</v>
      </c>
      <c r="G413" s="12">
        <v>1886719</v>
      </c>
    </row>
    <row r="414" spans="1:7" x14ac:dyDescent="0.25">
      <c r="A414" s="13">
        <v>41603</v>
      </c>
      <c r="B414" s="12">
        <v>24.190000999999999</v>
      </c>
      <c r="C414" s="12">
        <v>24.200001</v>
      </c>
      <c r="D414" s="12">
        <v>23.219999000000001</v>
      </c>
      <c r="E414" s="12">
        <v>23.459999</v>
      </c>
      <c r="F414" s="12">
        <v>19.376797</v>
      </c>
      <c r="G414" s="12">
        <v>3317080</v>
      </c>
    </row>
    <row r="415" spans="1:7" x14ac:dyDescent="0.25">
      <c r="A415" s="13">
        <v>41604</v>
      </c>
      <c r="B415" s="12">
        <v>23.49</v>
      </c>
      <c r="C415" s="12">
        <v>23.790001</v>
      </c>
      <c r="D415" s="12">
        <v>23.049999</v>
      </c>
      <c r="E415" s="12">
        <v>23.309999000000001</v>
      </c>
      <c r="F415" s="12">
        <v>19.252901000000001</v>
      </c>
      <c r="G415" s="12">
        <v>5251333</v>
      </c>
    </row>
    <row r="416" spans="1:7" x14ac:dyDescent="0.25">
      <c r="A416" s="13">
        <v>41605</v>
      </c>
      <c r="B416" s="12">
        <v>23.48</v>
      </c>
      <c r="C416" s="12">
        <v>24.49</v>
      </c>
      <c r="D416" s="12">
        <v>23.299999</v>
      </c>
      <c r="E416" s="12">
        <v>24.34</v>
      </c>
      <c r="F416" s="12">
        <v>20.103629999999999</v>
      </c>
      <c r="G416" s="12">
        <v>3791440</v>
      </c>
    </row>
    <row r="417" spans="1:7" x14ac:dyDescent="0.25">
      <c r="A417" s="13">
        <v>41606</v>
      </c>
      <c r="B417" s="12">
        <v>24.440000999999999</v>
      </c>
      <c r="C417" s="12">
        <v>24.66</v>
      </c>
      <c r="D417" s="12">
        <v>24.139999</v>
      </c>
      <c r="E417" s="12">
        <v>24.51</v>
      </c>
      <c r="F417" s="12">
        <v>20.244043000000001</v>
      </c>
      <c r="G417" s="12">
        <v>1130500</v>
      </c>
    </row>
    <row r="418" spans="1:7" x14ac:dyDescent="0.25">
      <c r="A418" s="13">
        <v>41607</v>
      </c>
      <c r="B418" s="12">
        <v>24.51</v>
      </c>
      <c r="C418" s="12">
        <v>24.799999</v>
      </c>
      <c r="D418" s="12">
        <v>24.469999000000001</v>
      </c>
      <c r="E418" s="12">
        <v>24.75</v>
      </c>
      <c r="F418" s="12">
        <v>20.442271999999999</v>
      </c>
      <c r="G418" s="12">
        <v>2862229</v>
      </c>
    </row>
    <row r="419" spans="1:7" x14ac:dyDescent="0.25">
      <c r="A419" s="13">
        <v>41610</v>
      </c>
      <c r="B419" s="12">
        <v>24.85</v>
      </c>
      <c r="C419" s="12">
        <v>24.99</v>
      </c>
      <c r="D419" s="12">
        <v>24.25</v>
      </c>
      <c r="E419" s="12">
        <v>24.49</v>
      </c>
      <c r="F419" s="12">
        <v>20.227523999999999</v>
      </c>
      <c r="G419" s="12">
        <v>2360309</v>
      </c>
    </row>
    <row r="420" spans="1:7" x14ac:dyDescent="0.25">
      <c r="A420" s="13">
        <v>41611</v>
      </c>
      <c r="B420" s="12">
        <v>24.49</v>
      </c>
      <c r="C420" s="12">
        <v>24.66</v>
      </c>
      <c r="D420" s="12">
        <v>24.120000999999998</v>
      </c>
      <c r="E420" s="12">
        <v>24.49</v>
      </c>
      <c r="F420" s="12">
        <v>20.227523999999999</v>
      </c>
      <c r="G420" s="12">
        <v>2188242</v>
      </c>
    </row>
    <row r="421" spans="1:7" x14ac:dyDescent="0.25">
      <c r="A421" s="13">
        <v>41612</v>
      </c>
      <c r="B421" s="12">
        <v>24.6</v>
      </c>
      <c r="C421" s="12">
        <v>24.92</v>
      </c>
      <c r="D421" s="12">
        <v>24.08</v>
      </c>
      <c r="E421" s="12">
        <v>24.25</v>
      </c>
      <c r="F421" s="12">
        <v>20.029295000000001</v>
      </c>
      <c r="G421" s="12">
        <v>4219955</v>
      </c>
    </row>
    <row r="422" spans="1:7" x14ac:dyDescent="0.25">
      <c r="A422" s="13">
        <v>41613</v>
      </c>
      <c r="B422" s="12">
        <v>24.16</v>
      </c>
      <c r="C422" s="12">
        <v>24.58</v>
      </c>
      <c r="D422" s="12">
        <v>24.02</v>
      </c>
      <c r="E422" s="12">
        <v>24.18</v>
      </c>
      <c r="F422" s="12">
        <v>19.971481000000001</v>
      </c>
      <c r="G422" s="12">
        <v>4214582</v>
      </c>
    </row>
    <row r="423" spans="1:7" x14ac:dyDescent="0.25">
      <c r="A423" s="13">
        <v>41614</v>
      </c>
      <c r="B423" s="12">
        <v>24.190000999999999</v>
      </c>
      <c r="C423" s="12">
        <v>24.870000999999998</v>
      </c>
      <c r="D423" s="12">
        <v>24.190000999999999</v>
      </c>
      <c r="E423" s="12">
        <v>24.389999</v>
      </c>
      <c r="F423" s="12">
        <v>20.144929999999999</v>
      </c>
      <c r="G423" s="12">
        <v>2896829</v>
      </c>
    </row>
    <row r="424" spans="1:7" x14ac:dyDescent="0.25">
      <c r="A424" s="13">
        <v>41617</v>
      </c>
      <c r="B424" s="12">
        <v>24.290001</v>
      </c>
      <c r="C424" s="12">
        <v>25.139999</v>
      </c>
      <c r="D424" s="12">
        <v>24.290001</v>
      </c>
      <c r="E424" s="12">
        <v>24.559999000000001</v>
      </c>
      <c r="F424" s="12">
        <v>20.285339</v>
      </c>
      <c r="G424" s="12">
        <v>2284499</v>
      </c>
    </row>
    <row r="425" spans="1:7" x14ac:dyDescent="0.25">
      <c r="A425" s="13">
        <v>41618</v>
      </c>
      <c r="B425" s="12">
        <v>24.799999</v>
      </c>
      <c r="C425" s="12">
        <v>24.799999</v>
      </c>
      <c r="D425" s="12">
        <v>24.07</v>
      </c>
      <c r="E425" s="12">
        <v>24.469999000000001</v>
      </c>
      <c r="F425" s="12">
        <v>20.211002000000001</v>
      </c>
      <c r="G425" s="12">
        <v>6922397</v>
      </c>
    </row>
    <row r="426" spans="1:7" x14ac:dyDescent="0.25">
      <c r="A426" s="13">
        <v>41619</v>
      </c>
      <c r="B426" s="12">
        <v>24.35</v>
      </c>
      <c r="C426" s="12">
        <v>24.799999</v>
      </c>
      <c r="D426" s="12">
        <v>23.780000999999999</v>
      </c>
      <c r="E426" s="12">
        <v>24.17</v>
      </c>
      <c r="F426" s="12">
        <v>19.963221000000001</v>
      </c>
      <c r="G426" s="12">
        <v>3129472</v>
      </c>
    </row>
    <row r="427" spans="1:7" x14ac:dyDescent="0.25">
      <c r="A427" s="13">
        <v>41621</v>
      </c>
      <c r="B427" s="12">
        <v>24.110001</v>
      </c>
      <c r="C427" s="12">
        <v>24.530000999999999</v>
      </c>
      <c r="D427" s="12">
        <v>23.530000999999999</v>
      </c>
      <c r="E427" s="12">
        <v>23.85</v>
      </c>
      <c r="F427" s="12">
        <v>19.698917000000002</v>
      </c>
      <c r="G427" s="12">
        <v>4243154</v>
      </c>
    </row>
    <row r="428" spans="1:7" x14ac:dyDescent="0.25">
      <c r="A428" s="13">
        <v>41624</v>
      </c>
      <c r="B428" s="12">
        <v>23.85</v>
      </c>
      <c r="C428" s="12">
        <v>24.15</v>
      </c>
      <c r="D428" s="12">
        <v>23.84</v>
      </c>
      <c r="E428" s="12">
        <v>24.059999000000001</v>
      </c>
      <c r="F428" s="12">
        <v>19.872364000000001</v>
      </c>
      <c r="G428" s="12">
        <v>2244272</v>
      </c>
    </row>
    <row r="429" spans="1:7" x14ac:dyDescent="0.25">
      <c r="A429" s="13">
        <v>41625</v>
      </c>
      <c r="B429" s="12">
        <v>23.959999</v>
      </c>
      <c r="C429" s="12">
        <v>24.09</v>
      </c>
      <c r="D429" s="12">
        <v>23.6</v>
      </c>
      <c r="E429" s="12">
        <v>23.82</v>
      </c>
      <c r="F429" s="12">
        <v>19.674137000000002</v>
      </c>
      <c r="G429" s="12">
        <v>1902221</v>
      </c>
    </row>
    <row r="430" spans="1:7" x14ac:dyDescent="0.25">
      <c r="A430" s="13">
        <v>41626</v>
      </c>
      <c r="B430" s="12">
        <v>23.82</v>
      </c>
      <c r="C430" s="12">
        <v>24.5</v>
      </c>
      <c r="D430" s="12">
        <v>23.75</v>
      </c>
      <c r="E430" s="12">
        <v>24.370000999999998</v>
      </c>
      <c r="F430" s="12">
        <v>20.128409999999999</v>
      </c>
      <c r="G430" s="12">
        <v>6068048</v>
      </c>
    </row>
    <row r="431" spans="1:7" x14ac:dyDescent="0.25">
      <c r="A431" s="13">
        <v>41627</v>
      </c>
      <c r="B431" s="12">
        <v>24.25</v>
      </c>
      <c r="C431" s="12">
        <v>25.049999</v>
      </c>
      <c r="D431" s="12">
        <v>24.25</v>
      </c>
      <c r="E431" s="12">
        <v>24.84</v>
      </c>
      <c r="F431" s="12">
        <v>20.516604999999998</v>
      </c>
      <c r="G431" s="12">
        <v>3314929</v>
      </c>
    </row>
    <row r="432" spans="1:7" x14ac:dyDescent="0.25">
      <c r="A432" s="13">
        <v>41628</v>
      </c>
      <c r="B432" s="12">
        <v>24.700001</v>
      </c>
      <c r="C432" s="12">
        <v>24.700001</v>
      </c>
      <c r="D432" s="12">
        <v>24.030000999999999</v>
      </c>
      <c r="E432" s="12">
        <v>24.200001</v>
      </c>
      <c r="F432" s="12">
        <v>19.987998999999999</v>
      </c>
      <c r="G432" s="12">
        <v>3756210</v>
      </c>
    </row>
    <row r="433" spans="1:7" x14ac:dyDescent="0.25">
      <c r="A433" s="13">
        <v>41631</v>
      </c>
      <c r="B433" s="12">
        <v>24.4</v>
      </c>
      <c r="C433" s="12">
        <v>24.799999</v>
      </c>
      <c r="D433" s="12">
        <v>22.799999</v>
      </c>
      <c r="E433" s="12">
        <v>24.709999</v>
      </c>
      <c r="F433" s="12">
        <v>20.409230999999998</v>
      </c>
      <c r="G433" s="12">
        <v>1838531</v>
      </c>
    </row>
    <row r="434" spans="1:7" x14ac:dyDescent="0.25">
      <c r="A434" s="13">
        <v>41634</v>
      </c>
      <c r="B434" s="12">
        <v>24.68</v>
      </c>
      <c r="C434" s="12">
        <v>24.700001</v>
      </c>
      <c r="D434" s="12">
        <v>24.450001</v>
      </c>
      <c r="E434" s="12">
        <v>24.639999</v>
      </c>
      <c r="F434" s="12">
        <v>20.351416</v>
      </c>
      <c r="G434" s="12">
        <v>1502993</v>
      </c>
    </row>
    <row r="435" spans="1:7" x14ac:dyDescent="0.25">
      <c r="A435" s="13">
        <v>41635</v>
      </c>
      <c r="B435" s="12">
        <v>24.6</v>
      </c>
      <c r="C435" s="12">
        <v>24.700001</v>
      </c>
      <c r="D435" s="12">
        <v>24.549999</v>
      </c>
      <c r="E435" s="12">
        <v>24.65</v>
      </c>
      <c r="F435" s="12">
        <v>20.359676</v>
      </c>
      <c r="G435" s="12">
        <v>4473554</v>
      </c>
    </row>
    <row r="436" spans="1:7" x14ac:dyDescent="0.25">
      <c r="A436" s="13">
        <v>41638</v>
      </c>
      <c r="B436" s="12">
        <v>24.700001</v>
      </c>
      <c r="C436" s="12">
        <v>25.1</v>
      </c>
      <c r="D436" s="12">
        <v>24.690000999999999</v>
      </c>
      <c r="E436" s="12">
        <v>24.83</v>
      </c>
      <c r="F436" s="12">
        <v>20.508348000000002</v>
      </c>
      <c r="G436" s="12">
        <v>5984054</v>
      </c>
    </row>
    <row r="437" spans="1:7" x14ac:dyDescent="0.25">
      <c r="A437" s="13">
        <v>41641</v>
      </c>
      <c r="B437" s="12">
        <v>24.379999000000002</v>
      </c>
      <c r="C437" s="12">
        <v>24.5</v>
      </c>
      <c r="D437" s="12">
        <v>23.700001</v>
      </c>
      <c r="E437" s="12">
        <v>23.790001</v>
      </c>
      <c r="F437" s="12">
        <v>19.649360999999999</v>
      </c>
      <c r="G437" s="12">
        <v>499131</v>
      </c>
    </row>
    <row r="438" spans="1:7" x14ac:dyDescent="0.25">
      <c r="A438" s="13">
        <v>41642</v>
      </c>
      <c r="B438" s="12">
        <v>23.889999</v>
      </c>
      <c r="C438" s="12">
        <v>24.299999</v>
      </c>
      <c r="D438" s="12">
        <v>23.809999000000001</v>
      </c>
      <c r="E438" s="12">
        <v>24.059999000000001</v>
      </c>
      <c r="F438" s="12">
        <v>19.872364000000001</v>
      </c>
      <c r="G438" s="12">
        <v>1811778</v>
      </c>
    </row>
    <row r="439" spans="1:7" x14ac:dyDescent="0.25">
      <c r="A439" s="13">
        <v>41645</v>
      </c>
      <c r="B439" s="12">
        <v>24.16</v>
      </c>
      <c r="C439" s="12">
        <v>24.290001</v>
      </c>
      <c r="D439" s="12">
        <v>23.23</v>
      </c>
      <c r="E439" s="12">
        <v>23.299999</v>
      </c>
      <c r="F439" s="12">
        <v>19.24464</v>
      </c>
      <c r="G439" s="12">
        <v>12080156</v>
      </c>
    </row>
    <row r="440" spans="1:7" x14ac:dyDescent="0.25">
      <c r="A440" s="13">
        <v>41646</v>
      </c>
      <c r="B440" s="12">
        <v>23.299999</v>
      </c>
      <c r="C440" s="12">
        <v>25</v>
      </c>
      <c r="D440" s="12">
        <v>22.91</v>
      </c>
      <c r="E440" s="12">
        <v>24.51</v>
      </c>
      <c r="F440" s="12">
        <v>20.244043000000001</v>
      </c>
      <c r="G440" s="12">
        <v>2771959</v>
      </c>
    </row>
    <row r="441" spans="1:7" x14ac:dyDescent="0.25">
      <c r="A441" s="13">
        <v>41647</v>
      </c>
      <c r="B441" s="12">
        <v>24.43</v>
      </c>
      <c r="C441" s="12">
        <v>24.43</v>
      </c>
      <c r="D441" s="12">
        <v>23.41</v>
      </c>
      <c r="E441" s="12">
        <v>23.73</v>
      </c>
      <c r="F441" s="12">
        <v>19.599802</v>
      </c>
      <c r="G441" s="12">
        <v>2086001</v>
      </c>
    </row>
    <row r="442" spans="1:7" x14ac:dyDescent="0.25">
      <c r="A442" s="13">
        <v>41648</v>
      </c>
      <c r="B442" s="12">
        <v>23.83</v>
      </c>
      <c r="C442" s="12">
        <v>24.07</v>
      </c>
      <c r="D442" s="12">
        <v>23.299999</v>
      </c>
      <c r="E442" s="12">
        <v>23.690000999999999</v>
      </c>
      <c r="F442" s="12">
        <v>19.566765</v>
      </c>
      <c r="G442" s="12">
        <v>4066839</v>
      </c>
    </row>
    <row r="443" spans="1:7" x14ac:dyDescent="0.25">
      <c r="A443" s="13">
        <v>41649</v>
      </c>
      <c r="B443" s="12">
        <v>23.690000999999999</v>
      </c>
      <c r="C443" s="12">
        <v>24</v>
      </c>
      <c r="D443" s="12">
        <v>23.620000999999998</v>
      </c>
      <c r="E443" s="12">
        <v>23.76</v>
      </c>
      <c r="F443" s="12">
        <v>19.624582</v>
      </c>
      <c r="G443" s="12">
        <v>4686434</v>
      </c>
    </row>
    <row r="444" spans="1:7" x14ac:dyDescent="0.25">
      <c r="A444" s="13">
        <v>41652</v>
      </c>
      <c r="B444" s="12">
        <v>23.77</v>
      </c>
      <c r="C444" s="12">
        <v>24.09</v>
      </c>
      <c r="D444" s="12">
        <v>23.6</v>
      </c>
      <c r="E444" s="12">
        <v>23.74</v>
      </c>
      <c r="F444" s="12">
        <v>19.608060999999999</v>
      </c>
      <c r="G444" s="12">
        <v>1894210</v>
      </c>
    </row>
    <row r="445" spans="1:7" x14ac:dyDescent="0.25">
      <c r="A445" s="13">
        <v>41653</v>
      </c>
      <c r="B445" s="12">
        <v>23.84</v>
      </c>
      <c r="C445" s="12">
        <v>24.18</v>
      </c>
      <c r="D445" s="12">
        <v>23.549999</v>
      </c>
      <c r="E445" s="12">
        <v>24.08</v>
      </c>
      <c r="F445" s="12">
        <v>19.888884999999998</v>
      </c>
      <c r="G445" s="12">
        <v>2422809</v>
      </c>
    </row>
    <row r="446" spans="1:7" x14ac:dyDescent="0.25">
      <c r="A446" s="13">
        <v>41654</v>
      </c>
      <c r="B446" s="12">
        <v>24.08</v>
      </c>
      <c r="C446" s="12">
        <v>24.790001</v>
      </c>
      <c r="D446" s="12">
        <v>24.030000999999999</v>
      </c>
      <c r="E446" s="12">
        <v>24.530000999999999</v>
      </c>
      <c r="F446" s="12">
        <v>20.260563000000001</v>
      </c>
      <c r="G446" s="12">
        <v>2633316</v>
      </c>
    </row>
    <row r="447" spans="1:7" x14ac:dyDescent="0.25">
      <c r="A447" s="13">
        <v>41655</v>
      </c>
      <c r="B447" s="12">
        <v>24.530000999999999</v>
      </c>
      <c r="C447" s="12">
        <v>24.75</v>
      </c>
      <c r="D447" s="12">
        <v>24.200001</v>
      </c>
      <c r="E447" s="12">
        <v>24.549999</v>
      </c>
      <c r="F447" s="12">
        <v>20.277080999999999</v>
      </c>
      <c r="G447" s="12">
        <v>1669094</v>
      </c>
    </row>
    <row r="448" spans="1:7" x14ac:dyDescent="0.25">
      <c r="A448" s="13">
        <v>41656</v>
      </c>
      <c r="B448" s="12">
        <v>24.549999</v>
      </c>
      <c r="C448" s="12">
        <v>24.639999</v>
      </c>
      <c r="D448" s="12">
        <v>23.809999000000001</v>
      </c>
      <c r="E448" s="12">
        <v>24.139999</v>
      </c>
      <c r="F448" s="12">
        <v>19.93844</v>
      </c>
      <c r="G448" s="12">
        <v>2555508</v>
      </c>
    </row>
    <row r="449" spans="1:7" x14ac:dyDescent="0.25">
      <c r="A449" s="13">
        <v>41659</v>
      </c>
      <c r="B449" s="12">
        <v>24.040001</v>
      </c>
      <c r="C449" s="12">
        <v>24.299999</v>
      </c>
      <c r="D449" s="12">
        <v>23.85</v>
      </c>
      <c r="E449" s="12">
        <v>23.9</v>
      </c>
      <c r="F449" s="12">
        <v>19.740213000000001</v>
      </c>
      <c r="G449" s="12">
        <v>642260</v>
      </c>
    </row>
    <row r="450" spans="1:7" x14ac:dyDescent="0.25">
      <c r="A450" s="13">
        <v>41660</v>
      </c>
      <c r="B450" s="12">
        <v>24.26</v>
      </c>
      <c r="C450" s="12">
        <v>24.26</v>
      </c>
      <c r="D450" s="12">
        <v>23.6</v>
      </c>
      <c r="E450" s="12">
        <v>23.969999000000001</v>
      </c>
      <c r="F450" s="12">
        <v>19.798031000000002</v>
      </c>
      <c r="G450" s="12">
        <v>2824505</v>
      </c>
    </row>
    <row r="451" spans="1:7" x14ac:dyDescent="0.25">
      <c r="A451" s="13">
        <v>41661</v>
      </c>
      <c r="B451" s="12">
        <v>24</v>
      </c>
      <c r="C451" s="12">
        <v>24.370000999999998</v>
      </c>
      <c r="D451" s="12">
        <v>23.67</v>
      </c>
      <c r="E451" s="12">
        <v>24.1</v>
      </c>
      <c r="F451" s="12">
        <v>19.905403</v>
      </c>
      <c r="G451" s="12">
        <v>5372260</v>
      </c>
    </row>
    <row r="452" spans="1:7" x14ac:dyDescent="0.25">
      <c r="A452" s="13">
        <v>41662</v>
      </c>
      <c r="B452" s="12">
        <v>23.809999000000001</v>
      </c>
      <c r="C452" s="12">
        <v>24.35</v>
      </c>
      <c r="D452" s="12">
        <v>23.6</v>
      </c>
      <c r="E452" s="12">
        <v>24.110001</v>
      </c>
      <c r="F452" s="12">
        <v>19.913665999999999</v>
      </c>
      <c r="G452" s="12">
        <v>3579094</v>
      </c>
    </row>
    <row r="453" spans="1:7" x14ac:dyDescent="0.25">
      <c r="A453" s="13">
        <v>41663</v>
      </c>
      <c r="B453" s="12">
        <v>23.68</v>
      </c>
      <c r="C453" s="12">
        <v>24.440000999999999</v>
      </c>
      <c r="D453" s="12">
        <v>23.65</v>
      </c>
      <c r="E453" s="12">
        <v>24.290001</v>
      </c>
      <c r="F453" s="12">
        <v>20.062335999999998</v>
      </c>
      <c r="G453" s="12">
        <v>6807272</v>
      </c>
    </row>
    <row r="454" spans="1:7" x14ac:dyDescent="0.25">
      <c r="A454" s="13">
        <v>41666</v>
      </c>
      <c r="B454" s="12">
        <v>24.299999</v>
      </c>
      <c r="C454" s="12">
        <v>25.1</v>
      </c>
      <c r="D454" s="12">
        <v>23.940000999999999</v>
      </c>
      <c r="E454" s="12">
        <v>24.799999</v>
      </c>
      <c r="F454" s="12">
        <v>20.483568000000002</v>
      </c>
      <c r="G454" s="12">
        <v>4218271</v>
      </c>
    </row>
    <row r="455" spans="1:7" x14ac:dyDescent="0.25">
      <c r="A455" s="13">
        <v>41667</v>
      </c>
      <c r="B455" s="12">
        <v>24.780000999999999</v>
      </c>
      <c r="C455" s="12">
        <v>25.200001</v>
      </c>
      <c r="D455" s="12">
        <v>24.209999</v>
      </c>
      <c r="E455" s="12">
        <v>24.42</v>
      </c>
      <c r="F455" s="12">
        <v>20.169708</v>
      </c>
      <c r="G455" s="12">
        <v>3574253</v>
      </c>
    </row>
    <row r="456" spans="1:7" x14ac:dyDescent="0.25">
      <c r="A456" s="13">
        <v>41668</v>
      </c>
      <c r="B456" s="12">
        <v>24.32</v>
      </c>
      <c r="C456" s="12">
        <v>25</v>
      </c>
      <c r="D456" s="12">
        <v>23.799999</v>
      </c>
      <c r="E456" s="12">
        <v>24.870000999999998</v>
      </c>
      <c r="F456" s="12">
        <v>20.541385999999999</v>
      </c>
      <c r="G456" s="12">
        <v>4483484</v>
      </c>
    </row>
    <row r="457" spans="1:7" x14ac:dyDescent="0.25">
      <c r="A457" s="13">
        <v>41669</v>
      </c>
      <c r="B457" s="12">
        <v>24.870000999999998</v>
      </c>
      <c r="C457" s="12">
        <v>24.870000999999998</v>
      </c>
      <c r="D457" s="12">
        <v>24.190000999999999</v>
      </c>
      <c r="E457" s="12">
        <v>24.610001</v>
      </c>
      <c r="F457" s="12">
        <v>20.326637000000002</v>
      </c>
      <c r="G457" s="12">
        <v>2517657</v>
      </c>
    </row>
    <row r="458" spans="1:7" x14ac:dyDescent="0.25">
      <c r="A458" s="13">
        <v>41670</v>
      </c>
      <c r="B458" s="12">
        <v>24.65</v>
      </c>
      <c r="C458" s="12">
        <v>24.65</v>
      </c>
      <c r="D458" s="12">
        <v>23.9</v>
      </c>
      <c r="E458" s="12">
        <v>24</v>
      </c>
      <c r="F458" s="12">
        <v>19.822811000000002</v>
      </c>
      <c r="G458" s="12">
        <v>3871264</v>
      </c>
    </row>
    <row r="459" spans="1:7" x14ac:dyDescent="0.25">
      <c r="A459" s="13">
        <v>41674</v>
      </c>
      <c r="B459" s="12">
        <v>24.049999</v>
      </c>
      <c r="C459" s="12">
        <v>24.42</v>
      </c>
      <c r="D459" s="12">
        <v>23.040001</v>
      </c>
      <c r="E459" s="12">
        <v>23.120000999999998</v>
      </c>
      <c r="F459" s="12">
        <v>19.095972</v>
      </c>
      <c r="G459" s="12">
        <v>4916458</v>
      </c>
    </row>
    <row r="460" spans="1:7" x14ac:dyDescent="0.25">
      <c r="A460" s="13">
        <v>41675</v>
      </c>
      <c r="B460" s="12">
        <v>23.200001</v>
      </c>
      <c r="C460" s="12">
        <v>23.280000999999999</v>
      </c>
      <c r="D460" s="12">
        <v>22.139999</v>
      </c>
      <c r="E460" s="12">
        <v>23.09</v>
      </c>
      <c r="F460" s="12">
        <v>19.071193999999998</v>
      </c>
      <c r="G460" s="12">
        <v>5587647</v>
      </c>
    </row>
    <row r="461" spans="1:7" x14ac:dyDescent="0.25">
      <c r="A461" s="13">
        <v>41676</v>
      </c>
      <c r="B461" s="12">
        <v>23.200001</v>
      </c>
      <c r="C461" s="12">
        <v>23.4</v>
      </c>
      <c r="D461" s="12">
        <v>22.82</v>
      </c>
      <c r="E461" s="12">
        <v>23.26</v>
      </c>
      <c r="F461" s="12">
        <v>19.211607000000001</v>
      </c>
      <c r="G461" s="12">
        <v>5786465</v>
      </c>
    </row>
    <row r="462" spans="1:7" x14ac:dyDescent="0.25">
      <c r="A462" s="13">
        <v>41677</v>
      </c>
      <c r="B462" s="12">
        <v>23.26</v>
      </c>
      <c r="C462" s="12">
        <v>23.75</v>
      </c>
      <c r="D462" s="12">
        <v>23</v>
      </c>
      <c r="E462" s="12">
        <v>23.469999000000001</v>
      </c>
      <c r="F462" s="12">
        <v>19.385055999999999</v>
      </c>
      <c r="G462" s="12">
        <v>2612737</v>
      </c>
    </row>
    <row r="463" spans="1:7" x14ac:dyDescent="0.25">
      <c r="A463" s="13">
        <v>41680</v>
      </c>
      <c r="B463" s="12">
        <v>23.370000999999998</v>
      </c>
      <c r="C463" s="12">
        <v>23.4</v>
      </c>
      <c r="D463" s="12">
        <v>22.540001</v>
      </c>
      <c r="E463" s="12">
        <v>23.129999000000002</v>
      </c>
      <c r="F463" s="12">
        <v>19.104230999999999</v>
      </c>
      <c r="G463" s="12">
        <v>5730604</v>
      </c>
    </row>
    <row r="464" spans="1:7" x14ac:dyDescent="0.25">
      <c r="A464" s="13">
        <v>41681</v>
      </c>
      <c r="B464" s="12">
        <v>23.18</v>
      </c>
      <c r="C464" s="12">
        <v>23.65</v>
      </c>
      <c r="D464" s="12">
        <v>22.870000999999998</v>
      </c>
      <c r="E464" s="12">
        <v>23.450001</v>
      </c>
      <c r="F464" s="12">
        <v>19.368534</v>
      </c>
      <c r="G464" s="12">
        <v>2955030</v>
      </c>
    </row>
    <row r="465" spans="1:7" x14ac:dyDescent="0.25">
      <c r="A465" s="13">
        <v>41682</v>
      </c>
      <c r="B465" s="12">
        <v>23.77</v>
      </c>
      <c r="C465" s="12">
        <v>23.77</v>
      </c>
      <c r="D465" s="12">
        <v>23.129999000000002</v>
      </c>
      <c r="E465" s="12">
        <v>23.34</v>
      </c>
      <c r="F465" s="12">
        <v>19.277683</v>
      </c>
      <c r="G465" s="12">
        <v>1671627</v>
      </c>
    </row>
    <row r="466" spans="1:7" x14ac:dyDescent="0.25">
      <c r="A466" s="13">
        <v>41683</v>
      </c>
      <c r="B466" s="12">
        <v>23.23</v>
      </c>
      <c r="C466" s="12">
        <v>23.42</v>
      </c>
      <c r="D466" s="12">
        <v>22.620000999999998</v>
      </c>
      <c r="E466" s="12">
        <v>23.049999</v>
      </c>
      <c r="F466" s="12">
        <v>19.038155</v>
      </c>
      <c r="G466" s="12">
        <v>1782607</v>
      </c>
    </row>
    <row r="467" spans="1:7" x14ac:dyDescent="0.25">
      <c r="A467" s="13">
        <v>41684</v>
      </c>
      <c r="B467" s="12">
        <v>23.290001</v>
      </c>
      <c r="C467" s="12">
        <v>23.549999</v>
      </c>
      <c r="D467" s="12">
        <v>22.83</v>
      </c>
      <c r="E467" s="12">
        <v>23.370000999999998</v>
      </c>
      <c r="F467" s="12">
        <v>19.30246</v>
      </c>
      <c r="G467" s="12">
        <v>2160819</v>
      </c>
    </row>
    <row r="468" spans="1:7" x14ac:dyDescent="0.25">
      <c r="A468" s="13">
        <v>41687</v>
      </c>
      <c r="B468" s="12">
        <v>23.209999</v>
      </c>
      <c r="C468" s="12">
        <v>23.440000999999999</v>
      </c>
      <c r="D468" s="12">
        <v>23.059999000000001</v>
      </c>
      <c r="E468" s="12">
        <v>23.299999</v>
      </c>
      <c r="F468" s="12">
        <v>19.24464</v>
      </c>
      <c r="G468" s="12">
        <v>335414</v>
      </c>
    </row>
    <row r="469" spans="1:7" x14ac:dyDescent="0.25">
      <c r="A469" s="13">
        <v>41688</v>
      </c>
      <c r="B469" s="12">
        <v>23.65</v>
      </c>
      <c r="C469" s="12">
        <v>23.950001</v>
      </c>
      <c r="D469" s="12">
        <v>23.049999</v>
      </c>
      <c r="E469" s="12">
        <v>23.629999000000002</v>
      </c>
      <c r="F469" s="12">
        <v>19.517206000000002</v>
      </c>
      <c r="G469" s="12">
        <v>3091727</v>
      </c>
    </row>
    <row r="470" spans="1:7" x14ac:dyDescent="0.25">
      <c r="A470" s="13">
        <v>41689</v>
      </c>
      <c r="B470" s="12">
        <v>23.51</v>
      </c>
      <c r="C470" s="12">
        <v>23.799999</v>
      </c>
      <c r="D470" s="12">
        <v>23</v>
      </c>
      <c r="E470" s="12">
        <v>23.450001</v>
      </c>
      <c r="F470" s="12">
        <v>19.368534</v>
      </c>
      <c r="G470" s="12">
        <v>1877056</v>
      </c>
    </row>
    <row r="471" spans="1:7" x14ac:dyDescent="0.25">
      <c r="A471" s="13">
        <v>41690</v>
      </c>
      <c r="B471" s="12">
        <v>23.51</v>
      </c>
      <c r="C471" s="12">
        <v>23.82</v>
      </c>
      <c r="D471" s="12">
        <v>22.82</v>
      </c>
      <c r="E471" s="12">
        <v>23.360001</v>
      </c>
      <c r="F471" s="12">
        <v>19.294201000000001</v>
      </c>
      <c r="G471" s="12">
        <v>6358019</v>
      </c>
    </row>
    <row r="472" spans="1:7" x14ac:dyDescent="0.25">
      <c r="A472" s="13">
        <v>41691</v>
      </c>
      <c r="B472" s="12">
        <v>23.26</v>
      </c>
      <c r="C472" s="12">
        <v>23.34</v>
      </c>
      <c r="D472" s="12">
        <v>23</v>
      </c>
      <c r="E472" s="12">
        <v>23.290001</v>
      </c>
      <c r="F472" s="12">
        <v>19.236383</v>
      </c>
      <c r="G472" s="12">
        <v>2377022</v>
      </c>
    </row>
    <row r="473" spans="1:7" x14ac:dyDescent="0.25">
      <c r="A473" s="13">
        <v>41694</v>
      </c>
      <c r="B473" s="12">
        <v>23.290001</v>
      </c>
      <c r="C473" s="12">
        <v>23.42</v>
      </c>
      <c r="D473" s="12">
        <v>22.76</v>
      </c>
      <c r="E473" s="12">
        <v>22.870000999999998</v>
      </c>
      <c r="F473" s="12">
        <v>18.889486000000002</v>
      </c>
      <c r="G473" s="12">
        <v>4700939</v>
      </c>
    </row>
    <row r="474" spans="1:7" x14ac:dyDescent="0.25">
      <c r="A474" s="13">
        <v>41695</v>
      </c>
      <c r="B474" s="12">
        <v>23.110001</v>
      </c>
      <c r="C474" s="12">
        <v>23.389999</v>
      </c>
      <c r="D474" s="12">
        <v>22.4</v>
      </c>
      <c r="E474" s="12">
        <v>22.74</v>
      </c>
      <c r="F474" s="12">
        <v>18.782108000000001</v>
      </c>
      <c r="G474" s="12">
        <v>5323933</v>
      </c>
    </row>
    <row r="475" spans="1:7" x14ac:dyDescent="0.25">
      <c r="A475" s="13">
        <v>41696</v>
      </c>
      <c r="B475" s="12">
        <v>23.290001</v>
      </c>
      <c r="C475" s="12">
        <v>23.290001</v>
      </c>
      <c r="D475" s="12">
        <v>22.52</v>
      </c>
      <c r="E475" s="12">
        <v>22.77</v>
      </c>
      <c r="F475" s="12">
        <v>18.806889000000002</v>
      </c>
      <c r="G475" s="12">
        <v>7955188</v>
      </c>
    </row>
    <row r="476" spans="1:7" x14ac:dyDescent="0.25">
      <c r="A476" s="13">
        <v>41697</v>
      </c>
      <c r="B476" s="12">
        <v>22.76</v>
      </c>
      <c r="C476" s="12">
        <v>22.940000999999999</v>
      </c>
      <c r="D476" s="12">
        <v>22.26</v>
      </c>
      <c r="E476" s="12">
        <v>22.469999000000001</v>
      </c>
      <c r="F476" s="12">
        <v>18.559100999999998</v>
      </c>
      <c r="G476" s="12">
        <v>2909447</v>
      </c>
    </row>
    <row r="477" spans="1:7" x14ac:dyDescent="0.25">
      <c r="A477" s="13">
        <v>41698</v>
      </c>
      <c r="B477" s="12">
        <v>22.639999</v>
      </c>
      <c r="C477" s="12">
        <v>22.889999</v>
      </c>
      <c r="D477" s="12">
        <v>22.440000999999999</v>
      </c>
      <c r="E477" s="12">
        <v>22.540001</v>
      </c>
      <c r="F477" s="12">
        <v>18.616918999999999</v>
      </c>
      <c r="G477" s="12">
        <v>3248074</v>
      </c>
    </row>
    <row r="478" spans="1:7" x14ac:dyDescent="0.25">
      <c r="A478" s="13">
        <v>41701</v>
      </c>
      <c r="B478" s="12">
        <v>22.43</v>
      </c>
      <c r="C478" s="12">
        <v>22.85</v>
      </c>
      <c r="D478" s="12">
        <v>22.35</v>
      </c>
      <c r="E478" s="12">
        <v>22.690000999999999</v>
      </c>
      <c r="F478" s="12">
        <v>18.740811999999998</v>
      </c>
      <c r="G478" s="12">
        <v>2562170</v>
      </c>
    </row>
    <row r="479" spans="1:7" x14ac:dyDescent="0.25">
      <c r="A479" s="13">
        <v>41702</v>
      </c>
      <c r="B479" s="12">
        <v>22.940000999999999</v>
      </c>
      <c r="C479" s="12">
        <v>23.200001</v>
      </c>
      <c r="D479" s="12">
        <v>22.73</v>
      </c>
      <c r="E479" s="12">
        <v>22.82</v>
      </c>
      <c r="F479" s="12">
        <v>18.848185999999998</v>
      </c>
      <c r="G479" s="12">
        <v>2549376</v>
      </c>
    </row>
    <row r="480" spans="1:7" x14ac:dyDescent="0.25">
      <c r="A480" s="13">
        <v>41703</v>
      </c>
      <c r="B480" s="12">
        <v>23.15</v>
      </c>
      <c r="C480" s="12">
        <v>23.25</v>
      </c>
      <c r="D480" s="12">
        <v>22.799999</v>
      </c>
      <c r="E480" s="12">
        <v>23.18</v>
      </c>
      <c r="F480" s="12">
        <v>19.145529</v>
      </c>
      <c r="G480" s="12">
        <v>6566145</v>
      </c>
    </row>
    <row r="481" spans="1:7" x14ac:dyDescent="0.25">
      <c r="A481" s="13">
        <v>41704</v>
      </c>
      <c r="B481" s="12">
        <v>23.33</v>
      </c>
      <c r="C481" s="12">
        <v>24.15</v>
      </c>
      <c r="D481" s="12">
        <v>23.299999</v>
      </c>
      <c r="E481" s="12">
        <v>23.719999000000001</v>
      </c>
      <c r="F481" s="12">
        <v>19.591539000000001</v>
      </c>
      <c r="G481" s="12">
        <v>9146789</v>
      </c>
    </row>
    <row r="482" spans="1:7" x14ac:dyDescent="0.25">
      <c r="A482" s="13">
        <v>41705</v>
      </c>
      <c r="B482" s="12">
        <v>23.860001</v>
      </c>
      <c r="C482" s="12">
        <v>24.049999</v>
      </c>
      <c r="D482" s="12">
        <v>23.299999</v>
      </c>
      <c r="E482" s="12">
        <v>23.84</v>
      </c>
      <c r="F482" s="12">
        <v>19.690657000000002</v>
      </c>
      <c r="G482" s="12">
        <v>3050255</v>
      </c>
    </row>
    <row r="483" spans="1:7" x14ac:dyDescent="0.25">
      <c r="A483" s="13">
        <v>41708</v>
      </c>
      <c r="B483" s="12">
        <v>23.75</v>
      </c>
      <c r="C483" s="12">
        <v>23.969999000000001</v>
      </c>
      <c r="D483" s="12">
        <v>23.35</v>
      </c>
      <c r="E483" s="12">
        <v>23.73</v>
      </c>
      <c r="F483" s="12">
        <v>19.599802</v>
      </c>
      <c r="G483" s="12">
        <v>3920864</v>
      </c>
    </row>
    <row r="484" spans="1:7" x14ac:dyDescent="0.25">
      <c r="A484" s="13">
        <v>41709</v>
      </c>
      <c r="B484" s="12">
        <v>23.1</v>
      </c>
      <c r="C484" s="12">
        <v>23.84</v>
      </c>
      <c r="D484" s="12">
        <v>23.01</v>
      </c>
      <c r="E484" s="12">
        <v>23.74</v>
      </c>
      <c r="F484" s="12">
        <v>19.608060999999999</v>
      </c>
      <c r="G484" s="12">
        <v>2744528</v>
      </c>
    </row>
    <row r="485" spans="1:7" x14ac:dyDescent="0.25">
      <c r="A485" s="13">
        <v>41710</v>
      </c>
      <c r="B485" s="12">
        <v>23.799999</v>
      </c>
      <c r="C485" s="12">
        <v>23.799999</v>
      </c>
      <c r="D485" s="12">
        <v>23.26</v>
      </c>
      <c r="E485" s="12">
        <v>23.4</v>
      </c>
      <c r="F485" s="12">
        <v>19.32724</v>
      </c>
      <c r="G485" s="12">
        <v>4170694</v>
      </c>
    </row>
    <row r="486" spans="1:7" x14ac:dyDescent="0.25">
      <c r="A486" s="13">
        <v>41711</v>
      </c>
      <c r="B486" s="12">
        <v>23.4</v>
      </c>
      <c r="C486" s="12">
        <v>23.75</v>
      </c>
      <c r="D486" s="12">
        <v>22.33</v>
      </c>
      <c r="E486" s="12">
        <v>22.969999000000001</v>
      </c>
      <c r="F486" s="12">
        <v>18.972078</v>
      </c>
      <c r="G486" s="12">
        <v>6681646</v>
      </c>
    </row>
    <row r="487" spans="1:7" x14ac:dyDescent="0.25">
      <c r="A487" s="13">
        <v>41712</v>
      </c>
      <c r="B487" s="12">
        <v>23.43</v>
      </c>
      <c r="C487" s="12">
        <v>23.43</v>
      </c>
      <c r="D487" s="12">
        <v>22.4</v>
      </c>
      <c r="E487" s="12">
        <v>22.85</v>
      </c>
      <c r="F487" s="12">
        <v>18.872965000000001</v>
      </c>
      <c r="G487" s="12">
        <v>7202650</v>
      </c>
    </row>
    <row r="488" spans="1:7" x14ac:dyDescent="0.25">
      <c r="A488" s="13">
        <v>41716</v>
      </c>
      <c r="B488" s="12">
        <v>22.950001</v>
      </c>
      <c r="C488" s="12">
        <v>23.700001</v>
      </c>
      <c r="D488" s="12">
        <v>22.76</v>
      </c>
      <c r="E488" s="12">
        <v>23.43</v>
      </c>
      <c r="F488" s="12">
        <v>19.352018000000001</v>
      </c>
      <c r="G488" s="12">
        <v>7799825</v>
      </c>
    </row>
    <row r="489" spans="1:7" x14ac:dyDescent="0.25">
      <c r="A489" s="13">
        <v>41717</v>
      </c>
      <c r="B489" s="12">
        <v>23.360001</v>
      </c>
      <c r="C489" s="12">
        <v>23.360001</v>
      </c>
      <c r="D489" s="12">
        <v>22.860001</v>
      </c>
      <c r="E489" s="12">
        <v>23</v>
      </c>
      <c r="F489" s="12">
        <v>18.996859000000001</v>
      </c>
      <c r="G489" s="12">
        <v>9588375</v>
      </c>
    </row>
    <row r="490" spans="1:7" x14ac:dyDescent="0.25">
      <c r="A490" s="13">
        <v>41718</v>
      </c>
      <c r="B490" s="12">
        <v>22.91</v>
      </c>
      <c r="C490" s="12">
        <v>23.700001</v>
      </c>
      <c r="D490" s="12">
        <v>22.780000999999999</v>
      </c>
      <c r="E490" s="12">
        <v>23.58</v>
      </c>
      <c r="F490" s="12">
        <v>19.475912000000001</v>
      </c>
      <c r="G490" s="12">
        <v>9354939</v>
      </c>
    </row>
    <row r="491" spans="1:7" x14ac:dyDescent="0.25">
      <c r="A491" s="13">
        <v>41719</v>
      </c>
      <c r="B491" s="12">
        <v>23.48</v>
      </c>
      <c r="C491" s="12">
        <v>24.370000999999998</v>
      </c>
      <c r="D491" s="12">
        <v>23.120000999999998</v>
      </c>
      <c r="E491" s="12">
        <v>23.5</v>
      </c>
      <c r="F491" s="12">
        <v>19.409829999999999</v>
      </c>
      <c r="G491" s="12">
        <v>37034647</v>
      </c>
    </row>
    <row r="492" spans="1:7" x14ac:dyDescent="0.25">
      <c r="A492" s="13">
        <v>41722</v>
      </c>
      <c r="B492" s="12">
        <v>23.48</v>
      </c>
      <c r="C492" s="12">
        <v>24.23</v>
      </c>
      <c r="D492" s="12">
        <v>23.48</v>
      </c>
      <c r="E492" s="12">
        <v>23.51</v>
      </c>
      <c r="F492" s="12">
        <v>19.418092999999999</v>
      </c>
      <c r="G492" s="12">
        <v>1687760</v>
      </c>
    </row>
    <row r="493" spans="1:7" x14ac:dyDescent="0.25">
      <c r="A493" s="13">
        <v>41723</v>
      </c>
      <c r="B493" s="12">
        <v>23.41</v>
      </c>
      <c r="C493" s="12">
        <v>23.92</v>
      </c>
      <c r="D493" s="12">
        <v>23.389999</v>
      </c>
      <c r="E493" s="12">
        <v>23.629999000000002</v>
      </c>
      <c r="F493" s="12">
        <v>19.517206000000002</v>
      </c>
      <c r="G493" s="12">
        <v>1805497</v>
      </c>
    </row>
    <row r="494" spans="1:7" x14ac:dyDescent="0.25">
      <c r="A494" s="13">
        <v>41724</v>
      </c>
      <c r="B494" s="12">
        <v>23.459999</v>
      </c>
      <c r="C494" s="12">
        <v>23.959999</v>
      </c>
      <c r="D494" s="12">
        <v>23.24</v>
      </c>
      <c r="E494" s="12">
        <v>23.379999000000002</v>
      </c>
      <c r="F494" s="12">
        <v>19.310717</v>
      </c>
      <c r="G494" s="12">
        <v>2148130</v>
      </c>
    </row>
    <row r="495" spans="1:7" x14ac:dyDescent="0.25">
      <c r="A495" s="13">
        <v>41725</v>
      </c>
      <c r="B495" s="12">
        <v>23.26</v>
      </c>
      <c r="C495" s="12">
        <v>23.889999</v>
      </c>
      <c r="D495" s="12">
        <v>23.26</v>
      </c>
      <c r="E495" s="12">
        <v>23.82</v>
      </c>
      <c r="F495" s="12">
        <v>19.674137000000002</v>
      </c>
      <c r="G495" s="12">
        <v>3464112</v>
      </c>
    </row>
    <row r="496" spans="1:7" x14ac:dyDescent="0.25">
      <c r="A496" s="13">
        <v>41726</v>
      </c>
      <c r="B496" s="12">
        <v>23.780000999999999</v>
      </c>
      <c r="C496" s="12">
        <v>24.5</v>
      </c>
      <c r="D496" s="12">
        <v>23.700001</v>
      </c>
      <c r="E496" s="12">
        <v>23.889999</v>
      </c>
      <c r="F496" s="12">
        <v>19.731953000000001</v>
      </c>
      <c r="G496" s="12">
        <v>8676900</v>
      </c>
    </row>
    <row r="497" spans="1:7" x14ac:dyDescent="0.25">
      <c r="A497" s="13">
        <v>41729</v>
      </c>
      <c r="B497" s="12">
        <v>23.9</v>
      </c>
      <c r="C497" s="12">
        <v>24.030000999999999</v>
      </c>
      <c r="D497" s="12">
        <v>23.65</v>
      </c>
      <c r="E497" s="12">
        <v>23.860001</v>
      </c>
      <c r="F497" s="12">
        <v>19.707173999999998</v>
      </c>
      <c r="G497" s="12">
        <v>2142409</v>
      </c>
    </row>
    <row r="498" spans="1:7" x14ac:dyDescent="0.25">
      <c r="A498" s="13">
        <v>41730</v>
      </c>
      <c r="B498" s="12">
        <v>24.09</v>
      </c>
      <c r="C498" s="12">
        <v>24.23</v>
      </c>
      <c r="D498" s="12">
        <v>23.360001</v>
      </c>
      <c r="E498" s="12">
        <v>23.620000999999998</v>
      </c>
      <c r="F498" s="12">
        <v>19.508949000000001</v>
      </c>
      <c r="G498" s="12">
        <v>2012189</v>
      </c>
    </row>
    <row r="499" spans="1:7" x14ac:dyDescent="0.25">
      <c r="A499" s="13">
        <v>41731</v>
      </c>
      <c r="B499" s="12">
        <v>23.5</v>
      </c>
      <c r="C499" s="12">
        <v>23.84</v>
      </c>
      <c r="D499" s="12">
        <v>23.5</v>
      </c>
      <c r="E499" s="12">
        <v>23.629999000000002</v>
      </c>
      <c r="F499" s="12">
        <v>19.517206000000002</v>
      </c>
      <c r="G499" s="12">
        <v>2875295</v>
      </c>
    </row>
    <row r="500" spans="1:7" x14ac:dyDescent="0.25">
      <c r="A500" s="13">
        <v>41732</v>
      </c>
      <c r="B500" s="12">
        <v>24</v>
      </c>
      <c r="C500" s="12">
        <v>24</v>
      </c>
      <c r="D500" s="12">
        <v>22.83</v>
      </c>
      <c r="E500" s="12">
        <v>23.15</v>
      </c>
      <c r="F500" s="12">
        <v>19.120750000000001</v>
      </c>
      <c r="G500" s="12">
        <v>6330411</v>
      </c>
    </row>
    <row r="501" spans="1:7" x14ac:dyDescent="0.25">
      <c r="A501" s="13">
        <v>41733</v>
      </c>
      <c r="B501" s="12">
        <v>23.24</v>
      </c>
      <c r="C501" s="12">
        <v>23.49</v>
      </c>
      <c r="D501" s="12">
        <v>23.120000999999998</v>
      </c>
      <c r="E501" s="12">
        <v>23.200001</v>
      </c>
      <c r="F501" s="12">
        <v>19.162047999999999</v>
      </c>
      <c r="G501" s="12">
        <v>7401719</v>
      </c>
    </row>
    <row r="502" spans="1:7" x14ac:dyDescent="0.25">
      <c r="A502" s="13">
        <v>41736</v>
      </c>
      <c r="B502" s="12">
        <v>23.059999000000001</v>
      </c>
      <c r="C502" s="12">
        <v>23.25</v>
      </c>
      <c r="D502" s="12">
        <v>22.73</v>
      </c>
      <c r="E502" s="12">
        <v>22.77</v>
      </c>
      <c r="F502" s="12">
        <v>18.806889000000002</v>
      </c>
      <c r="G502" s="12">
        <v>3035634</v>
      </c>
    </row>
    <row r="503" spans="1:7" x14ac:dyDescent="0.25">
      <c r="A503" s="13">
        <v>41737</v>
      </c>
      <c r="B503" s="12">
        <v>22.66</v>
      </c>
      <c r="C503" s="12">
        <v>23</v>
      </c>
      <c r="D503" s="12">
        <v>22.66</v>
      </c>
      <c r="E503" s="12">
        <v>22.860001</v>
      </c>
      <c r="F503" s="12">
        <v>18.881224</v>
      </c>
      <c r="G503" s="12">
        <v>2641077</v>
      </c>
    </row>
    <row r="504" spans="1:7" x14ac:dyDescent="0.25">
      <c r="A504" s="13">
        <v>41738</v>
      </c>
      <c r="B504" s="12">
        <v>22.860001</v>
      </c>
      <c r="C504" s="12">
        <v>22.940000999999999</v>
      </c>
      <c r="D504" s="12">
        <v>22.52</v>
      </c>
      <c r="E504" s="12">
        <v>22.6</v>
      </c>
      <c r="F504" s="12">
        <v>18.666477</v>
      </c>
      <c r="G504" s="12">
        <v>3900510</v>
      </c>
    </row>
    <row r="505" spans="1:7" x14ac:dyDescent="0.25">
      <c r="A505" s="13">
        <v>41739</v>
      </c>
      <c r="B505" s="12">
        <v>22.6</v>
      </c>
      <c r="C505" s="12">
        <v>22.99</v>
      </c>
      <c r="D505" s="12">
        <v>22.299999</v>
      </c>
      <c r="E505" s="12">
        <v>22.450001</v>
      </c>
      <c r="F505" s="12">
        <v>18.542584999999999</v>
      </c>
      <c r="G505" s="12">
        <v>4251375</v>
      </c>
    </row>
    <row r="506" spans="1:7" x14ac:dyDescent="0.25">
      <c r="A506" s="13">
        <v>41740</v>
      </c>
      <c r="B506" s="12">
        <v>22.360001</v>
      </c>
      <c r="C506" s="12">
        <v>22.809999000000001</v>
      </c>
      <c r="D506" s="12">
        <v>22.219999000000001</v>
      </c>
      <c r="E506" s="12">
        <v>22.719999000000001</v>
      </c>
      <c r="F506" s="12">
        <v>18.765592999999999</v>
      </c>
      <c r="G506" s="12">
        <v>2661485</v>
      </c>
    </row>
    <row r="507" spans="1:7" x14ac:dyDescent="0.25">
      <c r="A507" s="13">
        <v>41743</v>
      </c>
      <c r="B507" s="12">
        <v>22.719999000000001</v>
      </c>
      <c r="C507" s="12">
        <v>22.98</v>
      </c>
      <c r="D507" s="12">
        <v>22.5</v>
      </c>
      <c r="E507" s="12">
        <v>22.73</v>
      </c>
      <c r="F507" s="12">
        <v>18.773855000000001</v>
      </c>
      <c r="G507" s="12">
        <v>817408</v>
      </c>
    </row>
    <row r="508" spans="1:7" x14ac:dyDescent="0.25">
      <c r="A508" s="13">
        <v>41744</v>
      </c>
      <c r="B508" s="12">
        <v>22.809999000000001</v>
      </c>
      <c r="C508" s="12">
        <v>22.809999000000001</v>
      </c>
      <c r="D508" s="12">
        <v>21.76</v>
      </c>
      <c r="E508" s="12">
        <v>22.1</v>
      </c>
      <c r="F508" s="12">
        <v>18.253502000000001</v>
      </c>
      <c r="G508" s="12">
        <v>5687539</v>
      </c>
    </row>
    <row r="509" spans="1:7" x14ac:dyDescent="0.25">
      <c r="A509" s="13">
        <v>41745</v>
      </c>
      <c r="B509" s="12">
        <v>22.139999</v>
      </c>
      <c r="C509" s="12">
        <v>22.389999</v>
      </c>
      <c r="D509" s="12">
        <v>21.950001</v>
      </c>
      <c r="E509" s="12">
        <v>22.219999000000001</v>
      </c>
      <c r="F509" s="12">
        <v>18.352615</v>
      </c>
      <c r="G509" s="12">
        <v>2836477</v>
      </c>
    </row>
    <row r="510" spans="1:7" x14ac:dyDescent="0.25">
      <c r="A510" s="13">
        <v>41750</v>
      </c>
      <c r="B510" s="12">
        <v>22.219999000000001</v>
      </c>
      <c r="C510" s="12">
        <v>22.450001</v>
      </c>
      <c r="D510" s="12">
        <v>22.219999000000001</v>
      </c>
      <c r="E510" s="12">
        <v>22.309999000000001</v>
      </c>
      <c r="F510" s="12">
        <v>18.426952</v>
      </c>
      <c r="G510" s="12">
        <v>1202567</v>
      </c>
    </row>
    <row r="511" spans="1:7" x14ac:dyDescent="0.25">
      <c r="A511" s="13">
        <v>41751</v>
      </c>
      <c r="B511" s="12">
        <v>22.360001</v>
      </c>
      <c r="C511" s="12">
        <v>22.370000999999998</v>
      </c>
      <c r="D511" s="12">
        <v>21.809999000000001</v>
      </c>
      <c r="E511" s="12">
        <v>22</v>
      </c>
      <c r="F511" s="12">
        <v>18.170905999999999</v>
      </c>
      <c r="G511" s="12">
        <v>3240590</v>
      </c>
    </row>
    <row r="512" spans="1:7" x14ac:dyDescent="0.25">
      <c r="A512" s="13">
        <v>41752</v>
      </c>
      <c r="B512" s="12">
        <v>21.950001</v>
      </c>
      <c r="C512" s="12">
        <v>21.950001</v>
      </c>
      <c r="D512" s="12">
        <v>21.200001</v>
      </c>
      <c r="E512" s="12">
        <v>21.65</v>
      </c>
      <c r="F512" s="12">
        <v>17.881826</v>
      </c>
      <c r="G512" s="12">
        <v>11137778</v>
      </c>
    </row>
    <row r="513" spans="1:7" x14ac:dyDescent="0.25">
      <c r="A513" s="13">
        <v>41753</v>
      </c>
      <c r="B513" s="12">
        <v>21.65</v>
      </c>
      <c r="C513" s="12">
        <v>21.940000999999999</v>
      </c>
      <c r="D513" s="12">
        <v>21.549999</v>
      </c>
      <c r="E513" s="12">
        <v>21.780000999999999</v>
      </c>
      <c r="F513" s="12">
        <v>17.989198999999999</v>
      </c>
      <c r="G513" s="12">
        <v>4447292</v>
      </c>
    </row>
    <row r="514" spans="1:7" x14ac:dyDescent="0.25">
      <c r="A514" s="13">
        <v>41754</v>
      </c>
      <c r="B514" s="12">
        <v>21.68</v>
      </c>
      <c r="C514" s="12">
        <v>21.68</v>
      </c>
      <c r="D514" s="12">
        <v>21.1</v>
      </c>
      <c r="E514" s="12">
        <v>21.15</v>
      </c>
      <c r="F514" s="12">
        <v>17.468847</v>
      </c>
      <c r="G514" s="12">
        <v>4471819</v>
      </c>
    </row>
    <row r="515" spans="1:7" x14ac:dyDescent="0.25">
      <c r="A515" s="13">
        <v>41757</v>
      </c>
      <c r="B515" s="12">
        <v>21.15</v>
      </c>
      <c r="C515" s="12">
        <v>21.389999</v>
      </c>
      <c r="D515" s="12">
        <v>20.559999000000001</v>
      </c>
      <c r="E515" s="12">
        <v>21.040001</v>
      </c>
      <c r="F515" s="12">
        <v>17.377996</v>
      </c>
      <c r="G515" s="12">
        <v>7332831</v>
      </c>
    </row>
    <row r="516" spans="1:7" x14ac:dyDescent="0.25">
      <c r="A516" s="13">
        <v>41758</v>
      </c>
      <c r="B516" s="12">
        <v>21.1</v>
      </c>
      <c r="C516" s="12">
        <v>21.75</v>
      </c>
      <c r="D516" s="12">
        <v>21.1</v>
      </c>
      <c r="E516" s="12">
        <v>21.57</v>
      </c>
      <c r="F516" s="12">
        <v>17.815746000000001</v>
      </c>
      <c r="G516" s="12">
        <v>5102117</v>
      </c>
    </row>
    <row r="517" spans="1:7" x14ac:dyDescent="0.25">
      <c r="A517" s="13">
        <v>41759</v>
      </c>
      <c r="B517" s="12">
        <v>21.700001</v>
      </c>
      <c r="C517" s="12">
        <v>23</v>
      </c>
      <c r="D517" s="12">
        <v>21.700001</v>
      </c>
      <c r="E517" s="12">
        <v>22.92</v>
      </c>
      <c r="F517" s="12">
        <v>18.930779999999999</v>
      </c>
      <c r="G517" s="12">
        <v>15065455</v>
      </c>
    </row>
    <row r="518" spans="1:7" x14ac:dyDescent="0.25">
      <c r="A518" s="13">
        <v>41761</v>
      </c>
      <c r="B518" s="12">
        <v>23</v>
      </c>
      <c r="C518" s="12">
        <v>23.15</v>
      </c>
      <c r="D518" s="12">
        <v>22.940000999999999</v>
      </c>
      <c r="E518" s="12">
        <v>23.059999000000001</v>
      </c>
      <c r="F518" s="12">
        <v>19.046415</v>
      </c>
      <c r="G518" s="12">
        <v>3614490</v>
      </c>
    </row>
    <row r="519" spans="1:7" x14ac:dyDescent="0.25">
      <c r="A519" s="13">
        <v>41764</v>
      </c>
      <c r="B519" s="12">
        <v>22.959999</v>
      </c>
      <c r="C519" s="12">
        <v>23.48</v>
      </c>
      <c r="D519" s="12">
        <v>22.41</v>
      </c>
      <c r="E519" s="12">
        <v>23.209999</v>
      </c>
      <c r="F519" s="12">
        <v>19.170309</v>
      </c>
      <c r="G519" s="12">
        <v>1502921</v>
      </c>
    </row>
    <row r="520" spans="1:7" x14ac:dyDescent="0.25">
      <c r="A520" s="13">
        <v>41765</v>
      </c>
      <c r="B520" s="12">
        <v>23.110001</v>
      </c>
      <c r="C520" s="12">
        <v>23.18</v>
      </c>
      <c r="D520" s="12">
        <v>22.77</v>
      </c>
      <c r="E520" s="12">
        <v>23.059999000000001</v>
      </c>
      <c r="F520" s="12">
        <v>19.046415</v>
      </c>
      <c r="G520" s="12">
        <v>6004680</v>
      </c>
    </row>
    <row r="521" spans="1:7" x14ac:dyDescent="0.25">
      <c r="A521" s="13">
        <v>41766</v>
      </c>
      <c r="B521" s="12">
        <v>23.200001</v>
      </c>
      <c r="C521" s="12">
        <v>23.34</v>
      </c>
      <c r="D521" s="12">
        <v>23.049999</v>
      </c>
      <c r="E521" s="12">
        <v>23.25</v>
      </c>
      <c r="F521" s="12">
        <v>19.203346</v>
      </c>
      <c r="G521" s="12">
        <v>2396465</v>
      </c>
    </row>
    <row r="522" spans="1:7" x14ac:dyDescent="0.25">
      <c r="A522" s="13">
        <v>41767</v>
      </c>
      <c r="B522" s="12">
        <v>23.200001</v>
      </c>
      <c r="C522" s="12">
        <v>23.35</v>
      </c>
      <c r="D522" s="12">
        <v>23.01</v>
      </c>
      <c r="E522" s="12">
        <v>23.059999000000001</v>
      </c>
      <c r="F522" s="12">
        <v>19.046415</v>
      </c>
      <c r="G522" s="12">
        <v>1888919</v>
      </c>
    </row>
    <row r="523" spans="1:7" x14ac:dyDescent="0.25">
      <c r="A523" s="13">
        <v>41768</v>
      </c>
      <c r="B523" s="12">
        <v>23.08</v>
      </c>
      <c r="C523" s="12">
        <v>23.34</v>
      </c>
      <c r="D523" s="12">
        <v>22.83</v>
      </c>
      <c r="E523" s="12">
        <v>22.889999</v>
      </c>
      <c r="F523" s="12">
        <v>18.906002000000001</v>
      </c>
      <c r="G523" s="12">
        <v>1216125</v>
      </c>
    </row>
    <row r="524" spans="1:7" x14ac:dyDescent="0.25">
      <c r="A524" s="13">
        <v>41771</v>
      </c>
      <c r="B524" s="12">
        <v>22.99</v>
      </c>
      <c r="C524" s="12">
        <v>23.49</v>
      </c>
      <c r="D524" s="12">
        <v>22.99</v>
      </c>
      <c r="E524" s="12">
        <v>23.33</v>
      </c>
      <c r="F524" s="12">
        <v>19.269423</v>
      </c>
      <c r="G524" s="12">
        <v>5600545</v>
      </c>
    </row>
    <row r="525" spans="1:7" x14ac:dyDescent="0.25">
      <c r="A525" s="13">
        <v>41772</v>
      </c>
      <c r="B525" s="12">
        <v>23</v>
      </c>
      <c r="C525" s="12">
        <v>23.48</v>
      </c>
      <c r="D525" s="12">
        <v>22.83</v>
      </c>
      <c r="E525" s="12">
        <v>23.120000999999998</v>
      </c>
      <c r="F525" s="12">
        <v>19.095972</v>
      </c>
      <c r="G525" s="12">
        <v>2879721</v>
      </c>
    </row>
    <row r="526" spans="1:7" x14ac:dyDescent="0.25">
      <c r="A526" s="13">
        <v>41773</v>
      </c>
      <c r="B526" s="12">
        <v>23.120000999999998</v>
      </c>
      <c r="C526" s="12">
        <v>23.120000999999998</v>
      </c>
      <c r="D526" s="12">
        <v>22.75</v>
      </c>
      <c r="E526" s="12">
        <v>23.01</v>
      </c>
      <c r="F526" s="12">
        <v>19.005116999999998</v>
      </c>
      <c r="G526" s="12">
        <v>4778405</v>
      </c>
    </row>
    <row r="527" spans="1:7" x14ac:dyDescent="0.25">
      <c r="A527" s="13">
        <v>41774</v>
      </c>
      <c r="B527" s="12">
        <v>23.059999000000001</v>
      </c>
      <c r="C527" s="12">
        <v>23.09</v>
      </c>
      <c r="D527" s="12">
        <v>22.219999000000001</v>
      </c>
      <c r="E527" s="12">
        <v>22.43</v>
      </c>
      <c r="F527" s="12">
        <v>18.526070000000001</v>
      </c>
      <c r="G527" s="12">
        <v>2384361</v>
      </c>
    </row>
    <row r="528" spans="1:7" x14ac:dyDescent="0.25">
      <c r="A528" s="13">
        <v>41775</v>
      </c>
      <c r="B528" s="12">
        <v>22.440000999999999</v>
      </c>
      <c r="C528" s="12">
        <v>22.790001</v>
      </c>
      <c r="D528" s="12">
        <v>22.440000999999999</v>
      </c>
      <c r="E528" s="12">
        <v>22.700001</v>
      </c>
      <c r="F528" s="12">
        <v>18.749075000000001</v>
      </c>
      <c r="G528" s="12">
        <v>6755129</v>
      </c>
    </row>
    <row r="529" spans="1:7" x14ac:dyDescent="0.25">
      <c r="A529" s="13">
        <v>41778</v>
      </c>
      <c r="B529" s="12">
        <v>22.709999</v>
      </c>
      <c r="C529" s="12">
        <v>23.1</v>
      </c>
      <c r="D529" s="12">
        <v>22.610001</v>
      </c>
      <c r="E529" s="12">
        <v>22.98</v>
      </c>
      <c r="F529" s="12">
        <v>18.980336999999999</v>
      </c>
      <c r="G529" s="12">
        <v>4225582</v>
      </c>
    </row>
    <row r="530" spans="1:7" x14ac:dyDescent="0.25">
      <c r="A530" s="13">
        <v>41779</v>
      </c>
      <c r="B530" s="12">
        <v>22.9</v>
      </c>
      <c r="C530" s="12">
        <v>23.1</v>
      </c>
      <c r="D530" s="12">
        <v>22.559999000000001</v>
      </c>
      <c r="E530" s="12">
        <v>22.700001</v>
      </c>
      <c r="F530" s="12">
        <v>18.749075000000001</v>
      </c>
      <c r="G530" s="12">
        <v>2877390</v>
      </c>
    </row>
    <row r="531" spans="1:7" x14ac:dyDescent="0.25">
      <c r="A531" s="13">
        <v>41780</v>
      </c>
      <c r="B531" s="12">
        <v>22.790001</v>
      </c>
      <c r="C531" s="12">
        <v>22.879999000000002</v>
      </c>
      <c r="D531" s="12">
        <v>22.450001</v>
      </c>
      <c r="E531" s="12">
        <v>22.549999</v>
      </c>
      <c r="F531" s="12">
        <v>18.625178999999999</v>
      </c>
      <c r="G531" s="12">
        <v>12189525</v>
      </c>
    </row>
    <row r="532" spans="1:7" x14ac:dyDescent="0.25">
      <c r="A532" s="13">
        <v>41781</v>
      </c>
      <c r="B532" s="12">
        <v>22.629999000000002</v>
      </c>
      <c r="C532" s="12">
        <v>22.629999000000002</v>
      </c>
      <c r="D532" s="12">
        <v>22.280000999999999</v>
      </c>
      <c r="E532" s="12">
        <v>22.379999000000002</v>
      </c>
      <c r="F532" s="12">
        <v>18.484770000000001</v>
      </c>
      <c r="G532" s="12">
        <v>3062705</v>
      </c>
    </row>
    <row r="533" spans="1:7" x14ac:dyDescent="0.25">
      <c r="A533" s="13">
        <v>41782</v>
      </c>
      <c r="B533" s="12">
        <v>22.35</v>
      </c>
      <c r="C533" s="12">
        <v>22.5</v>
      </c>
      <c r="D533" s="12">
        <v>22.15</v>
      </c>
      <c r="E533" s="12">
        <v>22.24</v>
      </c>
      <c r="F533" s="12">
        <v>18.369135</v>
      </c>
      <c r="G533" s="12">
        <v>3533255</v>
      </c>
    </row>
    <row r="534" spans="1:7" x14ac:dyDescent="0.25">
      <c r="A534" s="13">
        <v>41785</v>
      </c>
      <c r="B534" s="12">
        <v>22.299999</v>
      </c>
      <c r="C534" s="12">
        <v>22.48</v>
      </c>
      <c r="D534" s="12">
        <v>22.299999</v>
      </c>
      <c r="E534" s="12">
        <v>22.4</v>
      </c>
      <c r="F534" s="12">
        <v>18.501289</v>
      </c>
      <c r="G534" s="12">
        <v>1288997</v>
      </c>
    </row>
    <row r="535" spans="1:7" x14ac:dyDescent="0.25">
      <c r="A535" s="13">
        <v>41786</v>
      </c>
      <c r="B535" s="12">
        <v>22.450001</v>
      </c>
      <c r="C535" s="12">
        <v>22.629999000000002</v>
      </c>
      <c r="D535" s="12">
        <v>22.309999000000001</v>
      </c>
      <c r="E535" s="12">
        <v>22.57</v>
      </c>
      <c r="F535" s="12">
        <v>18.641701000000001</v>
      </c>
      <c r="G535" s="12">
        <v>9204660</v>
      </c>
    </row>
    <row r="536" spans="1:7" x14ac:dyDescent="0.25">
      <c r="A536" s="13">
        <v>41787</v>
      </c>
      <c r="B536" s="12">
        <v>22.610001</v>
      </c>
      <c r="C536" s="12">
        <v>22.959999</v>
      </c>
      <c r="D536" s="12">
        <v>22.49</v>
      </c>
      <c r="E536" s="12">
        <v>22.9</v>
      </c>
      <c r="F536" s="12">
        <v>18.914262999999998</v>
      </c>
      <c r="G536" s="12">
        <v>10589279</v>
      </c>
    </row>
    <row r="537" spans="1:7" x14ac:dyDescent="0.25">
      <c r="A537" s="13">
        <v>41788</v>
      </c>
      <c r="B537" s="12">
        <v>22.9</v>
      </c>
      <c r="C537" s="12">
        <v>22.98</v>
      </c>
      <c r="D537" s="12">
        <v>22.549999</v>
      </c>
      <c r="E537" s="12">
        <v>22.77</v>
      </c>
      <c r="F537" s="12">
        <v>18.806889000000002</v>
      </c>
      <c r="G537" s="12">
        <v>2998832</v>
      </c>
    </row>
    <row r="538" spans="1:7" x14ac:dyDescent="0.25">
      <c r="A538" s="13">
        <v>41789</v>
      </c>
      <c r="B538" s="12">
        <v>22.77</v>
      </c>
      <c r="C538" s="12">
        <v>22.9</v>
      </c>
      <c r="D538" s="12">
        <v>22.6</v>
      </c>
      <c r="E538" s="12">
        <v>22.780000999999999</v>
      </c>
      <c r="F538" s="12">
        <v>18.815147</v>
      </c>
      <c r="G538" s="12">
        <v>3150593</v>
      </c>
    </row>
    <row r="539" spans="1:7" x14ac:dyDescent="0.25">
      <c r="A539" s="13">
        <v>41792</v>
      </c>
      <c r="B539" s="12">
        <v>22.780000999999999</v>
      </c>
      <c r="C539" s="12">
        <v>23</v>
      </c>
      <c r="D539" s="12">
        <v>22.700001</v>
      </c>
      <c r="E539" s="12">
        <v>22.879999000000002</v>
      </c>
      <c r="F539" s="12">
        <v>18.897742999999998</v>
      </c>
      <c r="G539" s="12">
        <v>2373277</v>
      </c>
    </row>
    <row r="540" spans="1:7" x14ac:dyDescent="0.25">
      <c r="A540" s="13">
        <v>41793</v>
      </c>
      <c r="B540" s="12">
        <v>22.959999</v>
      </c>
      <c r="C540" s="12">
        <v>23.49</v>
      </c>
      <c r="D540" s="12">
        <v>22.719999000000001</v>
      </c>
      <c r="E540" s="12">
        <v>23.389999</v>
      </c>
      <c r="F540" s="12">
        <v>19.318977</v>
      </c>
      <c r="G540" s="12">
        <v>7251054</v>
      </c>
    </row>
    <row r="541" spans="1:7" x14ac:dyDescent="0.25">
      <c r="A541" s="13">
        <v>41794</v>
      </c>
      <c r="B541" s="12">
        <v>23.41</v>
      </c>
      <c r="C541" s="12">
        <v>23.75</v>
      </c>
      <c r="D541" s="12">
        <v>23.08</v>
      </c>
      <c r="E541" s="12">
        <v>23.5</v>
      </c>
      <c r="F541" s="12">
        <v>19.409829999999999</v>
      </c>
      <c r="G541" s="12">
        <v>5809818</v>
      </c>
    </row>
    <row r="542" spans="1:7" x14ac:dyDescent="0.25">
      <c r="A542" s="13">
        <v>41795</v>
      </c>
      <c r="B542" s="12">
        <v>23.5</v>
      </c>
      <c r="C542" s="12">
        <v>23.709999</v>
      </c>
      <c r="D542" s="12">
        <v>23.43</v>
      </c>
      <c r="E542" s="12">
        <v>23.65</v>
      </c>
      <c r="F542" s="12">
        <v>19.533723999999999</v>
      </c>
      <c r="G542" s="12">
        <v>3430556</v>
      </c>
    </row>
    <row r="543" spans="1:7" x14ac:dyDescent="0.25">
      <c r="A543" s="13">
        <v>41796</v>
      </c>
      <c r="B543" s="12">
        <v>23.65</v>
      </c>
      <c r="C543" s="12">
        <v>24.700001</v>
      </c>
      <c r="D543" s="12">
        <v>23.549999</v>
      </c>
      <c r="E543" s="12">
        <v>24.5</v>
      </c>
      <c r="F543" s="12">
        <v>20.235783000000001</v>
      </c>
      <c r="G543" s="12">
        <v>6554854</v>
      </c>
    </row>
    <row r="544" spans="1:7" x14ac:dyDescent="0.25">
      <c r="A544" s="13">
        <v>41799</v>
      </c>
      <c r="B544" s="12">
        <v>24.379999000000002</v>
      </c>
      <c r="C544" s="12">
        <v>24.84</v>
      </c>
      <c r="D544" s="12">
        <v>24.379999000000002</v>
      </c>
      <c r="E544" s="12">
        <v>24.51</v>
      </c>
      <c r="F544" s="12">
        <v>20.244043000000001</v>
      </c>
      <c r="G544" s="12">
        <v>3425640</v>
      </c>
    </row>
    <row r="545" spans="1:7" x14ac:dyDescent="0.25">
      <c r="A545" s="13">
        <v>41800</v>
      </c>
      <c r="B545" s="12">
        <v>24.370000999999998</v>
      </c>
      <c r="C545" s="12">
        <v>25.09</v>
      </c>
      <c r="D545" s="12">
        <v>24.280000999999999</v>
      </c>
      <c r="E545" s="12">
        <v>24.969999000000001</v>
      </c>
      <c r="F545" s="12">
        <v>20.62398</v>
      </c>
      <c r="G545" s="12">
        <v>3645479</v>
      </c>
    </row>
    <row r="546" spans="1:7" x14ac:dyDescent="0.25">
      <c r="A546" s="13">
        <v>41801</v>
      </c>
      <c r="B546" s="12">
        <v>24.76</v>
      </c>
      <c r="C546" s="12">
        <v>25.059999000000001</v>
      </c>
      <c r="D546" s="12">
        <v>24.309999000000001</v>
      </c>
      <c r="E546" s="12">
        <v>24.93</v>
      </c>
      <c r="F546" s="12">
        <v>20.590944</v>
      </c>
      <c r="G546" s="12">
        <v>4351383</v>
      </c>
    </row>
    <row r="547" spans="1:7" x14ac:dyDescent="0.25">
      <c r="A547" s="13">
        <v>41802</v>
      </c>
      <c r="B547" s="12">
        <v>25.030000999999999</v>
      </c>
      <c r="C547" s="12">
        <v>25.030000999999999</v>
      </c>
      <c r="D547" s="12">
        <v>24.459999</v>
      </c>
      <c r="E547" s="12">
        <v>24.77</v>
      </c>
      <c r="F547" s="12">
        <v>20.458787999999998</v>
      </c>
      <c r="G547" s="12">
        <v>1795485</v>
      </c>
    </row>
    <row r="548" spans="1:7" x14ac:dyDescent="0.25">
      <c r="A548" s="13">
        <v>41803</v>
      </c>
      <c r="B548" s="12">
        <v>24.780000999999999</v>
      </c>
      <c r="C548" s="12">
        <v>24.860001</v>
      </c>
      <c r="D548" s="12">
        <v>24.200001</v>
      </c>
      <c r="E548" s="12">
        <v>24.41</v>
      </c>
      <c r="F548" s="12">
        <v>20.161448</v>
      </c>
      <c r="G548" s="12">
        <v>3250700</v>
      </c>
    </row>
    <row r="549" spans="1:7" x14ac:dyDescent="0.25">
      <c r="A549" s="13">
        <v>41806</v>
      </c>
      <c r="B549" s="12">
        <v>24</v>
      </c>
      <c r="C549" s="12">
        <v>24.620000999999998</v>
      </c>
      <c r="D549" s="12">
        <v>24</v>
      </c>
      <c r="E549" s="12">
        <v>24.24</v>
      </c>
      <c r="F549" s="12">
        <v>20.021035999999999</v>
      </c>
      <c r="G549" s="12">
        <v>2746675</v>
      </c>
    </row>
    <row r="550" spans="1:7" x14ac:dyDescent="0.25">
      <c r="A550" s="13">
        <v>41807</v>
      </c>
      <c r="B550" s="12">
        <v>24.5</v>
      </c>
      <c r="C550" s="12">
        <v>24.74</v>
      </c>
      <c r="D550" s="12">
        <v>24.16</v>
      </c>
      <c r="E550" s="12">
        <v>24.360001</v>
      </c>
      <c r="F550" s="12">
        <v>20.120152000000001</v>
      </c>
      <c r="G550" s="12">
        <v>9212949</v>
      </c>
    </row>
    <row r="551" spans="1:7" x14ac:dyDescent="0.25">
      <c r="A551" s="13">
        <v>41808</v>
      </c>
      <c r="B551" s="12">
        <v>24.25</v>
      </c>
      <c r="C551" s="12">
        <v>25.25</v>
      </c>
      <c r="D551" s="12">
        <v>24.200001</v>
      </c>
      <c r="E551" s="12">
        <v>25.030000999999999</v>
      </c>
      <c r="F551" s="12">
        <v>20.673538000000001</v>
      </c>
      <c r="G551" s="12">
        <v>4488234</v>
      </c>
    </row>
    <row r="552" spans="1:7" x14ac:dyDescent="0.25">
      <c r="A552" s="13">
        <v>41809</v>
      </c>
      <c r="B552" s="12">
        <v>25.030000999999999</v>
      </c>
      <c r="C552" s="12">
        <v>25.129999000000002</v>
      </c>
      <c r="D552" s="12">
        <v>24.790001</v>
      </c>
      <c r="E552" s="12">
        <v>24.879999000000002</v>
      </c>
      <c r="F552" s="12">
        <v>20.549644000000001</v>
      </c>
      <c r="G552" s="12">
        <v>1421798</v>
      </c>
    </row>
    <row r="553" spans="1:7" x14ac:dyDescent="0.25">
      <c r="A553" s="13">
        <v>41810</v>
      </c>
      <c r="B553" s="12">
        <v>24.98</v>
      </c>
      <c r="C553" s="12">
        <v>25.1</v>
      </c>
      <c r="D553" s="12">
        <v>24.6</v>
      </c>
      <c r="E553" s="12">
        <v>25.02</v>
      </c>
      <c r="F553" s="12">
        <v>20.665279000000002</v>
      </c>
      <c r="G553" s="12">
        <v>3242723</v>
      </c>
    </row>
    <row r="554" spans="1:7" x14ac:dyDescent="0.25">
      <c r="A554" s="13">
        <v>41813</v>
      </c>
      <c r="B554" s="12">
        <v>24.889999</v>
      </c>
      <c r="C554" s="12">
        <v>24.889999</v>
      </c>
      <c r="D554" s="12">
        <v>24.65</v>
      </c>
      <c r="E554" s="12">
        <v>24.75</v>
      </c>
      <c r="F554" s="12">
        <v>20.442271999999999</v>
      </c>
      <c r="G554" s="12">
        <v>1156324</v>
      </c>
    </row>
    <row r="555" spans="1:7" x14ac:dyDescent="0.25">
      <c r="A555" s="13">
        <v>41814</v>
      </c>
      <c r="B555" s="12">
        <v>24.68</v>
      </c>
      <c r="C555" s="12">
        <v>25.01</v>
      </c>
      <c r="D555" s="12">
        <v>24.6</v>
      </c>
      <c r="E555" s="12">
        <v>24.860001</v>
      </c>
      <c r="F555" s="12">
        <v>20.533127</v>
      </c>
      <c r="G555" s="12">
        <v>1514072</v>
      </c>
    </row>
    <row r="556" spans="1:7" x14ac:dyDescent="0.25">
      <c r="A556" s="13">
        <v>41815</v>
      </c>
      <c r="B556" s="12">
        <v>24.93</v>
      </c>
      <c r="C556" s="12">
        <v>25.200001</v>
      </c>
      <c r="D556" s="12">
        <v>24.700001</v>
      </c>
      <c r="E556" s="12">
        <v>25.15</v>
      </c>
      <c r="F556" s="12">
        <v>20.772649999999999</v>
      </c>
      <c r="G556" s="12">
        <v>1535963</v>
      </c>
    </row>
    <row r="557" spans="1:7" x14ac:dyDescent="0.25">
      <c r="A557" s="13">
        <v>41816</v>
      </c>
      <c r="B557" s="12">
        <v>25.09</v>
      </c>
      <c r="C557" s="12">
        <v>25.190000999999999</v>
      </c>
      <c r="D557" s="12">
        <v>24.25</v>
      </c>
      <c r="E557" s="12">
        <v>24.57</v>
      </c>
      <c r="F557" s="12">
        <v>20.293597999999999</v>
      </c>
      <c r="G557" s="12">
        <v>2008574</v>
      </c>
    </row>
    <row r="558" spans="1:7" x14ac:dyDescent="0.25">
      <c r="A558" s="13">
        <v>41817</v>
      </c>
      <c r="B558" s="12">
        <v>24.67</v>
      </c>
      <c r="C558" s="12">
        <v>25.01</v>
      </c>
      <c r="D558" s="12">
        <v>24.41</v>
      </c>
      <c r="E558" s="12">
        <v>24.700001</v>
      </c>
      <c r="F558" s="12">
        <v>20.400971999999999</v>
      </c>
      <c r="G558" s="12">
        <v>4512244</v>
      </c>
    </row>
    <row r="559" spans="1:7" x14ac:dyDescent="0.25">
      <c r="A559" s="13">
        <v>41820</v>
      </c>
      <c r="B559" s="12">
        <v>24.799999</v>
      </c>
      <c r="C559" s="12">
        <v>25.059999000000001</v>
      </c>
      <c r="D559" s="12">
        <v>24.65</v>
      </c>
      <c r="E559" s="12">
        <v>25</v>
      </c>
      <c r="F559" s="12">
        <v>20.648758000000001</v>
      </c>
      <c r="G559" s="12">
        <v>2243996</v>
      </c>
    </row>
    <row r="560" spans="1:7" x14ac:dyDescent="0.25">
      <c r="A560" s="13">
        <v>41821</v>
      </c>
      <c r="B560" s="12">
        <v>25.059999000000001</v>
      </c>
      <c r="C560" s="12">
        <v>25.99</v>
      </c>
      <c r="D560" s="12">
        <v>24.690000999999999</v>
      </c>
      <c r="E560" s="12">
        <v>25.77</v>
      </c>
      <c r="F560" s="12">
        <v>21.284742000000001</v>
      </c>
      <c r="G560" s="12">
        <v>3404191</v>
      </c>
    </row>
    <row r="561" spans="1:7" x14ac:dyDescent="0.25">
      <c r="A561" s="13">
        <v>41822</v>
      </c>
      <c r="B561" s="12">
        <v>25.709999</v>
      </c>
      <c r="C561" s="12">
        <v>27.51</v>
      </c>
      <c r="D561" s="12">
        <v>25.43</v>
      </c>
      <c r="E561" s="12">
        <v>26.25</v>
      </c>
      <c r="F561" s="12">
        <v>21.681197999999998</v>
      </c>
      <c r="G561" s="12">
        <v>5385722</v>
      </c>
    </row>
    <row r="562" spans="1:7" x14ac:dyDescent="0.25">
      <c r="A562" s="13">
        <v>41823</v>
      </c>
      <c r="B562" s="12">
        <v>26.4</v>
      </c>
      <c r="C562" s="12">
        <v>26.84</v>
      </c>
      <c r="D562" s="12">
        <v>26.389999</v>
      </c>
      <c r="E562" s="12">
        <v>26.719999000000001</v>
      </c>
      <c r="F562" s="12">
        <v>22.069391</v>
      </c>
      <c r="G562" s="12">
        <v>3335710</v>
      </c>
    </row>
    <row r="563" spans="1:7" x14ac:dyDescent="0.25">
      <c r="A563" s="13">
        <v>41824</v>
      </c>
      <c r="B563" s="12">
        <v>27</v>
      </c>
      <c r="C563" s="12">
        <v>27.799999</v>
      </c>
      <c r="D563" s="12">
        <v>26.65</v>
      </c>
      <c r="E563" s="12">
        <v>27.41</v>
      </c>
      <c r="F563" s="12">
        <v>22.639299000000001</v>
      </c>
      <c r="G563" s="12">
        <v>2878543</v>
      </c>
    </row>
    <row r="564" spans="1:7" x14ac:dyDescent="0.25">
      <c r="A564" s="13">
        <v>41827</v>
      </c>
      <c r="B564" s="12">
        <v>27.4</v>
      </c>
      <c r="C564" s="12">
        <v>28.16</v>
      </c>
      <c r="D564" s="12">
        <v>27.4</v>
      </c>
      <c r="E564" s="12">
        <v>28.030000999999999</v>
      </c>
      <c r="F564" s="12">
        <v>23.151389999999999</v>
      </c>
      <c r="G564" s="12">
        <v>16272511</v>
      </c>
    </row>
    <row r="565" spans="1:7" x14ac:dyDescent="0.25">
      <c r="A565" s="13">
        <v>41828</v>
      </c>
      <c r="B565" s="12">
        <v>27.98</v>
      </c>
      <c r="C565" s="12">
        <v>28.49</v>
      </c>
      <c r="D565" s="12">
        <v>27.959999</v>
      </c>
      <c r="E565" s="12">
        <v>28.32</v>
      </c>
      <c r="F565" s="12">
        <v>23.390913000000001</v>
      </c>
      <c r="G565" s="12">
        <v>3262855</v>
      </c>
    </row>
    <row r="566" spans="1:7" x14ac:dyDescent="0.25">
      <c r="A566" s="13">
        <v>41829</v>
      </c>
      <c r="B566" s="12">
        <v>28.299999</v>
      </c>
      <c r="C566" s="12">
        <v>28.700001</v>
      </c>
      <c r="D566" s="12">
        <v>27.870000999999998</v>
      </c>
      <c r="E566" s="12">
        <v>28.01</v>
      </c>
      <c r="F566" s="12">
        <v>23.134868999999998</v>
      </c>
      <c r="G566" s="12">
        <v>6751956</v>
      </c>
    </row>
    <row r="567" spans="1:7" x14ac:dyDescent="0.25">
      <c r="A567" s="13">
        <v>41830</v>
      </c>
      <c r="B567" s="12">
        <v>28.01</v>
      </c>
      <c r="C567" s="12">
        <v>28.35</v>
      </c>
      <c r="D567" s="12">
        <v>27.799999</v>
      </c>
      <c r="E567" s="12">
        <v>27.879999000000002</v>
      </c>
      <c r="F567" s="12">
        <v>23.027494000000001</v>
      </c>
      <c r="G567" s="12">
        <v>14217575</v>
      </c>
    </row>
    <row r="568" spans="1:7" x14ac:dyDescent="0.25">
      <c r="A568" s="13">
        <v>41831</v>
      </c>
      <c r="B568" s="12">
        <v>27.799999</v>
      </c>
      <c r="C568" s="12">
        <v>28</v>
      </c>
      <c r="D568" s="12">
        <v>26.360001</v>
      </c>
      <c r="E568" s="12">
        <v>26.809999000000001</v>
      </c>
      <c r="F568" s="12">
        <v>22.143727999999999</v>
      </c>
      <c r="G568" s="12">
        <v>2342774</v>
      </c>
    </row>
    <row r="569" spans="1:7" x14ac:dyDescent="0.25">
      <c r="A569" s="13">
        <v>41834</v>
      </c>
      <c r="B569" s="12">
        <v>26.9</v>
      </c>
      <c r="C569" s="12">
        <v>27.49</v>
      </c>
      <c r="D569" s="12">
        <v>26.9</v>
      </c>
      <c r="E569" s="12">
        <v>27.16</v>
      </c>
      <c r="F569" s="12">
        <v>22.432811999999998</v>
      </c>
      <c r="G569" s="12">
        <v>2425035</v>
      </c>
    </row>
    <row r="570" spans="1:7" x14ac:dyDescent="0.25">
      <c r="A570" s="13">
        <v>41835</v>
      </c>
      <c r="B570" s="12">
        <v>27.290001</v>
      </c>
      <c r="C570" s="12">
        <v>27.59</v>
      </c>
      <c r="D570" s="12">
        <v>26.66</v>
      </c>
      <c r="E570" s="12">
        <v>26.75</v>
      </c>
      <c r="F570" s="12">
        <v>22.094173000000001</v>
      </c>
      <c r="G570" s="12">
        <v>2498245</v>
      </c>
    </row>
    <row r="571" spans="1:7" x14ac:dyDescent="0.25">
      <c r="A571" s="13">
        <v>41836</v>
      </c>
      <c r="B571" s="12">
        <v>26.73</v>
      </c>
      <c r="C571" s="12">
        <v>26.889999</v>
      </c>
      <c r="D571" s="12">
        <v>26.280000999999999</v>
      </c>
      <c r="E571" s="12">
        <v>26.51</v>
      </c>
      <c r="F571" s="12">
        <v>21.895945000000001</v>
      </c>
      <c r="G571" s="12">
        <v>3879320</v>
      </c>
    </row>
    <row r="572" spans="1:7" x14ac:dyDescent="0.25">
      <c r="A572" s="13">
        <v>41837</v>
      </c>
      <c r="B572" s="12">
        <v>26.5</v>
      </c>
      <c r="C572" s="12">
        <v>27</v>
      </c>
      <c r="D572" s="12">
        <v>26.379999000000002</v>
      </c>
      <c r="E572" s="12">
        <v>26.65</v>
      </c>
      <c r="F572" s="12">
        <v>22.011578</v>
      </c>
      <c r="G572" s="12">
        <v>1555748</v>
      </c>
    </row>
    <row r="573" spans="1:7" x14ac:dyDescent="0.25">
      <c r="A573" s="13">
        <v>41838</v>
      </c>
      <c r="B573" s="12">
        <v>26.709999</v>
      </c>
      <c r="C573" s="12">
        <v>27.549999</v>
      </c>
      <c r="D573" s="12">
        <v>26.57</v>
      </c>
      <c r="E573" s="12">
        <v>27.49</v>
      </c>
      <c r="F573" s="12">
        <v>22.705376000000001</v>
      </c>
      <c r="G573" s="12">
        <v>3393483</v>
      </c>
    </row>
    <row r="574" spans="1:7" x14ac:dyDescent="0.25">
      <c r="A574" s="13">
        <v>41841</v>
      </c>
      <c r="B574" s="12">
        <v>27.4</v>
      </c>
      <c r="C574" s="12">
        <v>28</v>
      </c>
      <c r="D574" s="12">
        <v>27.4</v>
      </c>
      <c r="E574" s="12">
        <v>27.610001</v>
      </c>
      <c r="F574" s="12">
        <v>22.804489</v>
      </c>
      <c r="G574" s="12">
        <v>6239140</v>
      </c>
    </row>
    <row r="575" spans="1:7" x14ac:dyDescent="0.25">
      <c r="A575" s="13">
        <v>41842</v>
      </c>
      <c r="B575" s="12">
        <v>27.4</v>
      </c>
      <c r="C575" s="12">
        <v>28.200001</v>
      </c>
      <c r="D575" s="12">
        <v>27.02</v>
      </c>
      <c r="E575" s="12">
        <v>27.99</v>
      </c>
      <c r="F575" s="12">
        <v>23.118347</v>
      </c>
      <c r="G575" s="12">
        <v>2661585</v>
      </c>
    </row>
    <row r="576" spans="1:7" x14ac:dyDescent="0.25">
      <c r="A576" s="13">
        <v>41843</v>
      </c>
      <c r="B576" s="12">
        <v>28.129999000000002</v>
      </c>
      <c r="C576" s="12">
        <v>28.309999000000001</v>
      </c>
      <c r="D576" s="12">
        <v>27.74</v>
      </c>
      <c r="E576" s="12">
        <v>28.09</v>
      </c>
      <c r="F576" s="12">
        <v>23.200946999999999</v>
      </c>
      <c r="G576" s="12">
        <v>2095709</v>
      </c>
    </row>
    <row r="577" spans="1:7" x14ac:dyDescent="0.25">
      <c r="A577" s="13">
        <v>41844</v>
      </c>
      <c r="B577" s="12">
        <v>28.129999000000002</v>
      </c>
      <c r="C577" s="12">
        <v>28.73</v>
      </c>
      <c r="D577" s="12">
        <v>28</v>
      </c>
      <c r="E577" s="12">
        <v>28.49</v>
      </c>
      <c r="F577" s="12">
        <v>23.531324000000001</v>
      </c>
      <c r="G577" s="12">
        <v>1450983</v>
      </c>
    </row>
    <row r="578" spans="1:7" x14ac:dyDescent="0.25">
      <c r="A578" s="13">
        <v>41845</v>
      </c>
      <c r="B578" s="12">
        <v>28.49</v>
      </c>
      <c r="C578" s="12">
        <v>28.889999</v>
      </c>
      <c r="D578" s="12">
        <v>28.190000999999999</v>
      </c>
      <c r="E578" s="12">
        <v>28.51</v>
      </c>
      <c r="F578" s="12">
        <v>23.547846</v>
      </c>
      <c r="G578" s="12">
        <v>2554253</v>
      </c>
    </row>
    <row r="579" spans="1:7" x14ac:dyDescent="0.25">
      <c r="A579" s="13">
        <v>41848</v>
      </c>
      <c r="B579" s="12">
        <v>28.200001</v>
      </c>
      <c r="C579" s="12">
        <v>28.299999</v>
      </c>
      <c r="D579" s="12">
        <v>27.940000999999999</v>
      </c>
      <c r="E579" s="12">
        <v>28.09</v>
      </c>
      <c r="F579" s="12">
        <v>23.200946999999999</v>
      </c>
      <c r="G579" s="12">
        <v>1075004</v>
      </c>
    </row>
    <row r="580" spans="1:7" x14ac:dyDescent="0.25">
      <c r="A580" s="13">
        <v>41849</v>
      </c>
      <c r="B580" s="12">
        <v>28.1</v>
      </c>
      <c r="C580" s="12">
        <v>28.700001</v>
      </c>
      <c r="D580" s="12">
        <v>28.059999000000001</v>
      </c>
      <c r="E580" s="12">
        <v>28.219999000000001</v>
      </c>
      <c r="F580" s="12">
        <v>23.308315</v>
      </c>
      <c r="G580" s="12">
        <v>2143660</v>
      </c>
    </row>
    <row r="581" spans="1:7" x14ac:dyDescent="0.25">
      <c r="A581" s="13">
        <v>41850</v>
      </c>
      <c r="B581" s="12">
        <v>28.1</v>
      </c>
      <c r="C581" s="12">
        <v>28.27</v>
      </c>
      <c r="D581" s="12">
        <v>26.889999</v>
      </c>
      <c r="E581" s="12">
        <v>27.18</v>
      </c>
      <c r="F581" s="12">
        <v>22.449331000000001</v>
      </c>
      <c r="G581" s="12">
        <v>3774522</v>
      </c>
    </row>
    <row r="582" spans="1:7" x14ac:dyDescent="0.25">
      <c r="A582" s="13">
        <v>41851</v>
      </c>
      <c r="B582" s="12">
        <v>27.24</v>
      </c>
      <c r="C582" s="12">
        <v>27.24</v>
      </c>
      <c r="D582" s="12">
        <v>26.01</v>
      </c>
      <c r="E582" s="12">
        <v>26.65</v>
      </c>
      <c r="F582" s="12">
        <v>22.011578</v>
      </c>
      <c r="G582" s="12">
        <v>4417480</v>
      </c>
    </row>
    <row r="583" spans="1:7" x14ac:dyDescent="0.25">
      <c r="A583" s="13">
        <v>41852</v>
      </c>
      <c r="B583" s="12">
        <v>26.65</v>
      </c>
      <c r="C583" s="12">
        <v>27.15</v>
      </c>
      <c r="D583" s="12">
        <v>25.719999000000001</v>
      </c>
      <c r="E583" s="12">
        <v>26.02</v>
      </c>
      <c r="F583" s="12">
        <v>21.491226000000001</v>
      </c>
      <c r="G583" s="12">
        <v>4657214</v>
      </c>
    </row>
    <row r="584" spans="1:7" x14ac:dyDescent="0.25">
      <c r="A584" s="13">
        <v>41855</v>
      </c>
      <c r="B584" s="12">
        <v>26.32</v>
      </c>
      <c r="C584" s="12">
        <v>28.280000999999999</v>
      </c>
      <c r="D584" s="12">
        <v>26.32</v>
      </c>
      <c r="E584" s="12">
        <v>27.969999000000001</v>
      </c>
      <c r="F584" s="12">
        <v>23.101832999999999</v>
      </c>
      <c r="G584" s="12">
        <v>6646339</v>
      </c>
    </row>
    <row r="585" spans="1:7" x14ac:dyDescent="0.25">
      <c r="A585" s="13">
        <v>41856</v>
      </c>
      <c r="B585" s="12">
        <v>27.940000999999999</v>
      </c>
      <c r="C585" s="12">
        <v>28.190000999999999</v>
      </c>
      <c r="D585" s="12">
        <v>27.01</v>
      </c>
      <c r="E585" s="12">
        <v>27.780000999999999</v>
      </c>
      <c r="F585" s="12">
        <v>22.944901000000002</v>
      </c>
      <c r="G585" s="12">
        <v>4105546</v>
      </c>
    </row>
    <row r="586" spans="1:7" x14ac:dyDescent="0.25">
      <c r="A586" s="13">
        <v>41857</v>
      </c>
      <c r="B586" s="12">
        <v>27.85</v>
      </c>
      <c r="C586" s="12">
        <v>28.200001</v>
      </c>
      <c r="D586" s="12">
        <v>27.24</v>
      </c>
      <c r="E586" s="12">
        <v>27.379999000000002</v>
      </c>
      <c r="F586" s="12">
        <v>22.614521</v>
      </c>
      <c r="G586" s="12">
        <v>1849481</v>
      </c>
    </row>
    <row r="587" spans="1:7" x14ac:dyDescent="0.25">
      <c r="A587" s="13">
        <v>41858</v>
      </c>
      <c r="B587" s="12">
        <v>27.450001</v>
      </c>
      <c r="C587" s="12">
        <v>27.690000999999999</v>
      </c>
      <c r="D587" s="12">
        <v>27.290001</v>
      </c>
      <c r="E587" s="12">
        <v>27.559999000000001</v>
      </c>
      <c r="F587" s="12">
        <v>22.763193000000001</v>
      </c>
      <c r="G587" s="12">
        <v>7134099</v>
      </c>
    </row>
    <row r="588" spans="1:7" x14ac:dyDescent="0.25">
      <c r="A588" s="13">
        <v>41859</v>
      </c>
      <c r="B588" s="12">
        <v>27.51</v>
      </c>
      <c r="C588" s="12">
        <v>28.02</v>
      </c>
      <c r="D588" s="12">
        <v>27.440000999999999</v>
      </c>
      <c r="E588" s="12">
        <v>27.93</v>
      </c>
      <c r="F588" s="12">
        <v>23.068794</v>
      </c>
      <c r="G588" s="12">
        <v>1239888</v>
      </c>
    </row>
    <row r="589" spans="1:7" x14ac:dyDescent="0.25">
      <c r="A589" s="13">
        <v>41862</v>
      </c>
      <c r="B589" s="12">
        <v>28</v>
      </c>
      <c r="C589" s="12">
        <v>29</v>
      </c>
      <c r="D589" s="12">
        <v>27.809999000000001</v>
      </c>
      <c r="E589" s="12">
        <v>28.91</v>
      </c>
      <c r="F589" s="12">
        <v>23.878226999999999</v>
      </c>
      <c r="G589" s="12">
        <v>7237156</v>
      </c>
    </row>
    <row r="590" spans="1:7" x14ac:dyDescent="0.25">
      <c r="A590" s="13">
        <v>41863</v>
      </c>
      <c r="B590" s="12">
        <v>28.98</v>
      </c>
      <c r="C590" s="12">
        <v>28.98</v>
      </c>
      <c r="D590" s="12">
        <v>28.280000999999999</v>
      </c>
      <c r="E590" s="12">
        <v>28.43</v>
      </c>
      <c r="F590" s="12">
        <v>23.481766</v>
      </c>
      <c r="G590" s="12">
        <v>3266974</v>
      </c>
    </row>
    <row r="591" spans="1:7" x14ac:dyDescent="0.25">
      <c r="A591" s="13">
        <v>41864</v>
      </c>
      <c r="B591" s="12">
        <v>28.5</v>
      </c>
      <c r="C591" s="12">
        <v>29</v>
      </c>
      <c r="D591" s="12">
        <v>28.25</v>
      </c>
      <c r="E591" s="12">
        <v>28.940000999999999</v>
      </c>
      <c r="F591" s="12">
        <v>23.903003999999999</v>
      </c>
      <c r="G591" s="12">
        <v>1950250</v>
      </c>
    </row>
    <row r="592" spans="1:7" x14ac:dyDescent="0.25">
      <c r="A592" s="13">
        <v>41865</v>
      </c>
      <c r="B592" s="12">
        <v>28.9</v>
      </c>
      <c r="C592" s="12">
        <v>28.9</v>
      </c>
      <c r="D592" s="12">
        <v>28.1</v>
      </c>
      <c r="E592" s="12">
        <v>28.629999000000002</v>
      </c>
      <c r="F592" s="12">
        <v>23.646957</v>
      </c>
      <c r="G592" s="12">
        <v>3288384</v>
      </c>
    </row>
    <row r="593" spans="1:7" x14ac:dyDescent="0.25">
      <c r="A593" s="13">
        <v>41866</v>
      </c>
      <c r="B593" s="12">
        <v>28.559999000000001</v>
      </c>
      <c r="C593" s="12">
        <v>28.559999000000001</v>
      </c>
      <c r="D593" s="12">
        <v>27.91</v>
      </c>
      <c r="E593" s="12">
        <v>28.09</v>
      </c>
      <c r="F593" s="12">
        <v>23.200946999999999</v>
      </c>
      <c r="G593" s="12">
        <v>3755177</v>
      </c>
    </row>
    <row r="594" spans="1:7" x14ac:dyDescent="0.25">
      <c r="A594" s="13">
        <v>41869</v>
      </c>
      <c r="B594" s="12">
        <v>28.09</v>
      </c>
      <c r="C594" s="12">
        <v>28.860001</v>
      </c>
      <c r="D594" s="12">
        <v>28.049999</v>
      </c>
      <c r="E594" s="12">
        <v>28.76</v>
      </c>
      <c r="F594" s="12">
        <v>23.754332000000002</v>
      </c>
      <c r="G594" s="12">
        <v>2803983</v>
      </c>
    </row>
    <row r="595" spans="1:7" x14ac:dyDescent="0.25">
      <c r="A595" s="13">
        <v>41870</v>
      </c>
      <c r="B595" s="12">
        <v>28.5</v>
      </c>
      <c r="C595" s="12">
        <v>29.9</v>
      </c>
      <c r="D595" s="12">
        <v>28.34</v>
      </c>
      <c r="E595" s="12">
        <v>29.35</v>
      </c>
      <c r="F595" s="12">
        <v>24.241645999999999</v>
      </c>
      <c r="G595" s="12">
        <v>3453843</v>
      </c>
    </row>
    <row r="596" spans="1:7" x14ac:dyDescent="0.25">
      <c r="A596" s="13">
        <v>41871</v>
      </c>
      <c r="B596" s="12">
        <v>29.370000999999998</v>
      </c>
      <c r="C596" s="12">
        <v>29.969999000000001</v>
      </c>
      <c r="D596" s="12">
        <v>29.370000999999998</v>
      </c>
      <c r="E596" s="12">
        <v>29.709999</v>
      </c>
      <c r="F596" s="12">
        <v>24.538983999999999</v>
      </c>
      <c r="G596" s="12">
        <v>3151093</v>
      </c>
    </row>
    <row r="597" spans="1:7" x14ac:dyDescent="0.25">
      <c r="A597" s="13">
        <v>41872</v>
      </c>
      <c r="B597" s="12">
        <v>29.559999000000001</v>
      </c>
      <c r="C597" s="12">
        <v>29.889999</v>
      </c>
      <c r="D597" s="12">
        <v>29.299999</v>
      </c>
      <c r="E597" s="12">
        <v>29.77</v>
      </c>
      <c r="F597" s="12">
        <v>24.588543000000001</v>
      </c>
      <c r="G597" s="12">
        <v>1914629</v>
      </c>
    </row>
    <row r="598" spans="1:7" x14ac:dyDescent="0.25">
      <c r="A598" s="13">
        <v>41873</v>
      </c>
      <c r="B598" s="12">
        <v>29.85</v>
      </c>
      <c r="C598" s="12">
        <v>29.889999</v>
      </c>
      <c r="D598" s="12">
        <v>29.360001</v>
      </c>
      <c r="E598" s="12">
        <v>29.49</v>
      </c>
      <c r="F598" s="12">
        <v>24.357275000000001</v>
      </c>
      <c r="G598" s="12">
        <v>1976403</v>
      </c>
    </row>
    <row r="599" spans="1:7" x14ac:dyDescent="0.25">
      <c r="A599" s="13">
        <v>41876</v>
      </c>
      <c r="B599" s="12">
        <v>29.389999</v>
      </c>
      <c r="C599" s="12">
        <v>29.799999</v>
      </c>
      <c r="D599" s="12">
        <v>29.299999</v>
      </c>
      <c r="E599" s="12">
        <v>29.709999</v>
      </c>
      <c r="F599" s="12">
        <v>24.538983999999999</v>
      </c>
      <c r="G599" s="12">
        <v>2078666</v>
      </c>
    </row>
    <row r="600" spans="1:7" x14ac:dyDescent="0.25">
      <c r="A600" s="13">
        <v>41877</v>
      </c>
      <c r="B600" s="12">
        <v>29.700001</v>
      </c>
      <c r="C600" s="12">
        <v>29.799999</v>
      </c>
      <c r="D600" s="12">
        <v>28.74</v>
      </c>
      <c r="E600" s="12">
        <v>28.93</v>
      </c>
      <c r="F600" s="12">
        <v>23.894742999999998</v>
      </c>
      <c r="G600" s="12">
        <v>2346850</v>
      </c>
    </row>
    <row r="601" spans="1:7" x14ac:dyDescent="0.25">
      <c r="A601" s="13">
        <v>41878</v>
      </c>
      <c r="B601" s="12">
        <v>28.9</v>
      </c>
      <c r="C601" s="12">
        <v>29.809999000000001</v>
      </c>
      <c r="D601" s="12">
        <v>28.4</v>
      </c>
      <c r="E601" s="12">
        <v>29.110001</v>
      </c>
      <c r="F601" s="12">
        <v>24.043415</v>
      </c>
      <c r="G601" s="12">
        <v>3249494</v>
      </c>
    </row>
    <row r="602" spans="1:7" x14ac:dyDescent="0.25">
      <c r="A602" s="13">
        <v>41879</v>
      </c>
      <c r="B602" s="12">
        <v>29.1</v>
      </c>
      <c r="C602" s="12">
        <v>29.49</v>
      </c>
      <c r="D602" s="12">
        <v>28.379999000000002</v>
      </c>
      <c r="E602" s="12">
        <v>28.450001</v>
      </c>
      <c r="F602" s="12">
        <v>23.498287000000001</v>
      </c>
      <c r="G602" s="12">
        <v>2032859</v>
      </c>
    </row>
    <row r="603" spans="1:7" x14ac:dyDescent="0.25">
      <c r="A603" s="13">
        <v>41880</v>
      </c>
      <c r="B603" s="12">
        <v>28.59</v>
      </c>
      <c r="C603" s="12">
        <v>28.83</v>
      </c>
      <c r="D603" s="12">
        <v>27.549999</v>
      </c>
      <c r="E603" s="12">
        <v>27.92</v>
      </c>
      <c r="F603" s="12">
        <v>23.060531999999998</v>
      </c>
      <c r="G603" s="12">
        <v>4735281</v>
      </c>
    </row>
    <row r="604" spans="1:7" x14ac:dyDescent="0.25">
      <c r="A604" s="13">
        <v>41883</v>
      </c>
      <c r="B604" s="12">
        <v>27.75</v>
      </c>
      <c r="C604" s="12">
        <v>28.75</v>
      </c>
      <c r="D604" s="12">
        <v>27.75</v>
      </c>
      <c r="E604" s="12">
        <v>28.41</v>
      </c>
      <c r="F604" s="12">
        <v>23.465250000000001</v>
      </c>
      <c r="G604" s="12">
        <v>822619</v>
      </c>
    </row>
    <row r="605" spans="1:7" x14ac:dyDescent="0.25">
      <c r="A605" s="13">
        <v>41884</v>
      </c>
      <c r="B605" s="12">
        <v>28.5</v>
      </c>
      <c r="C605" s="12">
        <v>28.74</v>
      </c>
      <c r="D605" s="12">
        <v>28.24</v>
      </c>
      <c r="E605" s="12">
        <v>28.48</v>
      </c>
      <c r="F605" s="12">
        <v>23.523066</v>
      </c>
      <c r="G605" s="12">
        <v>1234585</v>
      </c>
    </row>
    <row r="606" spans="1:7" x14ac:dyDescent="0.25">
      <c r="A606" s="13">
        <v>41885</v>
      </c>
      <c r="B606" s="12">
        <v>28.34</v>
      </c>
      <c r="C606" s="12">
        <v>29.459999</v>
      </c>
      <c r="D606" s="12">
        <v>28.34</v>
      </c>
      <c r="E606" s="12">
        <v>29.32</v>
      </c>
      <c r="F606" s="12">
        <v>24.216866</v>
      </c>
      <c r="G606" s="12">
        <v>3550232</v>
      </c>
    </row>
    <row r="607" spans="1:7" x14ac:dyDescent="0.25">
      <c r="A607" s="13">
        <v>41886</v>
      </c>
      <c r="B607" s="12">
        <v>29.32</v>
      </c>
      <c r="C607" s="12">
        <v>29.459999</v>
      </c>
      <c r="D607" s="12">
        <v>29.040001</v>
      </c>
      <c r="E607" s="12">
        <v>29.35</v>
      </c>
      <c r="F607" s="12">
        <v>24.241645999999999</v>
      </c>
      <c r="G607" s="12">
        <v>2069877</v>
      </c>
    </row>
    <row r="608" spans="1:7" x14ac:dyDescent="0.25">
      <c r="A608" s="13">
        <v>41887</v>
      </c>
      <c r="B608" s="12">
        <v>29.4</v>
      </c>
      <c r="C608" s="12">
        <v>29.41</v>
      </c>
      <c r="D608" s="12">
        <v>28.530000999999999</v>
      </c>
      <c r="E608" s="12">
        <v>28.959999</v>
      </c>
      <c r="F608" s="12">
        <v>23.919519000000001</v>
      </c>
      <c r="G608" s="12">
        <v>2582799</v>
      </c>
    </row>
    <row r="609" spans="1:7" x14ac:dyDescent="0.25">
      <c r="A609" s="13">
        <v>41890</v>
      </c>
      <c r="B609" s="12">
        <v>28.9</v>
      </c>
      <c r="C609" s="12">
        <v>29.459999</v>
      </c>
      <c r="D609" s="12">
        <v>28.9</v>
      </c>
      <c r="E609" s="12">
        <v>29.200001</v>
      </c>
      <c r="F609" s="12">
        <v>24.117750000000001</v>
      </c>
      <c r="G609" s="12">
        <v>1375545</v>
      </c>
    </row>
    <row r="610" spans="1:7" x14ac:dyDescent="0.25">
      <c r="A610" s="13">
        <v>41891</v>
      </c>
      <c r="B610" s="12">
        <v>29.110001</v>
      </c>
      <c r="C610" s="12">
        <v>29.450001</v>
      </c>
      <c r="D610" s="12">
        <v>28.41</v>
      </c>
      <c r="E610" s="12">
        <v>28.93</v>
      </c>
      <c r="F610" s="12">
        <v>23.894742999999998</v>
      </c>
      <c r="G610" s="12">
        <v>2405376</v>
      </c>
    </row>
    <row r="611" spans="1:7" x14ac:dyDescent="0.25">
      <c r="A611" s="13">
        <v>41892</v>
      </c>
      <c r="B611" s="12">
        <v>29.209999</v>
      </c>
      <c r="C611" s="12">
        <v>29.5</v>
      </c>
      <c r="D611" s="12">
        <v>28.75</v>
      </c>
      <c r="E611" s="12">
        <v>29.059999000000001</v>
      </c>
      <c r="F611" s="12">
        <v>24.002115</v>
      </c>
      <c r="G611" s="12">
        <v>1878546</v>
      </c>
    </row>
    <row r="612" spans="1:7" x14ac:dyDescent="0.25">
      <c r="A612" s="13">
        <v>41893</v>
      </c>
      <c r="B612" s="12">
        <v>28.57</v>
      </c>
      <c r="C612" s="12">
        <v>29.299999</v>
      </c>
      <c r="D612" s="12">
        <v>28.549999</v>
      </c>
      <c r="E612" s="12">
        <v>28.74</v>
      </c>
      <c r="F612" s="12">
        <v>23.737814</v>
      </c>
      <c r="G612" s="12">
        <v>2316676</v>
      </c>
    </row>
    <row r="613" spans="1:7" x14ac:dyDescent="0.25">
      <c r="A613" s="13">
        <v>41894</v>
      </c>
      <c r="B613" s="12">
        <v>28.549999</v>
      </c>
      <c r="C613" s="12">
        <v>28.99</v>
      </c>
      <c r="D613" s="12">
        <v>28.4</v>
      </c>
      <c r="E613" s="12">
        <v>28.6</v>
      </c>
      <c r="F613" s="12">
        <v>23.622181000000001</v>
      </c>
      <c r="G613" s="12">
        <v>2032894</v>
      </c>
    </row>
    <row r="614" spans="1:7" x14ac:dyDescent="0.25">
      <c r="A614" s="13">
        <v>41897</v>
      </c>
      <c r="B614" s="12">
        <v>28.4</v>
      </c>
      <c r="C614" s="12">
        <v>28.77</v>
      </c>
      <c r="D614" s="12">
        <v>28.24</v>
      </c>
      <c r="E614" s="12">
        <v>28.48</v>
      </c>
      <c r="F614" s="12">
        <v>23.523066</v>
      </c>
      <c r="G614" s="12">
        <v>1166800</v>
      </c>
    </row>
    <row r="615" spans="1:7" x14ac:dyDescent="0.25">
      <c r="A615" s="13">
        <v>41899</v>
      </c>
      <c r="B615" s="12">
        <v>28.4</v>
      </c>
      <c r="C615" s="12">
        <v>28.73</v>
      </c>
      <c r="D615" s="12">
        <v>28.299999</v>
      </c>
      <c r="E615" s="12">
        <v>28.5</v>
      </c>
      <c r="F615" s="12">
        <v>23.539584999999999</v>
      </c>
      <c r="G615" s="12">
        <v>946934</v>
      </c>
    </row>
    <row r="616" spans="1:7" x14ac:dyDescent="0.25">
      <c r="A616" s="13">
        <v>41900</v>
      </c>
      <c r="B616" s="12">
        <v>28.530000999999999</v>
      </c>
      <c r="C616" s="12">
        <v>28.969999000000001</v>
      </c>
      <c r="D616" s="12">
        <v>28.530000999999999</v>
      </c>
      <c r="E616" s="12">
        <v>28.77</v>
      </c>
      <c r="F616" s="12">
        <v>23.762594</v>
      </c>
      <c r="G616" s="12">
        <v>1031361</v>
      </c>
    </row>
    <row r="617" spans="1:7" x14ac:dyDescent="0.25">
      <c r="A617" s="13">
        <v>41901</v>
      </c>
      <c r="B617" s="12">
        <v>28.91</v>
      </c>
      <c r="C617" s="12">
        <v>28.959999</v>
      </c>
      <c r="D617" s="12">
        <v>28.360001</v>
      </c>
      <c r="E617" s="12">
        <v>28.639999</v>
      </c>
      <c r="F617" s="12">
        <v>23.655214000000001</v>
      </c>
      <c r="G617" s="12">
        <v>1850306</v>
      </c>
    </row>
    <row r="618" spans="1:7" x14ac:dyDescent="0.25">
      <c r="A618" s="13">
        <v>41904</v>
      </c>
      <c r="B618" s="12">
        <v>28.5</v>
      </c>
      <c r="C618" s="12">
        <v>28.76</v>
      </c>
      <c r="D618" s="12">
        <v>27.51</v>
      </c>
      <c r="E618" s="12">
        <v>27.799999</v>
      </c>
      <c r="F618" s="12">
        <v>22.96142</v>
      </c>
      <c r="G618" s="12">
        <v>2438885</v>
      </c>
    </row>
    <row r="619" spans="1:7" x14ac:dyDescent="0.25">
      <c r="A619" s="13">
        <v>41905</v>
      </c>
      <c r="B619" s="12">
        <v>27.700001</v>
      </c>
      <c r="C619" s="12">
        <v>28.24</v>
      </c>
      <c r="D619" s="12">
        <v>27.35</v>
      </c>
      <c r="E619" s="12">
        <v>28.040001</v>
      </c>
      <c r="F619" s="12">
        <v>23.159647</v>
      </c>
      <c r="G619" s="12">
        <v>3179311</v>
      </c>
    </row>
    <row r="620" spans="1:7" x14ac:dyDescent="0.25">
      <c r="A620" s="13">
        <v>41906</v>
      </c>
      <c r="B620" s="12">
        <v>27.940000999999999</v>
      </c>
      <c r="C620" s="12">
        <v>28.1</v>
      </c>
      <c r="D620" s="12">
        <v>27.83</v>
      </c>
      <c r="E620" s="12">
        <v>27.879999000000002</v>
      </c>
      <c r="F620" s="12">
        <v>23.027494000000001</v>
      </c>
      <c r="G620" s="12">
        <v>6262008</v>
      </c>
    </row>
    <row r="621" spans="1:7" x14ac:dyDescent="0.25">
      <c r="A621" s="13">
        <v>41907</v>
      </c>
      <c r="B621" s="12">
        <v>28</v>
      </c>
      <c r="C621" s="12">
        <v>28.17</v>
      </c>
      <c r="D621" s="12">
        <v>27.549999</v>
      </c>
      <c r="E621" s="12">
        <v>27.67</v>
      </c>
      <c r="F621" s="12">
        <v>22.854046</v>
      </c>
      <c r="G621" s="12">
        <v>2140659</v>
      </c>
    </row>
    <row r="622" spans="1:7" x14ac:dyDescent="0.25">
      <c r="A622" s="13">
        <v>41908</v>
      </c>
      <c r="B622" s="12">
        <v>27.67</v>
      </c>
      <c r="C622" s="12">
        <v>28.09</v>
      </c>
      <c r="D622" s="12">
        <v>27.23</v>
      </c>
      <c r="E622" s="12">
        <v>28</v>
      </c>
      <c r="F622" s="12">
        <v>23.126612000000002</v>
      </c>
      <c r="G622" s="12">
        <v>1193199</v>
      </c>
    </row>
    <row r="623" spans="1:7" x14ac:dyDescent="0.25">
      <c r="A623" s="13">
        <v>41911</v>
      </c>
      <c r="B623" s="12">
        <v>27.9</v>
      </c>
      <c r="C623" s="12">
        <v>28.059999000000001</v>
      </c>
      <c r="D623" s="12">
        <v>27.23</v>
      </c>
      <c r="E623" s="12">
        <v>27.93</v>
      </c>
      <c r="F623" s="12">
        <v>23.068794</v>
      </c>
      <c r="G623" s="12">
        <v>1527977</v>
      </c>
    </row>
    <row r="624" spans="1:7" x14ac:dyDescent="0.25">
      <c r="A624" s="13">
        <v>41912</v>
      </c>
      <c r="B624" s="12">
        <v>27.85</v>
      </c>
      <c r="C624" s="12">
        <v>28.76</v>
      </c>
      <c r="D624" s="12">
        <v>27.700001</v>
      </c>
      <c r="E624" s="12">
        <v>28.73</v>
      </c>
      <c r="F624" s="12">
        <v>23.729551000000001</v>
      </c>
      <c r="G624" s="12">
        <v>2897780</v>
      </c>
    </row>
    <row r="625" spans="1:7" x14ac:dyDescent="0.25">
      <c r="A625" s="13">
        <v>41913</v>
      </c>
      <c r="B625" s="12">
        <v>28.73</v>
      </c>
      <c r="C625" s="12">
        <v>28.870000999999998</v>
      </c>
      <c r="D625" s="12">
        <v>27.860001</v>
      </c>
      <c r="E625" s="12">
        <v>28</v>
      </c>
      <c r="F625" s="12">
        <v>23.126612000000002</v>
      </c>
      <c r="G625" s="12">
        <v>1863353</v>
      </c>
    </row>
    <row r="626" spans="1:7" x14ac:dyDescent="0.25">
      <c r="A626" s="13">
        <v>41914</v>
      </c>
      <c r="B626" s="12">
        <v>28.1</v>
      </c>
      <c r="C626" s="12">
        <v>28.870000999999998</v>
      </c>
      <c r="D626" s="12">
        <v>28.030000999999999</v>
      </c>
      <c r="E626" s="12">
        <v>28.530000999999999</v>
      </c>
      <c r="F626" s="12">
        <v>23.564363</v>
      </c>
      <c r="G626" s="12">
        <v>2305384</v>
      </c>
    </row>
    <row r="627" spans="1:7" x14ac:dyDescent="0.25">
      <c r="A627" s="13">
        <v>41915</v>
      </c>
      <c r="B627" s="12">
        <v>28.629999000000002</v>
      </c>
      <c r="C627" s="12">
        <v>29.23</v>
      </c>
      <c r="D627" s="12">
        <v>28.450001</v>
      </c>
      <c r="E627" s="12">
        <v>29</v>
      </c>
      <c r="F627" s="12">
        <v>24.913107</v>
      </c>
      <c r="G627" s="12">
        <v>1934085</v>
      </c>
    </row>
    <row r="628" spans="1:7" x14ac:dyDescent="0.25">
      <c r="A628" s="13">
        <v>41918</v>
      </c>
      <c r="B628" s="12">
        <v>28.9</v>
      </c>
      <c r="C628" s="12">
        <v>28.9</v>
      </c>
      <c r="D628" s="12">
        <v>28.059999000000001</v>
      </c>
      <c r="E628" s="12">
        <v>28.15</v>
      </c>
      <c r="F628" s="12">
        <v>24.182896</v>
      </c>
      <c r="G628" s="12">
        <v>6939744</v>
      </c>
    </row>
    <row r="629" spans="1:7" x14ac:dyDescent="0.25">
      <c r="A629" s="13">
        <v>41919</v>
      </c>
      <c r="B629" s="12">
        <v>28.049999</v>
      </c>
      <c r="C629" s="12">
        <v>28.049999</v>
      </c>
      <c r="D629" s="12">
        <v>27.5</v>
      </c>
      <c r="E629" s="12">
        <v>27.65</v>
      </c>
      <c r="F629" s="12">
        <v>23.753359</v>
      </c>
      <c r="G629" s="12">
        <v>4175778</v>
      </c>
    </row>
    <row r="630" spans="1:7" x14ac:dyDescent="0.25">
      <c r="A630" s="13">
        <v>41920</v>
      </c>
      <c r="B630" s="12">
        <v>27.549999</v>
      </c>
      <c r="C630" s="12">
        <v>27.940000999999999</v>
      </c>
      <c r="D630" s="12">
        <v>26.93</v>
      </c>
      <c r="E630" s="12">
        <v>27.4</v>
      </c>
      <c r="F630" s="12">
        <v>23.538589000000002</v>
      </c>
      <c r="G630" s="12">
        <v>1802039</v>
      </c>
    </row>
    <row r="631" spans="1:7" x14ac:dyDescent="0.25">
      <c r="A631" s="13">
        <v>41921</v>
      </c>
      <c r="B631" s="12">
        <v>27</v>
      </c>
      <c r="C631" s="12">
        <v>27.549999</v>
      </c>
      <c r="D631" s="12">
        <v>26.809999000000001</v>
      </c>
      <c r="E631" s="12">
        <v>27.02</v>
      </c>
      <c r="F631" s="12">
        <v>23.212143000000001</v>
      </c>
      <c r="G631" s="12">
        <v>1157959</v>
      </c>
    </row>
    <row r="632" spans="1:7" x14ac:dyDescent="0.25">
      <c r="A632" s="13">
        <v>41922</v>
      </c>
      <c r="B632" s="12">
        <v>26.940000999999999</v>
      </c>
      <c r="C632" s="12">
        <v>27.469999000000001</v>
      </c>
      <c r="D632" s="12">
        <v>26.73</v>
      </c>
      <c r="E632" s="12">
        <v>27.26</v>
      </c>
      <c r="F632" s="12">
        <v>23.418320000000001</v>
      </c>
      <c r="G632" s="12">
        <v>1773149</v>
      </c>
    </row>
    <row r="633" spans="1:7" x14ac:dyDescent="0.25">
      <c r="A633" s="13">
        <v>41925</v>
      </c>
      <c r="B633" s="12">
        <v>27.26</v>
      </c>
      <c r="C633" s="12">
        <v>27.940000999999999</v>
      </c>
      <c r="D633" s="12">
        <v>26.719999000000001</v>
      </c>
      <c r="E633" s="12">
        <v>26.98</v>
      </c>
      <c r="F633" s="12">
        <v>23.177782000000001</v>
      </c>
      <c r="G633" s="12">
        <v>2362159</v>
      </c>
    </row>
    <row r="634" spans="1:7" x14ac:dyDescent="0.25">
      <c r="A634" s="13">
        <v>41926</v>
      </c>
      <c r="B634" s="12">
        <v>26.99</v>
      </c>
      <c r="C634" s="12">
        <v>27.75</v>
      </c>
      <c r="D634" s="12">
        <v>26.67</v>
      </c>
      <c r="E634" s="12">
        <v>27.620000999999998</v>
      </c>
      <c r="F634" s="12">
        <v>23.727588999999998</v>
      </c>
      <c r="G634" s="12">
        <v>2767188</v>
      </c>
    </row>
    <row r="635" spans="1:7" x14ac:dyDescent="0.25">
      <c r="A635" s="13">
        <v>41927</v>
      </c>
      <c r="B635" s="12">
        <v>27.6</v>
      </c>
      <c r="C635" s="12">
        <v>27.6</v>
      </c>
      <c r="D635" s="12">
        <v>26.85</v>
      </c>
      <c r="E635" s="12">
        <v>27.040001</v>
      </c>
      <c r="F635" s="12">
        <v>23.229326</v>
      </c>
      <c r="G635" s="12">
        <v>3893083</v>
      </c>
    </row>
    <row r="636" spans="1:7" x14ac:dyDescent="0.25">
      <c r="A636" s="13">
        <v>41928</v>
      </c>
      <c r="B636" s="12">
        <v>27.040001</v>
      </c>
      <c r="C636" s="12">
        <v>27.389999</v>
      </c>
      <c r="D636" s="12">
        <v>26.700001</v>
      </c>
      <c r="E636" s="12">
        <v>27.09</v>
      </c>
      <c r="F636" s="12">
        <v>23.272279999999999</v>
      </c>
      <c r="G636" s="12">
        <v>1290389</v>
      </c>
    </row>
    <row r="637" spans="1:7" x14ac:dyDescent="0.25">
      <c r="A637" s="13">
        <v>41929</v>
      </c>
      <c r="B637" s="12">
        <v>27.58</v>
      </c>
      <c r="C637" s="12">
        <v>29.120000999999998</v>
      </c>
      <c r="D637" s="12">
        <v>27.200001</v>
      </c>
      <c r="E637" s="12">
        <v>28.91</v>
      </c>
      <c r="F637" s="12">
        <v>24.835791</v>
      </c>
      <c r="G637" s="12">
        <v>4724164</v>
      </c>
    </row>
    <row r="638" spans="1:7" x14ac:dyDescent="0.25">
      <c r="A638" s="13">
        <v>41932</v>
      </c>
      <c r="B638" s="12">
        <v>29</v>
      </c>
      <c r="C638" s="12">
        <v>30</v>
      </c>
      <c r="D638" s="12">
        <v>28.459999</v>
      </c>
      <c r="E638" s="12">
        <v>29.620000999999998</v>
      </c>
      <c r="F638" s="12">
        <v>25.445734000000002</v>
      </c>
      <c r="G638" s="12">
        <v>6450108</v>
      </c>
    </row>
    <row r="639" spans="1:7" x14ac:dyDescent="0.25">
      <c r="A639" s="13">
        <v>41933</v>
      </c>
      <c r="B639" s="12">
        <v>29.620000999999998</v>
      </c>
      <c r="C639" s="12">
        <v>29.860001</v>
      </c>
      <c r="D639" s="12">
        <v>29.33</v>
      </c>
      <c r="E639" s="12">
        <v>29.450001</v>
      </c>
      <c r="F639" s="12">
        <v>25.299692</v>
      </c>
      <c r="G639" s="12">
        <v>6107151</v>
      </c>
    </row>
    <row r="640" spans="1:7" x14ac:dyDescent="0.25">
      <c r="A640" s="13">
        <v>41934</v>
      </c>
      <c r="B640" s="12">
        <v>29.549999</v>
      </c>
      <c r="C640" s="12">
        <v>29.700001</v>
      </c>
      <c r="D640" s="12">
        <v>28.549999</v>
      </c>
      <c r="E640" s="12">
        <v>29.18</v>
      </c>
      <c r="F640" s="12">
        <v>25.067739</v>
      </c>
      <c r="G640" s="12">
        <v>1706518</v>
      </c>
    </row>
    <row r="641" spans="1:7" x14ac:dyDescent="0.25">
      <c r="A641" s="13">
        <v>41935</v>
      </c>
      <c r="B641" s="12">
        <v>29.200001</v>
      </c>
      <c r="C641" s="12">
        <v>29.700001</v>
      </c>
      <c r="D641" s="12">
        <v>29.110001</v>
      </c>
      <c r="E641" s="12">
        <v>29.35</v>
      </c>
      <c r="F641" s="12">
        <v>25.213785000000001</v>
      </c>
      <c r="G641" s="12">
        <v>1065918</v>
      </c>
    </row>
    <row r="642" spans="1:7" x14ac:dyDescent="0.25">
      <c r="A642" s="13">
        <v>41936</v>
      </c>
      <c r="B642" s="12">
        <v>29.530000999999999</v>
      </c>
      <c r="C642" s="12">
        <v>29.549999</v>
      </c>
      <c r="D642" s="12">
        <v>28.5</v>
      </c>
      <c r="E642" s="12">
        <v>28.790001</v>
      </c>
      <c r="F642" s="12">
        <v>24.732703999999998</v>
      </c>
      <c r="G642" s="12">
        <v>2590797</v>
      </c>
    </row>
    <row r="643" spans="1:7" x14ac:dyDescent="0.25">
      <c r="A643" s="13">
        <v>41939</v>
      </c>
      <c r="B643" s="12">
        <v>28.690000999999999</v>
      </c>
      <c r="C643" s="12">
        <v>29.059999000000001</v>
      </c>
      <c r="D643" s="12">
        <v>28.1</v>
      </c>
      <c r="E643" s="12">
        <v>28.690000999999999</v>
      </c>
      <c r="F643" s="12">
        <v>24.646795000000001</v>
      </c>
      <c r="G643" s="12">
        <v>2227424</v>
      </c>
    </row>
    <row r="644" spans="1:7" x14ac:dyDescent="0.25">
      <c r="A644" s="13">
        <v>41940</v>
      </c>
      <c r="B644" s="12">
        <v>28.67</v>
      </c>
      <c r="C644" s="12">
        <v>29.200001</v>
      </c>
      <c r="D644" s="12">
        <v>28.5</v>
      </c>
      <c r="E644" s="12">
        <v>29.09</v>
      </c>
      <c r="F644" s="12">
        <v>24.990423</v>
      </c>
      <c r="G644" s="12">
        <v>2941594</v>
      </c>
    </row>
    <row r="645" spans="1:7" x14ac:dyDescent="0.25">
      <c r="A645" s="13">
        <v>41941</v>
      </c>
      <c r="B645" s="12">
        <v>29.200001</v>
      </c>
      <c r="C645" s="12">
        <v>29.870000999999998</v>
      </c>
      <c r="D645" s="12">
        <v>29.200001</v>
      </c>
      <c r="E645" s="12">
        <v>29.469999000000001</v>
      </c>
      <c r="F645" s="12">
        <v>25.316870000000002</v>
      </c>
      <c r="G645" s="12">
        <v>3229155</v>
      </c>
    </row>
    <row r="646" spans="1:7" x14ac:dyDescent="0.25">
      <c r="A646" s="13">
        <v>41942</v>
      </c>
      <c r="B646" s="12">
        <v>29.5</v>
      </c>
      <c r="C646" s="12">
        <v>29.9</v>
      </c>
      <c r="D646" s="12">
        <v>29.49</v>
      </c>
      <c r="E646" s="12">
        <v>29.879999000000002</v>
      </c>
      <c r="F646" s="12">
        <v>25.669090000000001</v>
      </c>
      <c r="G646" s="12">
        <v>2224990</v>
      </c>
    </row>
    <row r="647" spans="1:7" x14ac:dyDescent="0.25">
      <c r="A647" s="13">
        <v>41943</v>
      </c>
      <c r="B647" s="12">
        <v>29.879999000000002</v>
      </c>
      <c r="C647" s="12">
        <v>30.200001</v>
      </c>
      <c r="D647" s="12">
        <v>29.629999000000002</v>
      </c>
      <c r="E647" s="12">
        <v>29.99</v>
      </c>
      <c r="F647" s="12">
        <v>25.763587999999999</v>
      </c>
      <c r="G647" s="12">
        <v>5551210</v>
      </c>
    </row>
    <row r="648" spans="1:7" x14ac:dyDescent="0.25">
      <c r="A648" s="13">
        <v>41946</v>
      </c>
      <c r="B648" s="12">
        <v>29.959999</v>
      </c>
      <c r="C648" s="12">
        <v>30</v>
      </c>
      <c r="D648" s="12">
        <v>29.610001</v>
      </c>
      <c r="E648" s="12">
        <v>29.98</v>
      </c>
      <c r="F648" s="12">
        <v>25.754996999999999</v>
      </c>
      <c r="G648" s="12">
        <v>1276111</v>
      </c>
    </row>
    <row r="649" spans="1:7" x14ac:dyDescent="0.25">
      <c r="A649" s="13">
        <v>41947</v>
      </c>
      <c r="B649" s="12">
        <v>29.92</v>
      </c>
      <c r="C649" s="12">
        <v>30.02</v>
      </c>
      <c r="D649" s="12">
        <v>29.49</v>
      </c>
      <c r="E649" s="12">
        <v>29.99</v>
      </c>
      <c r="F649" s="12">
        <v>25.763587999999999</v>
      </c>
      <c r="G649" s="12">
        <v>2646188</v>
      </c>
    </row>
    <row r="650" spans="1:7" x14ac:dyDescent="0.25">
      <c r="A650" s="13">
        <v>41948</v>
      </c>
      <c r="B650" s="12">
        <v>30</v>
      </c>
      <c r="C650" s="12">
        <v>30.65</v>
      </c>
      <c r="D650" s="12">
        <v>29.799999</v>
      </c>
      <c r="E650" s="12">
        <v>30.32</v>
      </c>
      <c r="F650" s="12">
        <v>26.047084999999999</v>
      </c>
      <c r="G650" s="12">
        <v>3057137</v>
      </c>
    </row>
    <row r="651" spans="1:7" x14ac:dyDescent="0.25">
      <c r="A651" s="13">
        <v>41949</v>
      </c>
      <c r="B651" s="12">
        <v>30.32</v>
      </c>
      <c r="C651" s="12">
        <v>30.35</v>
      </c>
      <c r="D651" s="12">
        <v>30.08</v>
      </c>
      <c r="E651" s="12">
        <v>30.24</v>
      </c>
      <c r="F651" s="12">
        <v>25.978359000000001</v>
      </c>
      <c r="G651" s="12">
        <v>2171775</v>
      </c>
    </row>
    <row r="652" spans="1:7" x14ac:dyDescent="0.25">
      <c r="A652" s="13">
        <v>41950</v>
      </c>
      <c r="B652" s="12">
        <v>30.299999</v>
      </c>
      <c r="C652" s="12">
        <v>30.700001</v>
      </c>
      <c r="D652" s="12">
        <v>30.01</v>
      </c>
      <c r="E652" s="12">
        <v>30.200001</v>
      </c>
      <c r="F652" s="12">
        <v>25.943995999999999</v>
      </c>
      <c r="G652" s="12">
        <v>1690498</v>
      </c>
    </row>
    <row r="653" spans="1:7" x14ac:dyDescent="0.25">
      <c r="A653" s="13">
        <v>41953</v>
      </c>
      <c r="B653" s="12">
        <v>30.120000999999998</v>
      </c>
      <c r="C653" s="12">
        <v>30.559999000000001</v>
      </c>
      <c r="D653" s="12">
        <v>29.049999</v>
      </c>
      <c r="E653" s="12">
        <v>29.360001</v>
      </c>
      <c r="F653" s="12">
        <v>25.222373999999999</v>
      </c>
      <c r="G653" s="12">
        <v>2638548</v>
      </c>
    </row>
    <row r="654" spans="1:7" x14ac:dyDescent="0.25">
      <c r="A654" s="13">
        <v>41954</v>
      </c>
      <c r="B654" s="12">
        <v>29.5</v>
      </c>
      <c r="C654" s="12">
        <v>29.85</v>
      </c>
      <c r="D654" s="12">
        <v>29.200001</v>
      </c>
      <c r="E654" s="12">
        <v>29.549999</v>
      </c>
      <c r="F654" s="12">
        <v>25.385597000000001</v>
      </c>
      <c r="G654" s="12">
        <v>1366860</v>
      </c>
    </row>
    <row r="655" spans="1:7" x14ac:dyDescent="0.25">
      <c r="A655" s="13">
        <v>41955</v>
      </c>
      <c r="B655" s="12">
        <v>29.389999</v>
      </c>
      <c r="C655" s="12">
        <v>29.790001</v>
      </c>
      <c r="D655" s="12">
        <v>29.09</v>
      </c>
      <c r="E655" s="12">
        <v>29.290001</v>
      </c>
      <c r="F655" s="12">
        <v>25.162239</v>
      </c>
      <c r="G655" s="12">
        <v>2164001</v>
      </c>
    </row>
    <row r="656" spans="1:7" x14ac:dyDescent="0.25">
      <c r="A656" s="13">
        <v>41956</v>
      </c>
      <c r="B656" s="12">
        <v>29.65</v>
      </c>
      <c r="C656" s="12">
        <v>29.85</v>
      </c>
      <c r="D656" s="12">
        <v>28.51</v>
      </c>
      <c r="E656" s="12">
        <v>29.709999</v>
      </c>
      <c r="F656" s="12">
        <v>25.523047999999999</v>
      </c>
      <c r="G656" s="12">
        <v>4242759</v>
      </c>
    </row>
    <row r="657" spans="1:7" x14ac:dyDescent="0.25">
      <c r="A657" s="13">
        <v>41957</v>
      </c>
      <c r="B657" s="12">
        <v>30.1</v>
      </c>
      <c r="C657" s="12">
        <v>30.1</v>
      </c>
      <c r="D657" s="12">
        <v>29.1</v>
      </c>
      <c r="E657" s="12">
        <v>29.309999000000001</v>
      </c>
      <c r="F657" s="12">
        <v>25.17942</v>
      </c>
      <c r="G657" s="12">
        <v>2822212</v>
      </c>
    </row>
    <row r="658" spans="1:7" x14ac:dyDescent="0.25">
      <c r="A658" s="13">
        <v>41961</v>
      </c>
      <c r="B658" s="12">
        <v>29.16</v>
      </c>
      <c r="C658" s="12">
        <v>30.110001</v>
      </c>
      <c r="D658" s="12">
        <v>28.799999</v>
      </c>
      <c r="E658" s="12">
        <v>29.469999000000001</v>
      </c>
      <c r="F658" s="12">
        <v>25.316870000000002</v>
      </c>
      <c r="G658" s="12">
        <v>2112013</v>
      </c>
    </row>
    <row r="659" spans="1:7" x14ac:dyDescent="0.25">
      <c r="A659" s="13">
        <v>41962</v>
      </c>
      <c r="B659" s="12">
        <v>29.799999</v>
      </c>
      <c r="C659" s="12">
        <v>30</v>
      </c>
      <c r="D659" s="12">
        <v>28.73</v>
      </c>
      <c r="E659" s="12">
        <v>29.120000999999998</v>
      </c>
      <c r="F659" s="12">
        <v>25.016195</v>
      </c>
      <c r="G659" s="12">
        <v>3582386</v>
      </c>
    </row>
    <row r="660" spans="1:7" x14ac:dyDescent="0.25">
      <c r="A660" s="13">
        <v>41963</v>
      </c>
      <c r="B660" s="12">
        <v>29.209999</v>
      </c>
      <c r="C660" s="12">
        <v>29.99</v>
      </c>
      <c r="D660" s="12">
        <v>29.209999</v>
      </c>
      <c r="E660" s="12">
        <v>29.790001</v>
      </c>
      <c r="F660" s="12">
        <v>25.591775999999999</v>
      </c>
      <c r="G660" s="12">
        <v>1894026</v>
      </c>
    </row>
    <row r="661" spans="1:7" x14ac:dyDescent="0.25">
      <c r="A661" s="13">
        <v>41964</v>
      </c>
      <c r="B661" s="12">
        <v>29.799999</v>
      </c>
      <c r="C661" s="12">
        <v>30.110001</v>
      </c>
      <c r="D661" s="12">
        <v>29.4</v>
      </c>
      <c r="E661" s="12">
        <v>29.76</v>
      </c>
      <c r="F661" s="12">
        <v>25.566004</v>
      </c>
      <c r="G661" s="12">
        <v>1996985</v>
      </c>
    </row>
    <row r="662" spans="1:7" x14ac:dyDescent="0.25">
      <c r="A662" s="13">
        <v>41967</v>
      </c>
      <c r="B662" s="12">
        <v>29.860001</v>
      </c>
      <c r="C662" s="12">
        <v>30.200001</v>
      </c>
      <c r="D662" s="12">
        <v>29.860001</v>
      </c>
      <c r="E662" s="12">
        <v>30.030000999999999</v>
      </c>
      <c r="F662" s="12">
        <v>25.797953</v>
      </c>
      <c r="G662" s="12">
        <v>2450799</v>
      </c>
    </row>
    <row r="663" spans="1:7" x14ac:dyDescent="0.25">
      <c r="A663" s="13">
        <v>41968</v>
      </c>
      <c r="B663" s="12">
        <v>30.09</v>
      </c>
      <c r="C663" s="12">
        <v>30.1</v>
      </c>
      <c r="D663" s="12">
        <v>29.4</v>
      </c>
      <c r="E663" s="12">
        <v>29.59</v>
      </c>
      <c r="F663" s="12">
        <v>25.41996</v>
      </c>
      <c r="G663" s="12">
        <v>3677195</v>
      </c>
    </row>
    <row r="664" spans="1:7" x14ac:dyDescent="0.25">
      <c r="A664" s="13">
        <v>41969</v>
      </c>
      <c r="B664" s="12">
        <v>29.99</v>
      </c>
      <c r="C664" s="12">
        <v>29.99</v>
      </c>
      <c r="D664" s="12">
        <v>29.15</v>
      </c>
      <c r="E664" s="12">
        <v>29.360001</v>
      </c>
      <c r="F664" s="12">
        <v>25.222373999999999</v>
      </c>
      <c r="G664" s="12">
        <v>1482619</v>
      </c>
    </row>
    <row r="665" spans="1:7" x14ac:dyDescent="0.25">
      <c r="A665" s="13">
        <v>41970</v>
      </c>
      <c r="B665" s="12">
        <v>29.940000999999999</v>
      </c>
      <c r="C665" s="12">
        <v>29.940000999999999</v>
      </c>
      <c r="D665" s="12">
        <v>29.209999</v>
      </c>
      <c r="E665" s="12">
        <v>29.33</v>
      </c>
      <c r="F665" s="12">
        <v>25.196601999999999</v>
      </c>
      <c r="G665" s="12">
        <v>232136</v>
      </c>
    </row>
    <row r="666" spans="1:7" x14ac:dyDescent="0.25">
      <c r="A666" s="13">
        <v>41971</v>
      </c>
      <c r="B666" s="12">
        <v>29.25</v>
      </c>
      <c r="C666" s="12">
        <v>30.08</v>
      </c>
      <c r="D666" s="12">
        <v>29</v>
      </c>
      <c r="E666" s="12">
        <v>29.690000999999999</v>
      </c>
      <c r="F666" s="12">
        <v>25.505869000000001</v>
      </c>
      <c r="G666" s="12">
        <v>3903110</v>
      </c>
    </row>
    <row r="667" spans="1:7" x14ac:dyDescent="0.25">
      <c r="A667" s="13">
        <v>41974</v>
      </c>
      <c r="B667" s="12">
        <v>29.690000999999999</v>
      </c>
      <c r="C667" s="12">
        <v>30</v>
      </c>
      <c r="D667" s="12">
        <v>29</v>
      </c>
      <c r="E667" s="12">
        <v>29.25</v>
      </c>
      <c r="F667" s="12">
        <v>25.127876000000001</v>
      </c>
      <c r="G667" s="12">
        <v>2577905</v>
      </c>
    </row>
    <row r="668" spans="1:7" x14ac:dyDescent="0.25">
      <c r="A668" s="13">
        <v>41975</v>
      </c>
      <c r="B668" s="12">
        <v>29.209999</v>
      </c>
      <c r="C668" s="12">
        <v>29.42</v>
      </c>
      <c r="D668" s="12">
        <v>28.700001</v>
      </c>
      <c r="E668" s="12">
        <v>29.200001</v>
      </c>
      <c r="F668" s="12">
        <v>25.084923</v>
      </c>
      <c r="G668" s="12">
        <v>1813946</v>
      </c>
    </row>
    <row r="669" spans="1:7" x14ac:dyDescent="0.25">
      <c r="A669" s="13">
        <v>41976</v>
      </c>
      <c r="B669" s="12">
        <v>29.16</v>
      </c>
      <c r="C669" s="12">
        <v>29.93</v>
      </c>
      <c r="D669" s="12">
        <v>28.709999</v>
      </c>
      <c r="E669" s="12">
        <v>29.860001</v>
      </c>
      <c r="F669" s="12">
        <v>25.651910999999998</v>
      </c>
      <c r="G669" s="12">
        <v>1795252</v>
      </c>
    </row>
    <row r="670" spans="1:7" x14ac:dyDescent="0.25">
      <c r="A670" s="13">
        <v>41977</v>
      </c>
      <c r="B670" s="12">
        <v>29.709999</v>
      </c>
      <c r="C670" s="12">
        <v>29.809999000000001</v>
      </c>
      <c r="D670" s="12">
        <v>28.77</v>
      </c>
      <c r="E670" s="12">
        <v>29.030000999999999</v>
      </c>
      <c r="F670" s="12">
        <v>24.938880999999999</v>
      </c>
      <c r="G670" s="12">
        <v>2941969</v>
      </c>
    </row>
    <row r="671" spans="1:7" x14ac:dyDescent="0.25">
      <c r="A671" s="13">
        <v>41978</v>
      </c>
      <c r="B671" s="12">
        <v>29.18</v>
      </c>
      <c r="C671" s="12">
        <v>29.25</v>
      </c>
      <c r="D671" s="12">
        <v>28.049999</v>
      </c>
      <c r="E671" s="12">
        <v>28.27</v>
      </c>
      <c r="F671" s="12">
        <v>24.285986000000001</v>
      </c>
      <c r="G671" s="12">
        <v>2057774</v>
      </c>
    </row>
    <row r="672" spans="1:7" x14ac:dyDescent="0.25">
      <c r="A672" s="13">
        <v>41981</v>
      </c>
      <c r="B672" s="12">
        <v>28.209999</v>
      </c>
      <c r="C672" s="12">
        <v>29.26</v>
      </c>
      <c r="D672" s="12">
        <v>28.209999</v>
      </c>
      <c r="E672" s="12">
        <v>29.16</v>
      </c>
      <c r="F672" s="12">
        <v>25.050560000000001</v>
      </c>
      <c r="G672" s="12">
        <v>2203153</v>
      </c>
    </row>
    <row r="673" spans="1:7" x14ac:dyDescent="0.25">
      <c r="A673" s="13">
        <v>41982</v>
      </c>
      <c r="B673" s="12">
        <v>29.1</v>
      </c>
      <c r="C673" s="12">
        <v>29.309999000000001</v>
      </c>
      <c r="D673" s="12">
        <v>28.450001</v>
      </c>
      <c r="E673" s="12">
        <v>29.110001</v>
      </c>
      <c r="F673" s="12">
        <v>25.007608000000001</v>
      </c>
      <c r="G673" s="12">
        <v>1885305</v>
      </c>
    </row>
    <row r="674" spans="1:7" x14ac:dyDescent="0.25">
      <c r="A674" s="13">
        <v>41983</v>
      </c>
      <c r="B674" s="12">
        <v>29.120000999999998</v>
      </c>
      <c r="C674" s="12">
        <v>29.120000999999998</v>
      </c>
      <c r="D674" s="12">
        <v>27.6</v>
      </c>
      <c r="E674" s="12">
        <v>28.27</v>
      </c>
      <c r="F674" s="12">
        <v>24.285986000000001</v>
      </c>
      <c r="G674" s="12">
        <v>1864747</v>
      </c>
    </row>
    <row r="675" spans="1:7" x14ac:dyDescent="0.25">
      <c r="A675" s="13">
        <v>41984</v>
      </c>
      <c r="B675" s="12">
        <v>28.27</v>
      </c>
      <c r="C675" s="12">
        <v>28.65</v>
      </c>
      <c r="D675" s="12">
        <v>27.620000999999998</v>
      </c>
      <c r="E675" s="12">
        <v>27.92</v>
      </c>
      <c r="F675" s="12">
        <v>23.985309999999998</v>
      </c>
      <c r="G675" s="12">
        <v>2457973</v>
      </c>
    </row>
    <row r="676" spans="1:7" x14ac:dyDescent="0.25">
      <c r="A676" s="13">
        <v>41988</v>
      </c>
      <c r="B676" s="12">
        <v>27.92</v>
      </c>
      <c r="C676" s="12">
        <v>27.92</v>
      </c>
      <c r="D676" s="12">
        <v>26.48</v>
      </c>
      <c r="E676" s="12">
        <v>26.75</v>
      </c>
      <c r="F676" s="12">
        <v>22.980194000000001</v>
      </c>
      <c r="G676" s="12">
        <v>254732</v>
      </c>
    </row>
    <row r="677" spans="1:7" x14ac:dyDescent="0.25">
      <c r="A677" s="13">
        <v>41989</v>
      </c>
      <c r="B677" s="12">
        <v>26.68</v>
      </c>
      <c r="C677" s="12">
        <v>28.9</v>
      </c>
      <c r="D677" s="12">
        <v>26.02</v>
      </c>
      <c r="E677" s="12">
        <v>27.030000999999999</v>
      </c>
      <c r="F677" s="12">
        <v>23.220735999999999</v>
      </c>
      <c r="G677" s="12">
        <v>2265119</v>
      </c>
    </row>
    <row r="678" spans="1:7" x14ac:dyDescent="0.25">
      <c r="A678" s="13">
        <v>41990</v>
      </c>
      <c r="B678" s="12">
        <v>27.129999000000002</v>
      </c>
      <c r="C678" s="12">
        <v>28.450001</v>
      </c>
      <c r="D678" s="12">
        <v>27.129999000000002</v>
      </c>
      <c r="E678" s="12">
        <v>27.84</v>
      </c>
      <c r="F678" s="12">
        <v>23.916585999999999</v>
      </c>
      <c r="G678" s="12">
        <v>5396020</v>
      </c>
    </row>
    <row r="679" spans="1:7" x14ac:dyDescent="0.25">
      <c r="A679" s="13">
        <v>41991</v>
      </c>
      <c r="B679" s="12">
        <v>27.68</v>
      </c>
      <c r="C679" s="12">
        <v>29.74</v>
      </c>
      <c r="D679" s="12">
        <v>27.67</v>
      </c>
      <c r="E679" s="12">
        <v>28.48</v>
      </c>
      <c r="F679" s="12">
        <v>24.466391000000002</v>
      </c>
      <c r="G679" s="12">
        <v>3294144</v>
      </c>
    </row>
    <row r="680" spans="1:7" x14ac:dyDescent="0.25">
      <c r="A680" s="13">
        <v>41992</v>
      </c>
      <c r="B680" s="12">
        <v>28.959999</v>
      </c>
      <c r="C680" s="12">
        <v>29.07</v>
      </c>
      <c r="D680" s="12">
        <v>28.290001</v>
      </c>
      <c r="E680" s="12">
        <v>28.68</v>
      </c>
      <c r="F680" s="12">
        <v>24.638206</v>
      </c>
      <c r="G680" s="12">
        <v>2547981</v>
      </c>
    </row>
    <row r="681" spans="1:7" x14ac:dyDescent="0.25">
      <c r="A681" s="13">
        <v>41995</v>
      </c>
      <c r="B681" s="12">
        <v>28.74</v>
      </c>
      <c r="C681" s="12">
        <v>29.049999</v>
      </c>
      <c r="D681" s="12">
        <v>27.93</v>
      </c>
      <c r="E681" s="12">
        <v>28.24</v>
      </c>
      <c r="F681" s="12">
        <v>24.260210000000001</v>
      </c>
      <c r="G681" s="12">
        <v>2924844</v>
      </c>
    </row>
    <row r="682" spans="1:7" x14ac:dyDescent="0.25">
      <c r="A682" s="13">
        <v>41996</v>
      </c>
      <c r="B682" s="12">
        <v>28.34</v>
      </c>
      <c r="C682" s="12">
        <v>28.77</v>
      </c>
      <c r="D682" s="12">
        <v>28.26</v>
      </c>
      <c r="E682" s="12">
        <v>28.559999000000001</v>
      </c>
      <c r="F682" s="12">
        <v>24.535115999999999</v>
      </c>
      <c r="G682" s="12">
        <v>1793727</v>
      </c>
    </row>
    <row r="683" spans="1:7" x14ac:dyDescent="0.25">
      <c r="A683" s="13">
        <v>41997</v>
      </c>
      <c r="B683" s="12">
        <v>28.309999000000001</v>
      </c>
      <c r="C683" s="12">
        <v>28.889999</v>
      </c>
      <c r="D683" s="12">
        <v>28.309999000000001</v>
      </c>
      <c r="E683" s="12">
        <v>28.620000999999998</v>
      </c>
      <c r="F683" s="12">
        <v>24.586662</v>
      </c>
      <c r="G683" s="12">
        <v>210249</v>
      </c>
    </row>
    <row r="684" spans="1:7" x14ac:dyDescent="0.25">
      <c r="A684" s="13">
        <v>41999</v>
      </c>
      <c r="B684" s="12">
        <v>28.83</v>
      </c>
      <c r="C684" s="12">
        <v>28.84</v>
      </c>
      <c r="D684" s="12">
        <v>28.200001</v>
      </c>
      <c r="E684" s="12">
        <v>28.709999</v>
      </c>
      <c r="F684" s="12">
        <v>24.663975000000001</v>
      </c>
      <c r="G684" s="12">
        <v>387600</v>
      </c>
    </row>
    <row r="685" spans="1:7" x14ac:dyDescent="0.25">
      <c r="A685" s="13">
        <v>42002</v>
      </c>
      <c r="B685" s="12">
        <v>28.719999000000001</v>
      </c>
      <c r="C685" s="12">
        <v>29.469999000000001</v>
      </c>
      <c r="D685" s="12">
        <v>28.719999000000001</v>
      </c>
      <c r="E685" s="12">
        <v>29.360001</v>
      </c>
      <c r="F685" s="12">
        <v>25.222373999999999</v>
      </c>
      <c r="G685" s="12">
        <v>1657920</v>
      </c>
    </row>
    <row r="686" spans="1:7" x14ac:dyDescent="0.25">
      <c r="A686" s="13">
        <v>42003</v>
      </c>
      <c r="B686" s="12">
        <v>29.360001</v>
      </c>
      <c r="C686" s="12">
        <v>29.68</v>
      </c>
      <c r="D686" s="12">
        <v>28.82</v>
      </c>
      <c r="E686" s="12">
        <v>29.549999</v>
      </c>
      <c r="F686" s="12">
        <v>25.385597000000001</v>
      </c>
      <c r="G686" s="12">
        <v>3793895</v>
      </c>
    </row>
    <row r="687" spans="1:7" x14ac:dyDescent="0.25">
      <c r="A687" s="13">
        <v>42004</v>
      </c>
      <c r="B687" s="12">
        <v>29.450001</v>
      </c>
      <c r="C687" s="12">
        <v>29.690000999999999</v>
      </c>
      <c r="D687" s="12">
        <v>29.139999</v>
      </c>
      <c r="E687" s="12">
        <v>29.65</v>
      </c>
      <c r="F687" s="12">
        <v>25.471503999999999</v>
      </c>
      <c r="G687" s="12">
        <v>550708</v>
      </c>
    </row>
    <row r="688" spans="1:7" x14ac:dyDescent="0.25">
      <c r="A688" s="13">
        <v>42006</v>
      </c>
      <c r="B688" s="12">
        <v>29.690000999999999</v>
      </c>
      <c r="C688" s="12">
        <v>29.799999</v>
      </c>
      <c r="D688" s="12">
        <v>28.5</v>
      </c>
      <c r="E688" s="12">
        <v>28.57</v>
      </c>
      <c r="F688" s="12">
        <v>24.543707000000001</v>
      </c>
      <c r="G688" s="12">
        <v>2465065</v>
      </c>
    </row>
    <row r="689" spans="1:7" x14ac:dyDescent="0.25">
      <c r="A689" s="13">
        <v>42009</v>
      </c>
      <c r="B689" s="12">
        <v>28.57</v>
      </c>
      <c r="C689" s="12">
        <v>28.57</v>
      </c>
      <c r="D689" s="12">
        <v>27.219999000000001</v>
      </c>
      <c r="E689" s="12">
        <v>27.83</v>
      </c>
      <c r="F689" s="12">
        <v>23.907990000000002</v>
      </c>
      <c r="G689" s="12">
        <v>2525588</v>
      </c>
    </row>
    <row r="690" spans="1:7" x14ac:dyDescent="0.25">
      <c r="A690" s="13">
        <v>42010</v>
      </c>
      <c r="B690" s="12">
        <v>28.049999</v>
      </c>
      <c r="C690" s="12">
        <v>28.799999</v>
      </c>
      <c r="D690" s="12">
        <v>27.360001</v>
      </c>
      <c r="E690" s="12">
        <v>28.610001</v>
      </c>
      <c r="F690" s="12">
        <v>24.578071999999999</v>
      </c>
      <c r="G690" s="12">
        <v>2230830</v>
      </c>
    </row>
    <row r="691" spans="1:7" x14ac:dyDescent="0.25">
      <c r="A691" s="13">
        <v>42011</v>
      </c>
      <c r="B691" s="12">
        <v>28.469999000000001</v>
      </c>
      <c r="C691" s="12">
        <v>29</v>
      </c>
      <c r="D691" s="12">
        <v>27.879999000000002</v>
      </c>
      <c r="E691" s="12">
        <v>28.08</v>
      </c>
      <c r="F691" s="12">
        <v>24.122761000000001</v>
      </c>
      <c r="G691" s="12">
        <v>2279624</v>
      </c>
    </row>
    <row r="692" spans="1:7" x14ac:dyDescent="0.25">
      <c r="A692" s="13">
        <v>42012</v>
      </c>
      <c r="B692" s="12">
        <v>28.23</v>
      </c>
      <c r="C692" s="12">
        <v>28.48</v>
      </c>
      <c r="D692" s="12">
        <v>28.040001</v>
      </c>
      <c r="E692" s="12">
        <v>28.27</v>
      </c>
      <c r="F692" s="12">
        <v>24.285986000000001</v>
      </c>
      <c r="G692" s="12">
        <v>1683185</v>
      </c>
    </row>
    <row r="693" spans="1:7" x14ac:dyDescent="0.25">
      <c r="A693" s="13">
        <v>42013</v>
      </c>
      <c r="B693" s="12">
        <v>28.25</v>
      </c>
      <c r="C693" s="12">
        <v>28.459999</v>
      </c>
      <c r="D693" s="12">
        <v>27.709999</v>
      </c>
      <c r="E693" s="12">
        <v>28.09</v>
      </c>
      <c r="F693" s="12">
        <v>24.131350999999999</v>
      </c>
      <c r="G693" s="12">
        <v>1334140</v>
      </c>
    </row>
    <row r="694" spans="1:7" x14ac:dyDescent="0.25">
      <c r="A694" s="13">
        <v>42016</v>
      </c>
      <c r="B694" s="12">
        <v>28.09</v>
      </c>
      <c r="C694" s="12">
        <v>28.280000999999999</v>
      </c>
      <c r="D694" s="12">
        <v>27.59</v>
      </c>
      <c r="E694" s="12">
        <v>27.74</v>
      </c>
      <c r="F694" s="12">
        <v>23.830674999999999</v>
      </c>
      <c r="G694" s="12">
        <v>1271827</v>
      </c>
    </row>
    <row r="695" spans="1:7" x14ac:dyDescent="0.25">
      <c r="A695" s="13">
        <v>42017</v>
      </c>
      <c r="B695" s="12">
        <v>27.84</v>
      </c>
      <c r="C695" s="12">
        <v>28.26</v>
      </c>
      <c r="D695" s="12">
        <v>27</v>
      </c>
      <c r="E695" s="12">
        <v>27.440000999999999</v>
      </c>
      <c r="F695" s="12">
        <v>23.572956000000001</v>
      </c>
      <c r="G695" s="12">
        <v>4341544</v>
      </c>
    </row>
    <row r="696" spans="1:7" x14ac:dyDescent="0.25">
      <c r="A696" s="13">
        <v>42018</v>
      </c>
      <c r="B696" s="12">
        <v>27.34</v>
      </c>
      <c r="C696" s="12">
        <v>28.5</v>
      </c>
      <c r="D696" s="12">
        <v>27.139999</v>
      </c>
      <c r="E696" s="12">
        <v>28.09</v>
      </c>
      <c r="F696" s="12">
        <v>24.131350999999999</v>
      </c>
      <c r="G696" s="12">
        <v>3561503</v>
      </c>
    </row>
    <row r="697" spans="1:7" x14ac:dyDescent="0.25">
      <c r="A697" s="13">
        <v>42019</v>
      </c>
      <c r="B697" s="12">
        <v>28.190000999999999</v>
      </c>
      <c r="C697" s="12">
        <v>28.299999</v>
      </c>
      <c r="D697" s="12">
        <v>27.709999</v>
      </c>
      <c r="E697" s="12">
        <v>28.110001</v>
      </c>
      <c r="F697" s="12">
        <v>24.148533</v>
      </c>
      <c r="G697" s="12">
        <v>3280881</v>
      </c>
    </row>
    <row r="698" spans="1:7" x14ac:dyDescent="0.25">
      <c r="A698" s="13">
        <v>42020</v>
      </c>
      <c r="B698" s="12">
        <v>28.200001</v>
      </c>
      <c r="C698" s="12">
        <v>28.299999</v>
      </c>
      <c r="D698" s="12">
        <v>27.700001</v>
      </c>
      <c r="E698" s="12">
        <v>27.889999</v>
      </c>
      <c r="F698" s="12">
        <v>23.959536</v>
      </c>
      <c r="G698" s="12">
        <v>3641112</v>
      </c>
    </row>
    <row r="699" spans="1:7" x14ac:dyDescent="0.25">
      <c r="A699" s="13">
        <v>42023</v>
      </c>
      <c r="B699" s="12">
        <v>27.889999</v>
      </c>
      <c r="C699" s="12">
        <v>28.120000999999998</v>
      </c>
      <c r="D699" s="12">
        <v>27.5</v>
      </c>
      <c r="E699" s="12">
        <v>27.950001</v>
      </c>
      <c r="F699" s="12">
        <v>24.011084</v>
      </c>
      <c r="G699" s="12">
        <v>240950</v>
      </c>
    </row>
    <row r="700" spans="1:7" x14ac:dyDescent="0.25">
      <c r="A700" s="13">
        <v>42024</v>
      </c>
      <c r="B700" s="12">
        <v>27.9</v>
      </c>
      <c r="C700" s="12">
        <v>28.120000999999998</v>
      </c>
      <c r="D700" s="12">
        <v>27.85</v>
      </c>
      <c r="E700" s="12">
        <v>27.98</v>
      </c>
      <c r="F700" s="12">
        <v>24.036854000000002</v>
      </c>
      <c r="G700" s="12">
        <v>3043550</v>
      </c>
    </row>
    <row r="701" spans="1:7" x14ac:dyDescent="0.25">
      <c r="A701" s="13">
        <v>42025</v>
      </c>
      <c r="B701" s="12">
        <v>27.99</v>
      </c>
      <c r="C701" s="12">
        <v>28.450001</v>
      </c>
      <c r="D701" s="12">
        <v>27.450001</v>
      </c>
      <c r="E701" s="12">
        <v>28.26</v>
      </c>
      <c r="F701" s="12">
        <v>24.277394999999999</v>
      </c>
      <c r="G701" s="12">
        <v>6306677</v>
      </c>
    </row>
    <row r="702" spans="1:7" x14ac:dyDescent="0.25">
      <c r="A702" s="13">
        <v>42026</v>
      </c>
      <c r="B702" s="12">
        <v>28.190000999999999</v>
      </c>
      <c r="C702" s="12">
        <v>28.799999</v>
      </c>
      <c r="D702" s="12">
        <v>27.860001</v>
      </c>
      <c r="E702" s="12">
        <v>28.23</v>
      </c>
      <c r="F702" s="12">
        <v>24.251621</v>
      </c>
      <c r="G702" s="12">
        <v>3450284</v>
      </c>
    </row>
    <row r="703" spans="1:7" x14ac:dyDescent="0.25">
      <c r="A703" s="13">
        <v>42027</v>
      </c>
      <c r="B703" s="12">
        <v>28.24</v>
      </c>
      <c r="C703" s="12">
        <v>28.459999</v>
      </c>
      <c r="D703" s="12">
        <v>27.85</v>
      </c>
      <c r="E703" s="12">
        <v>28.35</v>
      </c>
      <c r="F703" s="12">
        <v>24.354710000000001</v>
      </c>
      <c r="G703" s="12">
        <v>1632731</v>
      </c>
    </row>
    <row r="704" spans="1:7" x14ac:dyDescent="0.25">
      <c r="A704" s="13">
        <v>42030</v>
      </c>
      <c r="B704" s="12">
        <v>28.18</v>
      </c>
      <c r="C704" s="12">
        <v>29.459999</v>
      </c>
      <c r="D704" s="12">
        <v>27.92</v>
      </c>
      <c r="E704" s="12">
        <v>29.35</v>
      </c>
      <c r="F704" s="12">
        <v>25.213785000000001</v>
      </c>
      <c r="G704" s="12">
        <v>3291953</v>
      </c>
    </row>
    <row r="705" spans="1:7" x14ac:dyDescent="0.25">
      <c r="A705" s="13">
        <v>42031</v>
      </c>
      <c r="B705" s="12">
        <v>29.01</v>
      </c>
      <c r="C705" s="12">
        <v>29.49</v>
      </c>
      <c r="D705" s="12">
        <v>28.639999</v>
      </c>
      <c r="E705" s="12">
        <v>29</v>
      </c>
      <c r="F705" s="12">
        <v>24.913107</v>
      </c>
      <c r="G705" s="12">
        <v>2157008</v>
      </c>
    </row>
    <row r="706" spans="1:7" x14ac:dyDescent="0.25">
      <c r="A706" s="13">
        <v>42032</v>
      </c>
      <c r="B706" s="12">
        <v>28.9</v>
      </c>
      <c r="C706" s="12">
        <v>29.18</v>
      </c>
      <c r="D706" s="12">
        <v>28.780000999999999</v>
      </c>
      <c r="E706" s="12">
        <v>28.92</v>
      </c>
      <c r="F706" s="12">
        <v>24.844384999999999</v>
      </c>
      <c r="G706" s="12">
        <v>824708</v>
      </c>
    </row>
    <row r="707" spans="1:7" x14ac:dyDescent="0.25">
      <c r="A707" s="13">
        <v>42033</v>
      </c>
      <c r="B707" s="12">
        <v>28.889999</v>
      </c>
      <c r="C707" s="12">
        <v>28.889999</v>
      </c>
      <c r="D707" s="12">
        <v>27.799999</v>
      </c>
      <c r="E707" s="12">
        <v>28.309999000000001</v>
      </c>
      <c r="F707" s="12">
        <v>24.320347000000002</v>
      </c>
      <c r="G707" s="12">
        <v>3297765</v>
      </c>
    </row>
    <row r="708" spans="1:7" x14ac:dyDescent="0.25">
      <c r="A708" s="13">
        <v>42034</v>
      </c>
      <c r="B708" s="12">
        <v>28</v>
      </c>
      <c r="C708" s="12">
        <v>28.59</v>
      </c>
      <c r="D708" s="12">
        <v>27.799999</v>
      </c>
      <c r="E708" s="12">
        <v>28.32</v>
      </c>
      <c r="F708" s="12">
        <v>24.328938999999998</v>
      </c>
      <c r="G708" s="12">
        <v>3071064</v>
      </c>
    </row>
    <row r="709" spans="1:7" x14ac:dyDescent="0.25">
      <c r="A709" s="13">
        <v>42038</v>
      </c>
      <c r="B709" s="12">
        <v>27.77</v>
      </c>
      <c r="C709" s="12">
        <v>29.34</v>
      </c>
      <c r="D709" s="12">
        <v>27.77</v>
      </c>
      <c r="E709" s="12">
        <v>29.139999</v>
      </c>
      <c r="F709" s="12">
        <v>25.033379</v>
      </c>
      <c r="G709" s="12">
        <v>3150920</v>
      </c>
    </row>
    <row r="710" spans="1:7" x14ac:dyDescent="0.25">
      <c r="A710" s="13">
        <v>42039</v>
      </c>
      <c r="B710" s="12">
        <v>29.120000999999998</v>
      </c>
      <c r="C710" s="12">
        <v>29.120000999999998</v>
      </c>
      <c r="D710" s="12">
        <v>28.559999000000001</v>
      </c>
      <c r="E710" s="12">
        <v>28.860001</v>
      </c>
      <c r="F710" s="12">
        <v>24.792839000000001</v>
      </c>
      <c r="G710" s="12">
        <v>1278180</v>
      </c>
    </row>
    <row r="711" spans="1:7" x14ac:dyDescent="0.25">
      <c r="A711" s="13">
        <v>42040</v>
      </c>
      <c r="B711" s="12">
        <v>28.860001</v>
      </c>
      <c r="C711" s="12">
        <v>29.49</v>
      </c>
      <c r="D711" s="12">
        <v>28.620000999999998</v>
      </c>
      <c r="E711" s="12">
        <v>29.23</v>
      </c>
      <c r="F711" s="12">
        <v>25.110695</v>
      </c>
      <c r="G711" s="12">
        <v>2451538</v>
      </c>
    </row>
    <row r="712" spans="1:7" x14ac:dyDescent="0.25">
      <c r="A712" s="13">
        <v>42041</v>
      </c>
      <c r="B712" s="12">
        <v>29.08</v>
      </c>
      <c r="C712" s="12">
        <v>29.49</v>
      </c>
      <c r="D712" s="12">
        <v>28.5</v>
      </c>
      <c r="E712" s="12">
        <v>28.639999</v>
      </c>
      <c r="F712" s="12">
        <v>24.603840000000002</v>
      </c>
      <c r="G712" s="12">
        <v>2398748</v>
      </c>
    </row>
    <row r="713" spans="1:7" x14ac:dyDescent="0.25">
      <c r="A713" s="13">
        <v>42044</v>
      </c>
      <c r="B713" s="12">
        <v>28.639999</v>
      </c>
      <c r="C713" s="12">
        <v>28.73</v>
      </c>
      <c r="D713" s="12">
        <v>28.26</v>
      </c>
      <c r="E713" s="12">
        <v>28.4</v>
      </c>
      <c r="F713" s="12">
        <v>24.397660999999999</v>
      </c>
      <c r="G713" s="12">
        <v>1497099</v>
      </c>
    </row>
    <row r="714" spans="1:7" x14ac:dyDescent="0.25">
      <c r="A714" s="13">
        <v>42045</v>
      </c>
      <c r="B714" s="12">
        <v>28.379999000000002</v>
      </c>
      <c r="C714" s="12">
        <v>28.639999</v>
      </c>
      <c r="D714" s="12">
        <v>28.25</v>
      </c>
      <c r="E714" s="12">
        <v>28.35</v>
      </c>
      <c r="F714" s="12">
        <v>24.354710000000001</v>
      </c>
      <c r="G714" s="12">
        <v>2551938</v>
      </c>
    </row>
    <row r="715" spans="1:7" x14ac:dyDescent="0.25">
      <c r="A715" s="13">
        <v>42046</v>
      </c>
      <c r="B715" s="12">
        <v>28.25</v>
      </c>
      <c r="C715" s="12">
        <v>28.74</v>
      </c>
      <c r="D715" s="12">
        <v>28.25</v>
      </c>
      <c r="E715" s="12">
        <v>28.5</v>
      </c>
      <c r="F715" s="12">
        <v>24.483571999999999</v>
      </c>
      <c r="G715" s="12">
        <v>5584514</v>
      </c>
    </row>
    <row r="716" spans="1:7" x14ac:dyDescent="0.25">
      <c r="A716" s="13">
        <v>42047</v>
      </c>
      <c r="B716" s="12">
        <v>28.65</v>
      </c>
      <c r="C716" s="12">
        <v>29.25</v>
      </c>
      <c r="D716" s="12">
        <v>28.49</v>
      </c>
      <c r="E716" s="12">
        <v>29.18</v>
      </c>
      <c r="F716" s="12">
        <v>25.067739</v>
      </c>
      <c r="G716" s="12">
        <v>2136495</v>
      </c>
    </row>
    <row r="717" spans="1:7" x14ac:dyDescent="0.25">
      <c r="A717" s="13">
        <v>42048</v>
      </c>
      <c r="B717" s="12">
        <v>29.25</v>
      </c>
      <c r="C717" s="12">
        <v>29.370000999999998</v>
      </c>
      <c r="D717" s="12">
        <v>28.91</v>
      </c>
      <c r="E717" s="12">
        <v>29.23</v>
      </c>
      <c r="F717" s="12">
        <v>25.110695</v>
      </c>
      <c r="G717" s="12">
        <v>1255931</v>
      </c>
    </row>
    <row r="718" spans="1:7" x14ac:dyDescent="0.25">
      <c r="A718" s="13">
        <v>42051</v>
      </c>
      <c r="B718" s="12">
        <v>29.23</v>
      </c>
      <c r="C718" s="12">
        <v>29.26</v>
      </c>
      <c r="D718" s="12">
        <v>29</v>
      </c>
      <c r="E718" s="12">
        <v>29.09</v>
      </c>
      <c r="F718" s="12">
        <v>24.990423</v>
      </c>
      <c r="G718" s="12">
        <v>422261</v>
      </c>
    </row>
    <row r="719" spans="1:7" x14ac:dyDescent="0.25">
      <c r="A719" s="13">
        <v>42052</v>
      </c>
      <c r="B719" s="12">
        <v>29</v>
      </c>
      <c r="C719" s="12">
        <v>29.870000999999998</v>
      </c>
      <c r="D719" s="12">
        <v>29</v>
      </c>
      <c r="E719" s="12">
        <v>29.5</v>
      </c>
      <c r="F719" s="12">
        <v>25.342644</v>
      </c>
      <c r="G719" s="12">
        <v>1194522</v>
      </c>
    </row>
    <row r="720" spans="1:7" x14ac:dyDescent="0.25">
      <c r="A720" s="13">
        <v>42053</v>
      </c>
      <c r="B720" s="12">
        <v>29.719999000000001</v>
      </c>
      <c r="C720" s="12">
        <v>29.84</v>
      </c>
      <c r="D720" s="12">
        <v>28.6</v>
      </c>
      <c r="E720" s="12">
        <v>28.940000999999999</v>
      </c>
      <c r="F720" s="12">
        <v>24.861563</v>
      </c>
      <c r="G720" s="12">
        <v>3078200</v>
      </c>
    </row>
    <row r="721" spans="1:7" x14ac:dyDescent="0.25">
      <c r="A721" s="13">
        <v>42054</v>
      </c>
      <c r="B721" s="12">
        <v>28.940000999999999</v>
      </c>
      <c r="C721" s="12">
        <v>29.4</v>
      </c>
      <c r="D721" s="12">
        <v>28.719999000000001</v>
      </c>
      <c r="E721" s="12">
        <v>29.280000999999999</v>
      </c>
      <c r="F721" s="12">
        <v>25.153648</v>
      </c>
      <c r="G721" s="12">
        <v>854839</v>
      </c>
    </row>
    <row r="722" spans="1:7" x14ac:dyDescent="0.25">
      <c r="A722" s="13">
        <v>42055</v>
      </c>
      <c r="B722" s="12">
        <v>29.26</v>
      </c>
      <c r="C722" s="12">
        <v>29.73</v>
      </c>
      <c r="D722" s="12">
        <v>28.9</v>
      </c>
      <c r="E722" s="12">
        <v>29.02</v>
      </c>
      <c r="F722" s="12">
        <v>24.930288000000001</v>
      </c>
      <c r="G722" s="12">
        <v>1424737</v>
      </c>
    </row>
    <row r="723" spans="1:7" x14ac:dyDescent="0.25">
      <c r="A723" s="13">
        <v>42058</v>
      </c>
      <c r="B723" s="12">
        <v>29.440000999999999</v>
      </c>
      <c r="C723" s="12">
        <v>29.690000999999999</v>
      </c>
      <c r="D723" s="12">
        <v>29.059999000000001</v>
      </c>
      <c r="E723" s="12">
        <v>29.23</v>
      </c>
      <c r="F723" s="12">
        <v>25.110695</v>
      </c>
      <c r="G723" s="12">
        <v>1393134</v>
      </c>
    </row>
    <row r="724" spans="1:7" x14ac:dyDescent="0.25">
      <c r="A724" s="13">
        <v>42059</v>
      </c>
      <c r="B724" s="12">
        <v>29.23</v>
      </c>
      <c r="C724" s="12">
        <v>30</v>
      </c>
      <c r="D724" s="12">
        <v>29.07</v>
      </c>
      <c r="E724" s="12">
        <v>29.83</v>
      </c>
      <c r="F724" s="12">
        <v>25.626137</v>
      </c>
      <c r="G724" s="12">
        <v>2243175</v>
      </c>
    </row>
    <row r="725" spans="1:7" x14ac:dyDescent="0.25">
      <c r="A725" s="13">
        <v>42060</v>
      </c>
      <c r="B725" s="12">
        <v>29.799999</v>
      </c>
      <c r="C725" s="12">
        <v>29.799999</v>
      </c>
      <c r="D725" s="12">
        <v>28.77</v>
      </c>
      <c r="E725" s="12">
        <v>29.190000999999999</v>
      </c>
      <c r="F725" s="12">
        <v>25.076333999999999</v>
      </c>
      <c r="G725" s="12">
        <v>6530629</v>
      </c>
    </row>
    <row r="726" spans="1:7" x14ac:dyDescent="0.25">
      <c r="A726" s="13">
        <v>42061</v>
      </c>
      <c r="B726" s="12">
        <v>29.23</v>
      </c>
      <c r="C726" s="12">
        <v>29.26</v>
      </c>
      <c r="D726" s="12">
        <v>28.23</v>
      </c>
      <c r="E726" s="12">
        <v>28.620000999999998</v>
      </c>
      <c r="F726" s="12">
        <v>24.586662</v>
      </c>
      <c r="G726" s="12">
        <v>5737003</v>
      </c>
    </row>
    <row r="727" spans="1:7" x14ac:dyDescent="0.25">
      <c r="A727" s="13">
        <v>42062</v>
      </c>
      <c r="B727" s="12">
        <v>28.59</v>
      </c>
      <c r="C727" s="12">
        <v>29.299999</v>
      </c>
      <c r="D727" s="12">
        <v>27.84</v>
      </c>
      <c r="E727" s="12">
        <v>28.66</v>
      </c>
      <c r="F727" s="12">
        <v>24.621023000000001</v>
      </c>
      <c r="G727" s="12">
        <v>6883309</v>
      </c>
    </row>
    <row r="728" spans="1:7" x14ac:dyDescent="0.25">
      <c r="A728" s="13">
        <v>42065</v>
      </c>
      <c r="B728" s="12">
        <v>28.51</v>
      </c>
      <c r="C728" s="12">
        <v>28.639999</v>
      </c>
      <c r="D728" s="12">
        <v>27.950001</v>
      </c>
      <c r="E728" s="12">
        <v>28.379999000000002</v>
      </c>
      <c r="F728" s="12">
        <v>24.380483999999999</v>
      </c>
      <c r="G728" s="12">
        <v>3746966</v>
      </c>
    </row>
    <row r="729" spans="1:7" x14ac:dyDescent="0.25">
      <c r="A729" s="13">
        <v>42066</v>
      </c>
      <c r="B729" s="12">
        <v>28.4</v>
      </c>
      <c r="C729" s="12">
        <v>28.65</v>
      </c>
      <c r="D729" s="12">
        <v>27.91</v>
      </c>
      <c r="E729" s="12">
        <v>28.440000999999999</v>
      </c>
      <c r="F729" s="12">
        <v>24.432030000000001</v>
      </c>
      <c r="G729" s="12">
        <v>5159198</v>
      </c>
    </row>
    <row r="730" spans="1:7" x14ac:dyDescent="0.25">
      <c r="A730" s="13">
        <v>42067</v>
      </c>
      <c r="B730" s="12">
        <v>28.559999000000001</v>
      </c>
      <c r="C730" s="12">
        <v>28.559999000000001</v>
      </c>
      <c r="D730" s="12">
        <v>27.549999</v>
      </c>
      <c r="E730" s="12">
        <v>27.59</v>
      </c>
      <c r="F730" s="12">
        <v>23.701815</v>
      </c>
      <c r="G730" s="12">
        <v>6956033</v>
      </c>
    </row>
    <row r="731" spans="1:7" x14ac:dyDescent="0.25">
      <c r="A731" s="13">
        <v>42068</v>
      </c>
      <c r="B731" s="12">
        <v>27.99</v>
      </c>
      <c r="C731" s="12">
        <v>27.99</v>
      </c>
      <c r="D731" s="12">
        <v>26.809999000000001</v>
      </c>
      <c r="E731" s="12">
        <v>27.129999000000002</v>
      </c>
      <c r="F731" s="12">
        <v>23.306640999999999</v>
      </c>
      <c r="G731" s="12">
        <v>6031081</v>
      </c>
    </row>
    <row r="732" spans="1:7" x14ac:dyDescent="0.25">
      <c r="A732" s="13">
        <v>42069</v>
      </c>
      <c r="B732" s="12">
        <v>27</v>
      </c>
      <c r="C732" s="12">
        <v>27.799999</v>
      </c>
      <c r="D732" s="12">
        <v>26.82</v>
      </c>
      <c r="E732" s="12">
        <v>27.379999000000002</v>
      </c>
      <c r="F732" s="12">
        <v>23.521409999999999</v>
      </c>
      <c r="G732" s="12">
        <v>5365211</v>
      </c>
    </row>
    <row r="733" spans="1:7" x14ac:dyDescent="0.25">
      <c r="A733" s="13">
        <v>42072</v>
      </c>
      <c r="B733" s="12">
        <v>27.23</v>
      </c>
      <c r="C733" s="12">
        <v>28.120000999999998</v>
      </c>
      <c r="D733" s="12">
        <v>27.200001</v>
      </c>
      <c r="E733" s="12">
        <v>27.92</v>
      </c>
      <c r="F733" s="12">
        <v>23.985309999999998</v>
      </c>
      <c r="G733" s="12">
        <v>3337054</v>
      </c>
    </row>
    <row r="734" spans="1:7" x14ac:dyDescent="0.25">
      <c r="A734" s="13">
        <v>42073</v>
      </c>
      <c r="B734" s="12">
        <v>27.799999</v>
      </c>
      <c r="C734" s="12">
        <v>27.959999</v>
      </c>
      <c r="D734" s="12">
        <v>27.190000999999999</v>
      </c>
      <c r="E734" s="12">
        <v>27.26</v>
      </c>
      <c r="F734" s="12">
        <v>23.418320000000001</v>
      </c>
      <c r="G734" s="12">
        <v>5025031</v>
      </c>
    </row>
    <row r="735" spans="1:7" x14ac:dyDescent="0.25">
      <c r="A735" s="13">
        <v>42074</v>
      </c>
      <c r="B735" s="12">
        <v>27.26</v>
      </c>
      <c r="C735" s="12">
        <v>27.799999</v>
      </c>
      <c r="D735" s="12">
        <v>27.02</v>
      </c>
      <c r="E735" s="12">
        <v>27.49</v>
      </c>
      <c r="F735" s="12">
        <v>23.61591</v>
      </c>
      <c r="G735" s="12">
        <v>2591821</v>
      </c>
    </row>
    <row r="736" spans="1:7" x14ac:dyDescent="0.25">
      <c r="A736" s="13">
        <v>42075</v>
      </c>
      <c r="B736" s="12">
        <v>27.35</v>
      </c>
      <c r="C736" s="12">
        <v>27.93</v>
      </c>
      <c r="D736" s="12">
        <v>27.35</v>
      </c>
      <c r="E736" s="12">
        <v>27.84</v>
      </c>
      <c r="F736" s="12">
        <v>23.916585999999999</v>
      </c>
      <c r="G736" s="12">
        <v>1961030</v>
      </c>
    </row>
    <row r="737" spans="1:7" x14ac:dyDescent="0.25">
      <c r="A737" s="13">
        <v>42076</v>
      </c>
      <c r="B737" s="12">
        <v>27.950001</v>
      </c>
      <c r="C737" s="12">
        <v>28</v>
      </c>
      <c r="D737" s="12">
        <v>27.15</v>
      </c>
      <c r="E737" s="12">
        <v>27.25</v>
      </c>
      <c r="F737" s="12">
        <v>23.409732999999999</v>
      </c>
      <c r="G737" s="12">
        <v>4072719</v>
      </c>
    </row>
    <row r="738" spans="1:7" x14ac:dyDescent="0.25">
      <c r="A738" s="13">
        <v>42080</v>
      </c>
      <c r="B738" s="12">
        <v>27.209999</v>
      </c>
      <c r="C738" s="12">
        <v>27.68</v>
      </c>
      <c r="D738" s="12">
        <v>27.1</v>
      </c>
      <c r="E738" s="12">
        <v>27.26</v>
      </c>
      <c r="F738" s="12">
        <v>23.418320000000001</v>
      </c>
      <c r="G738" s="12">
        <v>3474514</v>
      </c>
    </row>
    <row r="739" spans="1:7" x14ac:dyDescent="0.25">
      <c r="A739" s="13">
        <v>42081</v>
      </c>
      <c r="B739" s="12">
        <v>27.200001</v>
      </c>
      <c r="C739" s="12">
        <v>28</v>
      </c>
      <c r="D739" s="12">
        <v>27.200001</v>
      </c>
      <c r="E739" s="12">
        <v>27.92</v>
      </c>
      <c r="F739" s="12">
        <v>23.985309999999998</v>
      </c>
      <c r="G739" s="12">
        <v>3747263</v>
      </c>
    </row>
    <row r="740" spans="1:7" x14ac:dyDescent="0.25">
      <c r="A740" s="13">
        <v>42082</v>
      </c>
      <c r="B740" s="12">
        <v>27.780000999999999</v>
      </c>
      <c r="C740" s="12">
        <v>28</v>
      </c>
      <c r="D740" s="12">
        <v>27.42</v>
      </c>
      <c r="E740" s="12">
        <v>27.77</v>
      </c>
      <c r="F740" s="12">
        <v>23.856449000000001</v>
      </c>
      <c r="G740" s="12">
        <v>3557301</v>
      </c>
    </row>
    <row r="741" spans="1:7" x14ac:dyDescent="0.25">
      <c r="A741" s="13">
        <v>42083</v>
      </c>
      <c r="B741" s="12">
        <v>27.75</v>
      </c>
      <c r="C741" s="12">
        <v>28</v>
      </c>
      <c r="D741" s="12">
        <v>27.43</v>
      </c>
      <c r="E741" s="12">
        <v>27.700001</v>
      </c>
      <c r="F741" s="12">
        <v>23.796312</v>
      </c>
      <c r="G741" s="12">
        <v>3855818</v>
      </c>
    </row>
    <row r="742" spans="1:7" x14ac:dyDescent="0.25">
      <c r="A742" s="13">
        <v>42086</v>
      </c>
      <c r="B742" s="12">
        <v>27.700001</v>
      </c>
      <c r="C742" s="12">
        <v>27.85</v>
      </c>
      <c r="D742" s="12">
        <v>27.43</v>
      </c>
      <c r="E742" s="12">
        <v>27.73</v>
      </c>
      <c r="F742" s="12">
        <v>23.822085999999999</v>
      </c>
      <c r="G742" s="12">
        <v>1541766</v>
      </c>
    </row>
    <row r="743" spans="1:7" x14ac:dyDescent="0.25">
      <c r="A743" s="13">
        <v>42087</v>
      </c>
      <c r="B743" s="12">
        <v>27.59</v>
      </c>
      <c r="C743" s="12">
        <v>27.91</v>
      </c>
      <c r="D743" s="12">
        <v>27.35</v>
      </c>
      <c r="E743" s="12">
        <v>27.73</v>
      </c>
      <c r="F743" s="12">
        <v>23.822085999999999</v>
      </c>
      <c r="G743" s="12">
        <v>3431545</v>
      </c>
    </row>
    <row r="744" spans="1:7" x14ac:dyDescent="0.25">
      <c r="A744" s="13">
        <v>42088</v>
      </c>
      <c r="B744" s="12">
        <v>27.870000999999998</v>
      </c>
      <c r="C744" s="12">
        <v>28.049999</v>
      </c>
      <c r="D744" s="12">
        <v>27.32</v>
      </c>
      <c r="E744" s="12">
        <v>27.879999000000002</v>
      </c>
      <c r="F744" s="12">
        <v>23.950945000000001</v>
      </c>
      <c r="G744" s="12">
        <v>2432258</v>
      </c>
    </row>
    <row r="745" spans="1:7" x14ac:dyDescent="0.25">
      <c r="A745" s="13">
        <v>42089</v>
      </c>
      <c r="B745" s="12">
        <v>27.530000999999999</v>
      </c>
      <c r="C745" s="12">
        <v>27.780000999999999</v>
      </c>
      <c r="D745" s="12">
        <v>27.35</v>
      </c>
      <c r="E745" s="12">
        <v>27.440000999999999</v>
      </c>
      <c r="F745" s="12">
        <v>23.572956000000001</v>
      </c>
      <c r="G745" s="12">
        <v>3109460</v>
      </c>
    </row>
    <row r="746" spans="1:7" x14ac:dyDescent="0.25">
      <c r="A746" s="13">
        <v>42090</v>
      </c>
      <c r="B746" s="12">
        <v>27.33</v>
      </c>
      <c r="C746" s="12">
        <v>27.6</v>
      </c>
      <c r="D746" s="12">
        <v>27.129999000000002</v>
      </c>
      <c r="E746" s="12">
        <v>27.17</v>
      </c>
      <c r="F746" s="12">
        <v>23.341003000000001</v>
      </c>
      <c r="G746" s="12">
        <v>3565559</v>
      </c>
    </row>
    <row r="747" spans="1:7" x14ac:dyDescent="0.25">
      <c r="A747" s="13">
        <v>42093</v>
      </c>
      <c r="B747" s="12">
        <v>27.129999000000002</v>
      </c>
      <c r="C747" s="12">
        <v>27.620000999999998</v>
      </c>
      <c r="D747" s="12">
        <v>27.129999000000002</v>
      </c>
      <c r="E747" s="12">
        <v>27.32</v>
      </c>
      <c r="F747" s="12">
        <v>23.469866</v>
      </c>
      <c r="G747" s="12">
        <v>2317744</v>
      </c>
    </row>
    <row r="748" spans="1:7" x14ac:dyDescent="0.25">
      <c r="A748" s="13">
        <v>42094</v>
      </c>
      <c r="B748" s="12">
        <v>27.18</v>
      </c>
      <c r="C748" s="12">
        <v>27.65</v>
      </c>
      <c r="D748" s="12">
        <v>27.18</v>
      </c>
      <c r="E748" s="12">
        <v>27.469999000000001</v>
      </c>
      <c r="F748" s="12">
        <v>23.598728000000001</v>
      </c>
      <c r="G748" s="12">
        <v>9085925</v>
      </c>
    </row>
    <row r="749" spans="1:7" x14ac:dyDescent="0.25">
      <c r="A749" s="13">
        <v>42095</v>
      </c>
      <c r="B749" s="12">
        <v>27.639999</v>
      </c>
      <c r="C749" s="12">
        <v>27.74</v>
      </c>
      <c r="D749" s="12">
        <v>27.26</v>
      </c>
      <c r="E749" s="12">
        <v>27.459999</v>
      </c>
      <c r="F749" s="12">
        <v>23.590133999999999</v>
      </c>
      <c r="G749" s="12">
        <v>3560319</v>
      </c>
    </row>
    <row r="750" spans="1:7" x14ac:dyDescent="0.25">
      <c r="A750" s="13">
        <v>42100</v>
      </c>
      <c r="B750" s="12">
        <v>27.4</v>
      </c>
      <c r="C750" s="12">
        <v>27.85</v>
      </c>
      <c r="D750" s="12">
        <v>27.25</v>
      </c>
      <c r="E750" s="12">
        <v>27.73</v>
      </c>
      <c r="F750" s="12">
        <v>23.822085999999999</v>
      </c>
      <c r="G750" s="12">
        <v>6234871</v>
      </c>
    </row>
    <row r="751" spans="1:7" x14ac:dyDescent="0.25">
      <c r="A751" s="13">
        <v>42101</v>
      </c>
      <c r="B751" s="12">
        <v>27.700001</v>
      </c>
      <c r="C751" s="12">
        <v>27.77</v>
      </c>
      <c r="D751" s="12">
        <v>27.5</v>
      </c>
      <c r="E751" s="12">
        <v>27.65</v>
      </c>
      <c r="F751" s="12">
        <v>23.753359</v>
      </c>
      <c r="G751" s="12">
        <v>5452233</v>
      </c>
    </row>
    <row r="752" spans="1:7" x14ac:dyDescent="0.25">
      <c r="A752" s="13">
        <v>42102</v>
      </c>
      <c r="B752" s="12">
        <v>27.51</v>
      </c>
      <c r="C752" s="12">
        <v>27.73</v>
      </c>
      <c r="D752" s="12">
        <v>27.51</v>
      </c>
      <c r="E752" s="12">
        <v>27.639999</v>
      </c>
      <c r="F752" s="12">
        <v>23.744765999999998</v>
      </c>
      <c r="G752" s="12">
        <v>3836803</v>
      </c>
    </row>
    <row r="753" spans="1:7" x14ac:dyDescent="0.25">
      <c r="A753" s="13">
        <v>42103</v>
      </c>
      <c r="B753" s="12">
        <v>27.51</v>
      </c>
      <c r="C753" s="12">
        <v>27.799999</v>
      </c>
      <c r="D753" s="12">
        <v>27.33</v>
      </c>
      <c r="E753" s="12">
        <v>27.440000999999999</v>
      </c>
      <c r="F753" s="12">
        <v>23.572956000000001</v>
      </c>
      <c r="G753" s="12">
        <v>2900490</v>
      </c>
    </row>
    <row r="754" spans="1:7" x14ac:dyDescent="0.25">
      <c r="A754" s="13">
        <v>42104</v>
      </c>
      <c r="B754" s="12">
        <v>27.34</v>
      </c>
      <c r="C754" s="12">
        <v>27.59</v>
      </c>
      <c r="D754" s="12">
        <v>27.209999</v>
      </c>
      <c r="E754" s="12">
        <v>27.360001</v>
      </c>
      <c r="F754" s="12">
        <v>23.504228999999999</v>
      </c>
      <c r="G754" s="12">
        <v>4140963</v>
      </c>
    </row>
    <row r="755" spans="1:7" x14ac:dyDescent="0.25">
      <c r="A755" s="13">
        <v>42107</v>
      </c>
      <c r="B755" s="12">
        <v>27.4</v>
      </c>
      <c r="C755" s="12">
        <v>27.4</v>
      </c>
      <c r="D755" s="12">
        <v>26.26</v>
      </c>
      <c r="E755" s="12">
        <v>26.809999000000001</v>
      </c>
      <c r="F755" s="12">
        <v>23.031739999999999</v>
      </c>
      <c r="G755" s="12">
        <v>2775988</v>
      </c>
    </row>
    <row r="756" spans="1:7" x14ac:dyDescent="0.25">
      <c r="A756" s="13">
        <v>42108</v>
      </c>
      <c r="B756" s="12">
        <v>26.940000999999999</v>
      </c>
      <c r="C756" s="12">
        <v>27.25</v>
      </c>
      <c r="D756" s="12">
        <v>26.52</v>
      </c>
      <c r="E756" s="12">
        <v>27.15</v>
      </c>
      <c r="F756" s="12">
        <v>23.323822</v>
      </c>
      <c r="G756" s="12">
        <v>4423912</v>
      </c>
    </row>
    <row r="757" spans="1:7" x14ac:dyDescent="0.25">
      <c r="A757" s="13">
        <v>42109</v>
      </c>
      <c r="B757" s="12">
        <v>26.98</v>
      </c>
      <c r="C757" s="12">
        <v>27.5</v>
      </c>
      <c r="D757" s="12">
        <v>26.93</v>
      </c>
      <c r="E757" s="12">
        <v>27.290001</v>
      </c>
      <c r="F757" s="12">
        <v>23.444095999999998</v>
      </c>
      <c r="G757" s="12">
        <v>3282459</v>
      </c>
    </row>
    <row r="758" spans="1:7" x14ac:dyDescent="0.25">
      <c r="A758" s="13">
        <v>42110</v>
      </c>
      <c r="B758" s="12">
        <v>27.4</v>
      </c>
      <c r="C758" s="12">
        <v>27.5</v>
      </c>
      <c r="D758" s="12">
        <v>27.34</v>
      </c>
      <c r="E758" s="12">
        <v>27.43</v>
      </c>
      <c r="F758" s="12">
        <v>23.564363</v>
      </c>
      <c r="G758" s="12">
        <v>1738403</v>
      </c>
    </row>
    <row r="759" spans="1:7" x14ac:dyDescent="0.25">
      <c r="A759" s="13">
        <v>42111</v>
      </c>
      <c r="B759" s="12">
        <v>27.5</v>
      </c>
      <c r="C759" s="12">
        <v>27.5</v>
      </c>
      <c r="D759" s="12">
        <v>26.6</v>
      </c>
      <c r="E759" s="12">
        <v>26.75</v>
      </c>
      <c r="F759" s="12">
        <v>22.980194000000001</v>
      </c>
      <c r="G759" s="12">
        <v>3185667</v>
      </c>
    </row>
    <row r="760" spans="1:7" x14ac:dyDescent="0.25">
      <c r="A760" s="13">
        <v>42114</v>
      </c>
      <c r="B760" s="12">
        <v>26.799999</v>
      </c>
      <c r="C760" s="12">
        <v>27.290001</v>
      </c>
      <c r="D760" s="12">
        <v>26.58</v>
      </c>
      <c r="E760" s="12">
        <v>27.15</v>
      </c>
      <c r="F760" s="12">
        <v>23.323822</v>
      </c>
      <c r="G760" s="12">
        <v>8935644</v>
      </c>
    </row>
    <row r="761" spans="1:7" x14ac:dyDescent="0.25">
      <c r="A761" s="13">
        <v>42115</v>
      </c>
      <c r="B761" s="12">
        <v>27.15</v>
      </c>
      <c r="C761" s="12">
        <v>27.23</v>
      </c>
      <c r="D761" s="12">
        <v>26.59</v>
      </c>
      <c r="E761" s="12">
        <v>26.68</v>
      </c>
      <c r="F761" s="12">
        <v>22.920061</v>
      </c>
      <c r="G761" s="12">
        <v>6478648</v>
      </c>
    </row>
    <row r="762" spans="1:7" x14ac:dyDescent="0.25">
      <c r="A762" s="13">
        <v>42116</v>
      </c>
      <c r="B762" s="12">
        <v>26.68</v>
      </c>
      <c r="C762" s="12">
        <v>27.16</v>
      </c>
      <c r="D762" s="12">
        <v>26.15</v>
      </c>
      <c r="E762" s="12">
        <v>27.040001</v>
      </c>
      <c r="F762" s="12">
        <v>23.229326</v>
      </c>
      <c r="G762" s="12">
        <v>5767460</v>
      </c>
    </row>
    <row r="763" spans="1:7" x14ac:dyDescent="0.25">
      <c r="A763" s="13">
        <v>42117</v>
      </c>
      <c r="B763" s="12">
        <v>27.09</v>
      </c>
      <c r="C763" s="12">
        <v>27.68</v>
      </c>
      <c r="D763" s="12">
        <v>26.83</v>
      </c>
      <c r="E763" s="12">
        <v>27.51</v>
      </c>
      <c r="F763" s="12">
        <v>23.633091</v>
      </c>
      <c r="G763" s="12">
        <v>5430426</v>
      </c>
    </row>
    <row r="764" spans="1:7" x14ac:dyDescent="0.25">
      <c r="A764" s="13">
        <v>42118</v>
      </c>
      <c r="B764" s="12">
        <v>27.51</v>
      </c>
      <c r="C764" s="12">
        <v>27.58</v>
      </c>
      <c r="D764" s="12">
        <v>27.209999</v>
      </c>
      <c r="E764" s="12">
        <v>27.5</v>
      </c>
      <c r="F764" s="12">
        <v>23.624497999999999</v>
      </c>
      <c r="G764" s="12">
        <v>2605897</v>
      </c>
    </row>
    <row r="765" spans="1:7" x14ac:dyDescent="0.25">
      <c r="A765" s="13">
        <v>42121</v>
      </c>
      <c r="B765" s="12">
        <v>27.5</v>
      </c>
      <c r="C765" s="12">
        <v>27.950001</v>
      </c>
      <c r="D765" s="12">
        <v>27.23</v>
      </c>
      <c r="E765" s="12">
        <v>27.58</v>
      </c>
      <c r="F765" s="12">
        <v>23.693224000000001</v>
      </c>
      <c r="G765" s="12">
        <v>5323667</v>
      </c>
    </row>
    <row r="766" spans="1:7" x14ac:dyDescent="0.25">
      <c r="A766" s="13">
        <v>42122</v>
      </c>
      <c r="B766" s="12">
        <v>27.709999</v>
      </c>
      <c r="C766" s="12">
        <v>27.940000999999999</v>
      </c>
      <c r="D766" s="12">
        <v>27.049999</v>
      </c>
      <c r="E766" s="12">
        <v>27.530000999999999</v>
      </c>
      <c r="F766" s="12">
        <v>23.650272000000001</v>
      </c>
      <c r="G766" s="12">
        <v>7017892</v>
      </c>
    </row>
    <row r="767" spans="1:7" x14ac:dyDescent="0.25">
      <c r="A767" s="13">
        <v>42123</v>
      </c>
      <c r="B767" s="12">
        <v>27.530000999999999</v>
      </c>
      <c r="C767" s="12">
        <v>27.530000999999999</v>
      </c>
      <c r="D767" s="12">
        <v>26.5</v>
      </c>
      <c r="E767" s="12">
        <v>26.66</v>
      </c>
      <c r="F767" s="12">
        <v>22.902878000000001</v>
      </c>
      <c r="G767" s="12">
        <v>3042636</v>
      </c>
    </row>
    <row r="768" spans="1:7" x14ac:dyDescent="0.25">
      <c r="A768" s="13">
        <v>42124</v>
      </c>
      <c r="B768" s="12">
        <v>26.74</v>
      </c>
      <c r="C768" s="12">
        <v>26.969999000000001</v>
      </c>
      <c r="D768" s="12">
        <v>25.91</v>
      </c>
      <c r="E768" s="12">
        <v>26.190000999999999</v>
      </c>
      <c r="F768" s="12">
        <v>22.499113000000001</v>
      </c>
      <c r="G768" s="12">
        <v>5442326</v>
      </c>
    </row>
    <row r="769" spans="1:7" x14ac:dyDescent="0.25">
      <c r="A769" s="13">
        <v>42128</v>
      </c>
      <c r="B769" s="12">
        <v>26.74</v>
      </c>
      <c r="C769" s="12">
        <v>27.299999</v>
      </c>
      <c r="D769" s="12">
        <v>25.950001</v>
      </c>
      <c r="E769" s="12">
        <v>27.25</v>
      </c>
      <c r="F769" s="12">
        <v>23.409732999999999</v>
      </c>
      <c r="G769" s="12">
        <v>3702323</v>
      </c>
    </row>
    <row r="770" spans="1:7" x14ac:dyDescent="0.25">
      <c r="A770" s="13">
        <v>42129</v>
      </c>
      <c r="B770" s="12">
        <v>27</v>
      </c>
      <c r="C770" s="12">
        <v>27.35</v>
      </c>
      <c r="D770" s="12">
        <v>26.950001</v>
      </c>
      <c r="E770" s="12">
        <v>27.1</v>
      </c>
      <c r="F770" s="12">
        <v>23.28087</v>
      </c>
      <c r="G770" s="12">
        <v>4612213</v>
      </c>
    </row>
    <row r="771" spans="1:7" x14ac:dyDescent="0.25">
      <c r="A771" s="13">
        <v>42130</v>
      </c>
      <c r="B771" s="12">
        <v>27</v>
      </c>
      <c r="C771" s="12">
        <v>27.43</v>
      </c>
      <c r="D771" s="12">
        <v>26.700001</v>
      </c>
      <c r="E771" s="12">
        <v>26.93</v>
      </c>
      <c r="F771" s="12">
        <v>23.134827000000001</v>
      </c>
      <c r="G771" s="12">
        <v>3809142</v>
      </c>
    </row>
    <row r="772" spans="1:7" x14ac:dyDescent="0.25">
      <c r="A772" s="13">
        <v>42131</v>
      </c>
      <c r="B772" s="12">
        <v>26.950001</v>
      </c>
      <c r="C772" s="12">
        <v>27.059999000000001</v>
      </c>
      <c r="D772" s="12">
        <v>26.35</v>
      </c>
      <c r="E772" s="12">
        <v>26.549999</v>
      </c>
      <c r="F772" s="12">
        <v>22.808378000000001</v>
      </c>
      <c r="G772" s="12">
        <v>1537965</v>
      </c>
    </row>
    <row r="773" spans="1:7" x14ac:dyDescent="0.25">
      <c r="A773" s="13">
        <v>42132</v>
      </c>
      <c r="B773" s="12">
        <v>26.969999000000001</v>
      </c>
      <c r="C773" s="12">
        <v>27.209999</v>
      </c>
      <c r="D773" s="12">
        <v>26.540001</v>
      </c>
      <c r="E773" s="12">
        <v>26.65</v>
      </c>
      <c r="F773" s="12">
        <v>22.894285</v>
      </c>
      <c r="G773" s="12">
        <v>2711816</v>
      </c>
    </row>
    <row r="774" spans="1:7" x14ac:dyDescent="0.25">
      <c r="A774" s="13">
        <v>42135</v>
      </c>
      <c r="B774" s="12">
        <v>26.75</v>
      </c>
      <c r="C774" s="12">
        <v>27.299999</v>
      </c>
      <c r="D774" s="12">
        <v>26.68</v>
      </c>
      <c r="E774" s="12">
        <v>27.23</v>
      </c>
      <c r="F774" s="12">
        <v>23.39255</v>
      </c>
      <c r="G774" s="12">
        <v>2340092</v>
      </c>
    </row>
    <row r="775" spans="1:7" x14ac:dyDescent="0.25">
      <c r="A775" s="13">
        <v>42136</v>
      </c>
      <c r="B775" s="12">
        <v>26.799999</v>
      </c>
      <c r="C775" s="12">
        <v>26.969999000000001</v>
      </c>
      <c r="D775" s="12">
        <v>26.530000999999999</v>
      </c>
      <c r="E775" s="12">
        <v>26.59</v>
      </c>
      <c r="F775" s="12">
        <v>23.498598000000001</v>
      </c>
      <c r="G775" s="12">
        <v>2567320</v>
      </c>
    </row>
    <row r="776" spans="1:7" x14ac:dyDescent="0.25">
      <c r="A776" s="13">
        <v>42137</v>
      </c>
      <c r="B776" s="12">
        <v>26.5</v>
      </c>
      <c r="C776" s="12">
        <v>26.780000999999999</v>
      </c>
      <c r="D776" s="12">
        <v>26.299999</v>
      </c>
      <c r="E776" s="12">
        <v>26.389999</v>
      </c>
      <c r="F776" s="12">
        <v>23.321852</v>
      </c>
      <c r="G776" s="12">
        <v>2247401</v>
      </c>
    </row>
    <row r="777" spans="1:7" x14ac:dyDescent="0.25">
      <c r="A777" s="13">
        <v>42138</v>
      </c>
      <c r="B777" s="12">
        <v>26.77</v>
      </c>
      <c r="C777" s="12">
        <v>26.77</v>
      </c>
      <c r="D777" s="12">
        <v>26.139999</v>
      </c>
      <c r="E777" s="12">
        <v>26.190000999999999</v>
      </c>
      <c r="F777" s="12">
        <v>23.145102000000001</v>
      </c>
      <c r="G777" s="12">
        <v>3940157</v>
      </c>
    </row>
    <row r="778" spans="1:7" x14ac:dyDescent="0.25">
      <c r="A778" s="13">
        <v>42139</v>
      </c>
      <c r="B778" s="12">
        <v>26.32</v>
      </c>
      <c r="C778" s="12">
        <v>26.440000999999999</v>
      </c>
      <c r="D778" s="12">
        <v>26</v>
      </c>
      <c r="E778" s="12">
        <v>26.34</v>
      </c>
      <c r="F778" s="12">
        <v>23.277664000000001</v>
      </c>
      <c r="G778" s="12">
        <v>2380810</v>
      </c>
    </row>
    <row r="779" spans="1:7" x14ac:dyDescent="0.25">
      <c r="A779" s="13">
        <v>42142</v>
      </c>
      <c r="B779" s="12">
        <v>26.42</v>
      </c>
      <c r="C779" s="12">
        <v>26.66</v>
      </c>
      <c r="D779" s="12">
        <v>26.209999</v>
      </c>
      <c r="E779" s="12">
        <v>26.32</v>
      </c>
      <c r="F779" s="12">
        <v>23.259989000000001</v>
      </c>
      <c r="G779" s="12">
        <v>2401957</v>
      </c>
    </row>
    <row r="780" spans="1:7" x14ac:dyDescent="0.25">
      <c r="A780" s="13">
        <v>42143</v>
      </c>
      <c r="B780" s="12">
        <v>26.32</v>
      </c>
      <c r="C780" s="12">
        <v>26.58</v>
      </c>
      <c r="D780" s="12">
        <v>26.01</v>
      </c>
      <c r="E780" s="12">
        <v>26.049999</v>
      </c>
      <c r="F780" s="12">
        <v>23.021377999999999</v>
      </c>
      <c r="G780" s="12">
        <v>3978593</v>
      </c>
    </row>
    <row r="781" spans="1:7" x14ac:dyDescent="0.25">
      <c r="A781" s="13">
        <v>42144</v>
      </c>
      <c r="B781" s="12">
        <v>26.24</v>
      </c>
      <c r="C781" s="12">
        <v>26.360001</v>
      </c>
      <c r="D781" s="12">
        <v>26.02</v>
      </c>
      <c r="E781" s="12">
        <v>26.18</v>
      </c>
      <c r="F781" s="12">
        <v>23.136265000000002</v>
      </c>
      <c r="G781" s="12">
        <v>1412328</v>
      </c>
    </row>
    <row r="782" spans="1:7" x14ac:dyDescent="0.25">
      <c r="A782" s="13">
        <v>42145</v>
      </c>
      <c r="B782" s="12">
        <v>26.1</v>
      </c>
      <c r="C782" s="12">
        <v>26.129999000000002</v>
      </c>
      <c r="D782" s="12">
        <v>25.610001</v>
      </c>
      <c r="E782" s="12">
        <v>25.940000999999999</v>
      </c>
      <c r="F782" s="12">
        <v>22.924168000000002</v>
      </c>
      <c r="G782" s="12">
        <v>3911291</v>
      </c>
    </row>
    <row r="783" spans="1:7" x14ac:dyDescent="0.25">
      <c r="A783" s="13">
        <v>42146</v>
      </c>
      <c r="B783" s="12">
        <v>25.950001</v>
      </c>
      <c r="C783" s="12">
        <v>26.27</v>
      </c>
      <c r="D783" s="12">
        <v>25.34</v>
      </c>
      <c r="E783" s="12">
        <v>25.620000999999998</v>
      </c>
      <c r="F783" s="12">
        <v>22.641373000000002</v>
      </c>
      <c r="G783" s="12">
        <v>3197561</v>
      </c>
    </row>
    <row r="784" spans="1:7" x14ac:dyDescent="0.25">
      <c r="A784" s="13">
        <v>42149</v>
      </c>
      <c r="B784" s="12">
        <v>25.49</v>
      </c>
      <c r="C784" s="12">
        <v>25.889999</v>
      </c>
      <c r="D784" s="12">
        <v>25.309999000000001</v>
      </c>
      <c r="E784" s="12">
        <v>25.870000999999998</v>
      </c>
      <c r="F784" s="12">
        <v>22.862307000000001</v>
      </c>
      <c r="G784" s="12">
        <v>485761</v>
      </c>
    </row>
    <row r="785" spans="1:7" x14ac:dyDescent="0.25">
      <c r="A785" s="13">
        <v>42150</v>
      </c>
      <c r="B785" s="12">
        <v>25.9</v>
      </c>
      <c r="C785" s="12">
        <v>26.15</v>
      </c>
      <c r="D785" s="12">
        <v>25.360001</v>
      </c>
      <c r="E785" s="12">
        <v>25.889999</v>
      </c>
      <c r="F785" s="12">
        <v>22.879981999999998</v>
      </c>
      <c r="G785" s="12">
        <v>4491257</v>
      </c>
    </row>
    <row r="786" spans="1:7" x14ac:dyDescent="0.25">
      <c r="A786" s="13">
        <v>42151</v>
      </c>
      <c r="B786" s="12">
        <v>25.709999</v>
      </c>
      <c r="C786" s="12">
        <v>26.1</v>
      </c>
      <c r="D786" s="12">
        <v>25.5</v>
      </c>
      <c r="E786" s="12">
        <v>26.030000999999999</v>
      </c>
      <c r="F786" s="12">
        <v>23.003706000000001</v>
      </c>
      <c r="G786" s="12">
        <v>5548174</v>
      </c>
    </row>
    <row r="787" spans="1:7" x14ac:dyDescent="0.25">
      <c r="A787" s="13">
        <v>42152</v>
      </c>
      <c r="B787" s="12">
        <v>26</v>
      </c>
      <c r="C787" s="12">
        <v>26.32</v>
      </c>
      <c r="D787" s="12">
        <v>25.98</v>
      </c>
      <c r="E787" s="12">
        <v>26.15</v>
      </c>
      <c r="F787" s="12">
        <v>23.109755</v>
      </c>
      <c r="G787" s="12">
        <v>2539015</v>
      </c>
    </row>
    <row r="788" spans="1:7" x14ac:dyDescent="0.25">
      <c r="A788" s="13">
        <v>42153</v>
      </c>
      <c r="B788" s="12">
        <v>26.25</v>
      </c>
      <c r="C788" s="12">
        <v>26.52</v>
      </c>
      <c r="D788" s="12">
        <v>25.99</v>
      </c>
      <c r="E788" s="12">
        <v>26.440000999999999</v>
      </c>
      <c r="F788" s="12">
        <v>23.366039000000001</v>
      </c>
      <c r="G788" s="12">
        <v>5585063</v>
      </c>
    </row>
    <row r="789" spans="1:7" x14ac:dyDescent="0.25">
      <c r="A789" s="13">
        <v>42156</v>
      </c>
      <c r="B789" s="12">
        <v>26.549999</v>
      </c>
      <c r="C789" s="12">
        <v>26.799999</v>
      </c>
      <c r="D789" s="12">
        <v>25.91</v>
      </c>
      <c r="E789" s="12">
        <v>26.719999000000001</v>
      </c>
      <c r="F789" s="12">
        <v>23.613485000000001</v>
      </c>
      <c r="G789" s="12">
        <v>3649554</v>
      </c>
    </row>
    <row r="790" spans="1:7" x14ac:dyDescent="0.25">
      <c r="A790" s="13">
        <v>42157</v>
      </c>
      <c r="B790" s="12">
        <v>26.629999000000002</v>
      </c>
      <c r="C790" s="12">
        <v>26.76</v>
      </c>
      <c r="D790" s="12">
        <v>26.110001</v>
      </c>
      <c r="E790" s="12">
        <v>26.51</v>
      </c>
      <c r="F790" s="12">
        <v>23.427897999999999</v>
      </c>
      <c r="G790" s="12">
        <v>5254115</v>
      </c>
    </row>
    <row r="791" spans="1:7" x14ac:dyDescent="0.25">
      <c r="A791" s="13">
        <v>42158</v>
      </c>
      <c r="B791" s="12">
        <v>26.41</v>
      </c>
      <c r="C791" s="12">
        <v>26.59</v>
      </c>
      <c r="D791" s="12">
        <v>26.299999</v>
      </c>
      <c r="E791" s="12">
        <v>26.370000999999998</v>
      </c>
      <c r="F791" s="12">
        <v>23.304178</v>
      </c>
      <c r="G791" s="12">
        <v>1995480</v>
      </c>
    </row>
    <row r="792" spans="1:7" x14ac:dyDescent="0.25">
      <c r="A792" s="13">
        <v>42159</v>
      </c>
      <c r="B792" s="12">
        <v>26.370000999999998</v>
      </c>
      <c r="C792" s="12">
        <v>26.9</v>
      </c>
      <c r="D792" s="12">
        <v>26.23</v>
      </c>
      <c r="E792" s="12">
        <v>26.809999000000001</v>
      </c>
      <c r="F792" s="12">
        <v>23.693021999999999</v>
      </c>
      <c r="G792" s="12">
        <v>6396364</v>
      </c>
    </row>
    <row r="793" spans="1:7" x14ac:dyDescent="0.25">
      <c r="A793" s="13">
        <v>42160</v>
      </c>
      <c r="B793" s="12">
        <v>26.809999000000001</v>
      </c>
      <c r="C793" s="12">
        <v>27.049999</v>
      </c>
      <c r="D793" s="12">
        <v>26.6</v>
      </c>
      <c r="E793" s="12">
        <v>26.889999</v>
      </c>
      <c r="F793" s="12">
        <v>23.763719999999999</v>
      </c>
      <c r="G793" s="12">
        <v>4070678</v>
      </c>
    </row>
    <row r="794" spans="1:7" x14ac:dyDescent="0.25">
      <c r="A794" s="13">
        <v>42163</v>
      </c>
      <c r="B794" s="12">
        <v>26.67</v>
      </c>
      <c r="C794" s="12">
        <v>27.299999</v>
      </c>
      <c r="D794" s="12">
        <v>26.67</v>
      </c>
      <c r="E794" s="12">
        <v>27.17</v>
      </c>
      <c r="F794" s="12">
        <v>24.011165999999999</v>
      </c>
      <c r="G794" s="12">
        <v>2922735</v>
      </c>
    </row>
    <row r="795" spans="1:7" x14ac:dyDescent="0.25">
      <c r="A795" s="13">
        <v>42164</v>
      </c>
      <c r="B795" s="12">
        <v>27.25</v>
      </c>
      <c r="C795" s="12">
        <v>27.58</v>
      </c>
      <c r="D795" s="12">
        <v>27.18</v>
      </c>
      <c r="E795" s="12">
        <v>27.5</v>
      </c>
      <c r="F795" s="12">
        <v>24.302799</v>
      </c>
      <c r="G795" s="12">
        <v>7435640</v>
      </c>
    </row>
    <row r="796" spans="1:7" x14ac:dyDescent="0.25">
      <c r="A796" s="13">
        <v>42165</v>
      </c>
      <c r="B796" s="12">
        <v>27.6</v>
      </c>
      <c r="C796" s="12">
        <v>27.879999000000002</v>
      </c>
      <c r="D796" s="12">
        <v>27.17</v>
      </c>
      <c r="E796" s="12">
        <v>27.360001</v>
      </c>
      <c r="F796" s="12">
        <v>24.179076999999999</v>
      </c>
      <c r="G796" s="12">
        <v>5869739</v>
      </c>
    </row>
    <row r="797" spans="1:7" x14ac:dyDescent="0.25">
      <c r="A797" s="13">
        <v>42166</v>
      </c>
      <c r="B797" s="12">
        <v>27.290001</v>
      </c>
      <c r="C797" s="12">
        <v>27.790001</v>
      </c>
      <c r="D797" s="12">
        <v>27.190000999999999</v>
      </c>
      <c r="E797" s="12">
        <v>27.27</v>
      </c>
      <c r="F797" s="12">
        <v>24.099540999999999</v>
      </c>
      <c r="G797" s="12">
        <v>2081009</v>
      </c>
    </row>
    <row r="798" spans="1:7" x14ac:dyDescent="0.25">
      <c r="A798" s="13">
        <v>42167</v>
      </c>
      <c r="B798" s="12">
        <v>27.299999</v>
      </c>
      <c r="C798" s="12">
        <v>27.549999</v>
      </c>
      <c r="D798" s="12">
        <v>27.299999</v>
      </c>
      <c r="E798" s="12">
        <v>27.459999</v>
      </c>
      <c r="F798" s="12">
        <v>24.267448000000002</v>
      </c>
      <c r="G798" s="12">
        <v>2218925</v>
      </c>
    </row>
    <row r="799" spans="1:7" x14ac:dyDescent="0.25">
      <c r="A799" s="13">
        <v>42170</v>
      </c>
      <c r="B799" s="12">
        <v>27.5</v>
      </c>
      <c r="C799" s="12">
        <v>27.6</v>
      </c>
      <c r="D799" s="12">
        <v>26.969999000000001</v>
      </c>
      <c r="E799" s="12">
        <v>27.32</v>
      </c>
      <c r="F799" s="12">
        <v>24.143726000000001</v>
      </c>
      <c r="G799" s="12">
        <v>2296569</v>
      </c>
    </row>
    <row r="800" spans="1:7" x14ac:dyDescent="0.25">
      <c r="A800" s="13">
        <v>42171</v>
      </c>
      <c r="B800" s="12">
        <v>27</v>
      </c>
      <c r="C800" s="12">
        <v>27.67</v>
      </c>
      <c r="D800" s="12">
        <v>27</v>
      </c>
      <c r="E800" s="12">
        <v>27.540001</v>
      </c>
      <c r="F800" s="12">
        <v>24.338149999999999</v>
      </c>
      <c r="G800" s="12">
        <v>3387060</v>
      </c>
    </row>
    <row r="801" spans="1:7" x14ac:dyDescent="0.25">
      <c r="A801" s="13">
        <v>42172</v>
      </c>
      <c r="B801" s="12">
        <v>27.52</v>
      </c>
      <c r="C801" s="12">
        <v>27.700001</v>
      </c>
      <c r="D801" s="12">
        <v>27.309999000000001</v>
      </c>
      <c r="E801" s="12">
        <v>27.51</v>
      </c>
      <c r="F801" s="12">
        <v>24.311637999999999</v>
      </c>
      <c r="G801" s="12">
        <v>12909098</v>
      </c>
    </row>
    <row r="802" spans="1:7" x14ac:dyDescent="0.25">
      <c r="A802" s="13">
        <v>42173</v>
      </c>
      <c r="B802" s="12">
        <v>27.51</v>
      </c>
      <c r="C802" s="12">
        <v>27.75</v>
      </c>
      <c r="D802" s="12">
        <v>27.219999000000001</v>
      </c>
      <c r="E802" s="12">
        <v>27.610001</v>
      </c>
      <c r="F802" s="12">
        <v>24.400010999999999</v>
      </c>
      <c r="G802" s="12">
        <v>3196753</v>
      </c>
    </row>
    <row r="803" spans="1:7" x14ac:dyDescent="0.25">
      <c r="A803" s="13">
        <v>42174</v>
      </c>
      <c r="B803" s="12">
        <v>27.57</v>
      </c>
      <c r="C803" s="12">
        <v>27.700001</v>
      </c>
      <c r="D803" s="12">
        <v>27.41</v>
      </c>
      <c r="E803" s="12">
        <v>27.52</v>
      </c>
      <c r="F803" s="12">
        <v>24.320473</v>
      </c>
      <c r="G803" s="12">
        <v>4801739</v>
      </c>
    </row>
    <row r="804" spans="1:7" x14ac:dyDescent="0.25">
      <c r="A804" s="13">
        <v>42177</v>
      </c>
      <c r="B804" s="12">
        <v>27.5</v>
      </c>
      <c r="C804" s="12">
        <v>27.700001</v>
      </c>
      <c r="D804" s="12">
        <v>27.4</v>
      </c>
      <c r="E804" s="12">
        <v>27.48</v>
      </c>
      <c r="F804" s="12">
        <v>24.285124</v>
      </c>
      <c r="G804" s="12">
        <v>8141621</v>
      </c>
    </row>
    <row r="805" spans="1:7" x14ac:dyDescent="0.25">
      <c r="A805" s="13">
        <v>42178</v>
      </c>
      <c r="B805" s="12">
        <v>27.58</v>
      </c>
      <c r="C805" s="12">
        <v>27.870000999999998</v>
      </c>
      <c r="D805" s="12">
        <v>27.57</v>
      </c>
      <c r="E805" s="12">
        <v>27.76</v>
      </c>
      <c r="F805" s="12">
        <v>24.53257</v>
      </c>
      <c r="G805" s="12">
        <v>2610260</v>
      </c>
    </row>
    <row r="806" spans="1:7" x14ac:dyDescent="0.25">
      <c r="A806" s="13">
        <v>42179</v>
      </c>
      <c r="B806" s="12">
        <v>27.76</v>
      </c>
      <c r="C806" s="12">
        <v>27.85</v>
      </c>
      <c r="D806" s="12">
        <v>27.73</v>
      </c>
      <c r="E806" s="12">
        <v>27.809999000000001</v>
      </c>
      <c r="F806" s="12">
        <v>24.576756</v>
      </c>
      <c r="G806" s="12">
        <v>3899388</v>
      </c>
    </row>
    <row r="807" spans="1:7" x14ac:dyDescent="0.25">
      <c r="A807" s="13">
        <v>42180</v>
      </c>
      <c r="B807" s="12">
        <v>27.6</v>
      </c>
      <c r="C807" s="12">
        <v>28.09</v>
      </c>
      <c r="D807" s="12">
        <v>27.6</v>
      </c>
      <c r="E807" s="12">
        <v>27.74</v>
      </c>
      <c r="F807" s="12">
        <v>24.514896</v>
      </c>
      <c r="G807" s="12">
        <v>4268319</v>
      </c>
    </row>
    <row r="808" spans="1:7" x14ac:dyDescent="0.25">
      <c r="A808" s="13">
        <v>42181</v>
      </c>
      <c r="B808" s="12">
        <v>27.75</v>
      </c>
      <c r="C808" s="12">
        <v>28.110001</v>
      </c>
      <c r="D808" s="12">
        <v>27.01</v>
      </c>
      <c r="E808" s="12">
        <v>28.059999000000001</v>
      </c>
      <c r="F808" s="12">
        <v>24.797692999999999</v>
      </c>
      <c r="G808" s="12">
        <v>1844897</v>
      </c>
    </row>
    <row r="809" spans="1:7" x14ac:dyDescent="0.25">
      <c r="A809" s="13">
        <v>42184</v>
      </c>
      <c r="B809" s="12">
        <v>27.5</v>
      </c>
      <c r="C809" s="12">
        <v>28.1</v>
      </c>
      <c r="D809" s="12">
        <v>26.85</v>
      </c>
      <c r="E809" s="12">
        <v>28</v>
      </c>
      <c r="F809" s="12">
        <v>24.744668999999998</v>
      </c>
      <c r="G809" s="12">
        <v>2135497</v>
      </c>
    </row>
    <row r="810" spans="1:7" x14ac:dyDescent="0.25">
      <c r="A810" s="13">
        <v>42185</v>
      </c>
      <c r="B810" s="12">
        <v>27.860001</v>
      </c>
      <c r="C810" s="12">
        <v>28.120000999999998</v>
      </c>
      <c r="D810" s="12">
        <v>27.58</v>
      </c>
      <c r="E810" s="12">
        <v>27.84</v>
      </c>
      <c r="F810" s="12">
        <v>24.603273000000002</v>
      </c>
      <c r="G810" s="12">
        <v>6062798</v>
      </c>
    </row>
    <row r="811" spans="1:7" x14ac:dyDescent="0.25">
      <c r="A811" s="13">
        <v>42186</v>
      </c>
      <c r="B811" s="12">
        <v>27.950001</v>
      </c>
      <c r="C811" s="12">
        <v>28.139999</v>
      </c>
      <c r="D811" s="12">
        <v>27.860001</v>
      </c>
      <c r="E811" s="12">
        <v>28</v>
      </c>
      <c r="F811" s="12">
        <v>24.744668999999998</v>
      </c>
      <c r="G811" s="12">
        <v>2303466</v>
      </c>
    </row>
    <row r="812" spans="1:7" x14ac:dyDescent="0.25">
      <c r="A812" s="13">
        <v>42187</v>
      </c>
      <c r="B812" s="12">
        <v>28</v>
      </c>
      <c r="C812" s="12">
        <v>28.09</v>
      </c>
      <c r="D812" s="12">
        <v>27.48</v>
      </c>
      <c r="E812" s="12">
        <v>27.84</v>
      </c>
      <c r="F812" s="12">
        <v>24.603273000000002</v>
      </c>
      <c r="G812" s="12">
        <v>5826305</v>
      </c>
    </row>
    <row r="813" spans="1:7" x14ac:dyDescent="0.25">
      <c r="A813" s="13">
        <v>42188</v>
      </c>
      <c r="B813" s="12">
        <v>27.85</v>
      </c>
      <c r="C813" s="12">
        <v>28.049999</v>
      </c>
      <c r="D813" s="12">
        <v>27.459999</v>
      </c>
      <c r="E813" s="12">
        <v>27.77</v>
      </c>
      <c r="F813" s="12">
        <v>24.541409999999999</v>
      </c>
      <c r="G813" s="12">
        <v>531954</v>
      </c>
    </row>
    <row r="814" spans="1:7" x14ac:dyDescent="0.25">
      <c r="A814" s="13">
        <v>42191</v>
      </c>
      <c r="B814" s="12">
        <v>27.299999</v>
      </c>
      <c r="C814" s="12">
        <v>28.15</v>
      </c>
      <c r="D814" s="12">
        <v>27.299999</v>
      </c>
      <c r="E814" s="12">
        <v>27.889999</v>
      </c>
      <c r="F814" s="12">
        <v>24.647456999999999</v>
      </c>
      <c r="G814" s="12">
        <v>5709460</v>
      </c>
    </row>
    <row r="815" spans="1:7" x14ac:dyDescent="0.25">
      <c r="A815" s="13">
        <v>42192</v>
      </c>
      <c r="B815" s="12">
        <v>28</v>
      </c>
      <c r="C815" s="12">
        <v>28.1</v>
      </c>
      <c r="D815" s="12">
        <v>27.51</v>
      </c>
      <c r="E815" s="12">
        <v>27.959999</v>
      </c>
      <c r="F815" s="12">
        <v>24.709318</v>
      </c>
      <c r="G815" s="12">
        <v>1344562</v>
      </c>
    </row>
    <row r="816" spans="1:7" x14ac:dyDescent="0.25">
      <c r="A816" s="13">
        <v>42193</v>
      </c>
      <c r="B816" s="12">
        <v>27.58</v>
      </c>
      <c r="C816" s="12">
        <v>27.9</v>
      </c>
      <c r="D816" s="12">
        <v>27.469999000000001</v>
      </c>
      <c r="E816" s="12">
        <v>27.76</v>
      </c>
      <c r="F816" s="12">
        <v>24.53257</v>
      </c>
      <c r="G816" s="12">
        <v>1821372</v>
      </c>
    </row>
    <row r="817" spans="1:7" x14ac:dyDescent="0.25">
      <c r="A817" s="13">
        <v>42194</v>
      </c>
      <c r="B817" s="12">
        <v>27.34</v>
      </c>
      <c r="C817" s="12">
        <v>28.1</v>
      </c>
      <c r="D817" s="12">
        <v>27.34</v>
      </c>
      <c r="E817" s="12">
        <v>27.799999</v>
      </c>
      <c r="F817" s="12">
        <v>24.567920999999998</v>
      </c>
      <c r="G817" s="12">
        <v>1944447</v>
      </c>
    </row>
    <row r="818" spans="1:7" x14ac:dyDescent="0.25">
      <c r="A818" s="13">
        <v>42195</v>
      </c>
      <c r="B818" s="12">
        <v>27.85</v>
      </c>
      <c r="C818" s="12">
        <v>27.99</v>
      </c>
      <c r="D818" s="12">
        <v>27.530000999999999</v>
      </c>
      <c r="E818" s="12">
        <v>27.879999000000002</v>
      </c>
      <c r="F818" s="12">
        <v>24.638618000000001</v>
      </c>
      <c r="G818" s="12">
        <v>2224057</v>
      </c>
    </row>
    <row r="819" spans="1:7" x14ac:dyDescent="0.25">
      <c r="A819" s="13">
        <v>42198</v>
      </c>
      <c r="B819" s="12">
        <v>28.1</v>
      </c>
      <c r="C819" s="12">
        <v>28.139999</v>
      </c>
      <c r="D819" s="12">
        <v>27.77</v>
      </c>
      <c r="E819" s="12">
        <v>27.879999000000002</v>
      </c>
      <c r="F819" s="12">
        <v>24.638618000000001</v>
      </c>
      <c r="G819" s="12">
        <v>1004249</v>
      </c>
    </row>
    <row r="820" spans="1:7" x14ac:dyDescent="0.25">
      <c r="A820" s="13">
        <v>42199</v>
      </c>
      <c r="B820" s="12">
        <v>27.91</v>
      </c>
      <c r="C820" s="12">
        <v>28.059999000000001</v>
      </c>
      <c r="D820" s="12">
        <v>27.700001</v>
      </c>
      <c r="E820" s="12">
        <v>27.959999</v>
      </c>
      <c r="F820" s="12">
        <v>24.709318</v>
      </c>
      <c r="G820" s="12">
        <v>2267498</v>
      </c>
    </row>
    <row r="821" spans="1:7" x14ac:dyDescent="0.25">
      <c r="A821" s="13">
        <v>42200</v>
      </c>
      <c r="B821" s="12">
        <v>28</v>
      </c>
      <c r="C821" s="12">
        <v>28.17</v>
      </c>
      <c r="D821" s="12">
        <v>27.610001</v>
      </c>
      <c r="E821" s="12">
        <v>27.74</v>
      </c>
      <c r="F821" s="12">
        <v>24.514896</v>
      </c>
      <c r="G821" s="12">
        <v>3020315</v>
      </c>
    </row>
    <row r="822" spans="1:7" x14ac:dyDescent="0.25">
      <c r="A822" s="13">
        <v>42201</v>
      </c>
      <c r="B822" s="12">
        <v>27.73</v>
      </c>
      <c r="C822" s="12">
        <v>28.200001</v>
      </c>
      <c r="D822" s="12">
        <v>27.4</v>
      </c>
      <c r="E822" s="12">
        <v>27.549999</v>
      </c>
      <c r="F822" s="12">
        <v>24.346989000000001</v>
      </c>
      <c r="G822" s="12">
        <v>2489193</v>
      </c>
    </row>
    <row r="823" spans="1:7" x14ac:dyDescent="0.25">
      <c r="A823" s="13">
        <v>42202</v>
      </c>
      <c r="B823" s="12">
        <v>27.469999000000001</v>
      </c>
      <c r="C823" s="12">
        <v>27.950001</v>
      </c>
      <c r="D823" s="12">
        <v>27.469999000000001</v>
      </c>
      <c r="E823" s="12">
        <v>27.690000999999999</v>
      </c>
      <c r="F823" s="12">
        <v>24.470711000000001</v>
      </c>
      <c r="G823" s="12">
        <v>1419660</v>
      </c>
    </row>
    <row r="824" spans="1:7" x14ac:dyDescent="0.25">
      <c r="A824" s="13">
        <v>42205</v>
      </c>
      <c r="B824" s="12">
        <v>27.559999000000001</v>
      </c>
      <c r="C824" s="12">
        <v>28.139999</v>
      </c>
      <c r="D824" s="12">
        <v>27.549999</v>
      </c>
      <c r="E824" s="12">
        <v>27.99</v>
      </c>
      <c r="F824" s="12">
        <v>24.73583</v>
      </c>
      <c r="G824" s="12">
        <v>1350888</v>
      </c>
    </row>
    <row r="825" spans="1:7" x14ac:dyDescent="0.25">
      <c r="A825" s="13">
        <v>42206</v>
      </c>
      <c r="B825" s="12">
        <v>28.139999</v>
      </c>
      <c r="C825" s="12">
        <v>28.17</v>
      </c>
      <c r="D825" s="12">
        <v>27.549999</v>
      </c>
      <c r="E825" s="12">
        <v>27.809999000000001</v>
      </c>
      <c r="F825" s="12">
        <v>24.576756</v>
      </c>
      <c r="G825" s="12">
        <v>1608185</v>
      </c>
    </row>
    <row r="826" spans="1:7" x14ac:dyDescent="0.25">
      <c r="A826" s="13">
        <v>42207</v>
      </c>
      <c r="B826" s="12">
        <v>27.549999</v>
      </c>
      <c r="C826" s="12">
        <v>27.91</v>
      </c>
      <c r="D826" s="12">
        <v>27.4</v>
      </c>
      <c r="E826" s="12">
        <v>27.450001</v>
      </c>
      <c r="F826" s="12">
        <v>24.258614000000001</v>
      </c>
      <c r="G826" s="12">
        <v>4348084</v>
      </c>
    </row>
    <row r="827" spans="1:7" x14ac:dyDescent="0.25">
      <c r="A827" s="13">
        <v>42208</v>
      </c>
      <c r="B827" s="12">
        <v>27.48</v>
      </c>
      <c r="C827" s="12">
        <v>27.709999</v>
      </c>
      <c r="D827" s="12">
        <v>27.26</v>
      </c>
      <c r="E827" s="12">
        <v>27.379999000000002</v>
      </c>
      <c r="F827" s="12">
        <v>24.196750999999999</v>
      </c>
      <c r="G827" s="12">
        <v>1429264</v>
      </c>
    </row>
    <row r="828" spans="1:7" x14ac:dyDescent="0.25">
      <c r="A828" s="13">
        <v>42209</v>
      </c>
      <c r="B828" s="12">
        <v>27.33</v>
      </c>
      <c r="C828" s="12">
        <v>27.450001</v>
      </c>
      <c r="D828" s="12">
        <v>26.4</v>
      </c>
      <c r="E828" s="12">
        <v>26.73</v>
      </c>
      <c r="F828" s="12">
        <v>23.622319999999998</v>
      </c>
      <c r="G828" s="12">
        <v>4151584</v>
      </c>
    </row>
    <row r="829" spans="1:7" x14ac:dyDescent="0.25">
      <c r="A829" s="13">
        <v>42212</v>
      </c>
      <c r="B829" s="12">
        <v>26.860001</v>
      </c>
      <c r="C829" s="12">
        <v>27.120000999999998</v>
      </c>
      <c r="D829" s="12">
        <v>26.43</v>
      </c>
      <c r="E829" s="12">
        <v>26.860001</v>
      </c>
      <c r="F829" s="12">
        <v>23.737207000000001</v>
      </c>
      <c r="G829" s="12">
        <v>1325596</v>
      </c>
    </row>
    <row r="830" spans="1:7" x14ac:dyDescent="0.25">
      <c r="A830" s="13">
        <v>42213</v>
      </c>
      <c r="B830" s="12">
        <v>27</v>
      </c>
      <c r="C830" s="12">
        <v>27.049999</v>
      </c>
      <c r="D830" s="12">
        <v>26.549999</v>
      </c>
      <c r="E830" s="12">
        <v>26.85</v>
      </c>
      <c r="F830" s="12">
        <v>23.728373000000001</v>
      </c>
      <c r="G830" s="12">
        <v>1231146</v>
      </c>
    </row>
    <row r="831" spans="1:7" x14ac:dyDescent="0.25">
      <c r="A831" s="13">
        <v>42214</v>
      </c>
      <c r="B831" s="12">
        <v>26.82</v>
      </c>
      <c r="C831" s="12">
        <v>27.440000999999999</v>
      </c>
      <c r="D831" s="12">
        <v>26.559999000000001</v>
      </c>
      <c r="E831" s="12">
        <v>27.219999000000001</v>
      </c>
      <c r="F831" s="12">
        <v>24.055353</v>
      </c>
      <c r="G831" s="12">
        <v>6491276</v>
      </c>
    </row>
    <row r="832" spans="1:7" x14ac:dyDescent="0.25">
      <c r="A832" s="13">
        <v>42215</v>
      </c>
      <c r="B832" s="12">
        <v>27</v>
      </c>
      <c r="C832" s="12">
        <v>27.540001</v>
      </c>
      <c r="D832" s="12">
        <v>27</v>
      </c>
      <c r="E832" s="12">
        <v>27.139999</v>
      </c>
      <c r="F832" s="12">
        <v>23.984655</v>
      </c>
      <c r="G832" s="12">
        <v>2534236</v>
      </c>
    </row>
    <row r="833" spans="1:7" x14ac:dyDescent="0.25">
      <c r="A833" s="13">
        <v>42216</v>
      </c>
      <c r="B833" s="12">
        <v>27.58</v>
      </c>
      <c r="C833" s="12">
        <v>27.879999000000002</v>
      </c>
      <c r="D833" s="12">
        <v>27.35</v>
      </c>
      <c r="E833" s="12">
        <v>27.709999</v>
      </c>
      <c r="F833" s="12">
        <v>24.488385999999998</v>
      </c>
      <c r="G833" s="12">
        <v>3261200</v>
      </c>
    </row>
    <row r="834" spans="1:7" x14ac:dyDescent="0.25">
      <c r="A834" s="13">
        <v>42219</v>
      </c>
      <c r="B834" s="12">
        <v>27.709999</v>
      </c>
      <c r="C834" s="12">
        <v>28.129999000000002</v>
      </c>
      <c r="D834" s="12">
        <v>27.6</v>
      </c>
      <c r="E834" s="12">
        <v>28.059999000000001</v>
      </c>
      <c r="F834" s="12">
        <v>24.797692999999999</v>
      </c>
      <c r="G834" s="12">
        <v>2582104</v>
      </c>
    </row>
    <row r="835" spans="1:7" x14ac:dyDescent="0.25">
      <c r="A835" s="13">
        <v>42220</v>
      </c>
      <c r="B835" s="12">
        <v>28.1</v>
      </c>
      <c r="C835" s="12">
        <v>28.440000999999999</v>
      </c>
      <c r="D835" s="12">
        <v>27.610001</v>
      </c>
      <c r="E835" s="12">
        <v>28.309999000000001</v>
      </c>
      <c r="F835" s="12">
        <v>25.018626999999999</v>
      </c>
      <c r="G835" s="12">
        <v>3220424</v>
      </c>
    </row>
    <row r="836" spans="1:7" x14ac:dyDescent="0.25">
      <c r="A836" s="13">
        <v>42221</v>
      </c>
      <c r="B836" s="12">
        <v>28.35</v>
      </c>
      <c r="C836" s="12">
        <v>28.4</v>
      </c>
      <c r="D836" s="12">
        <v>27.42</v>
      </c>
      <c r="E836" s="12">
        <v>28.200001</v>
      </c>
      <c r="F836" s="12">
        <v>24.921417000000002</v>
      </c>
      <c r="G836" s="12">
        <v>2098638</v>
      </c>
    </row>
    <row r="837" spans="1:7" x14ac:dyDescent="0.25">
      <c r="A837" s="13">
        <v>42222</v>
      </c>
      <c r="B837" s="12">
        <v>28.18</v>
      </c>
      <c r="C837" s="12">
        <v>28.41</v>
      </c>
      <c r="D837" s="12">
        <v>27.809999000000001</v>
      </c>
      <c r="E837" s="12">
        <v>28.18</v>
      </c>
      <c r="F837" s="12">
        <v>24.903739999999999</v>
      </c>
      <c r="G837" s="12">
        <v>2563089</v>
      </c>
    </row>
    <row r="838" spans="1:7" x14ac:dyDescent="0.25">
      <c r="A838" s="13">
        <v>42223</v>
      </c>
      <c r="B838" s="12">
        <v>28.26</v>
      </c>
      <c r="C838" s="12">
        <v>28.26</v>
      </c>
      <c r="D838" s="12">
        <v>27.870000999999998</v>
      </c>
      <c r="E838" s="12">
        <v>28.02</v>
      </c>
      <c r="F838" s="12">
        <v>24.762346000000001</v>
      </c>
      <c r="G838" s="12">
        <v>1030641</v>
      </c>
    </row>
    <row r="839" spans="1:7" x14ac:dyDescent="0.25">
      <c r="A839" s="13">
        <v>42226</v>
      </c>
      <c r="B839" s="12">
        <v>28.25</v>
      </c>
      <c r="C839" s="12">
        <v>28.25</v>
      </c>
      <c r="D839" s="12">
        <v>27.709999</v>
      </c>
      <c r="E839" s="12">
        <v>28.059999000000001</v>
      </c>
      <c r="F839" s="12">
        <v>24.797692999999999</v>
      </c>
      <c r="G839" s="12">
        <v>1006342</v>
      </c>
    </row>
    <row r="840" spans="1:7" x14ac:dyDescent="0.25">
      <c r="A840" s="13">
        <v>42227</v>
      </c>
      <c r="B840" s="12">
        <v>27.9</v>
      </c>
      <c r="C840" s="12">
        <v>28.25</v>
      </c>
      <c r="D840" s="12">
        <v>27.65</v>
      </c>
      <c r="E840" s="12">
        <v>27.92</v>
      </c>
      <c r="F840" s="12">
        <v>24.673971000000002</v>
      </c>
      <c r="G840" s="12">
        <v>2592400</v>
      </c>
    </row>
    <row r="841" spans="1:7" x14ac:dyDescent="0.25">
      <c r="A841" s="13">
        <v>42228</v>
      </c>
      <c r="B841" s="12">
        <v>28</v>
      </c>
      <c r="C841" s="12">
        <v>28</v>
      </c>
      <c r="D841" s="12">
        <v>26.77</v>
      </c>
      <c r="E841" s="12">
        <v>26.99</v>
      </c>
      <c r="F841" s="12">
        <v>23.852093</v>
      </c>
      <c r="G841" s="12">
        <v>3207417</v>
      </c>
    </row>
    <row r="842" spans="1:7" x14ac:dyDescent="0.25">
      <c r="A842" s="13">
        <v>42229</v>
      </c>
      <c r="B842" s="12">
        <v>27.059999000000001</v>
      </c>
      <c r="C842" s="12">
        <v>27.799999</v>
      </c>
      <c r="D842" s="12">
        <v>26.860001</v>
      </c>
      <c r="E842" s="12">
        <v>27.059999000000001</v>
      </c>
      <c r="F842" s="12">
        <v>23.913954</v>
      </c>
      <c r="G842" s="12">
        <v>3609601</v>
      </c>
    </row>
    <row r="843" spans="1:7" x14ac:dyDescent="0.25">
      <c r="A843" s="13">
        <v>42230</v>
      </c>
      <c r="B843" s="12">
        <v>27.6</v>
      </c>
      <c r="C843" s="12">
        <v>27.6</v>
      </c>
      <c r="D843" s="12">
        <v>26.959999</v>
      </c>
      <c r="E843" s="12">
        <v>27.02</v>
      </c>
      <c r="F843" s="12">
        <v>23.878605</v>
      </c>
      <c r="G843" s="12">
        <v>879199</v>
      </c>
    </row>
    <row r="844" spans="1:7" x14ac:dyDescent="0.25">
      <c r="A844" s="13">
        <v>42233</v>
      </c>
      <c r="B844" s="12">
        <v>27.040001</v>
      </c>
      <c r="C844" s="12">
        <v>27.5</v>
      </c>
      <c r="D844" s="12">
        <v>27.040001</v>
      </c>
      <c r="E844" s="12">
        <v>27.4</v>
      </c>
      <c r="F844" s="12">
        <v>24.214424000000001</v>
      </c>
      <c r="G844" s="12">
        <v>1552248</v>
      </c>
    </row>
    <row r="845" spans="1:7" x14ac:dyDescent="0.25">
      <c r="A845" s="13">
        <v>42234</v>
      </c>
      <c r="B845" s="12">
        <v>27.25</v>
      </c>
      <c r="C845" s="12">
        <v>27.5</v>
      </c>
      <c r="D845" s="12">
        <v>27.1</v>
      </c>
      <c r="E845" s="12">
        <v>27.360001</v>
      </c>
      <c r="F845" s="12">
        <v>24.179076999999999</v>
      </c>
      <c r="G845" s="12">
        <v>2203046</v>
      </c>
    </row>
    <row r="846" spans="1:7" x14ac:dyDescent="0.25">
      <c r="A846" s="13">
        <v>42235</v>
      </c>
      <c r="B846" s="12">
        <v>27.43</v>
      </c>
      <c r="C846" s="12">
        <v>27.5</v>
      </c>
      <c r="D846" s="12">
        <v>26.92</v>
      </c>
      <c r="E846" s="12">
        <v>27.15</v>
      </c>
      <c r="F846" s="12">
        <v>23.993490000000001</v>
      </c>
      <c r="G846" s="12">
        <v>3903276</v>
      </c>
    </row>
    <row r="847" spans="1:7" x14ac:dyDescent="0.25">
      <c r="A847" s="13">
        <v>42236</v>
      </c>
      <c r="B847" s="12">
        <v>26.77</v>
      </c>
      <c r="C847" s="12">
        <v>27.139999</v>
      </c>
      <c r="D847" s="12">
        <v>26.309999000000001</v>
      </c>
      <c r="E847" s="12">
        <v>26.9</v>
      </c>
      <c r="F847" s="12">
        <v>23.772558</v>
      </c>
      <c r="G847" s="12">
        <v>4031521</v>
      </c>
    </row>
    <row r="848" spans="1:7" x14ac:dyDescent="0.25">
      <c r="A848" s="13">
        <v>42237</v>
      </c>
      <c r="B848" s="12">
        <v>27.25</v>
      </c>
      <c r="C848" s="12">
        <v>27.25</v>
      </c>
      <c r="D848" s="12">
        <v>26.43</v>
      </c>
      <c r="E848" s="12">
        <v>26.67</v>
      </c>
      <c r="F848" s="12">
        <v>23.569296000000001</v>
      </c>
      <c r="G848" s="12">
        <v>2184575</v>
      </c>
    </row>
    <row r="849" spans="1:7" x14ac:dyDescent="0.25">
      <c r="A849" s="13">
        <v>42240</v>
      </c>
      <c r="B849" s="12">
        <v>26</v>
      </c>
      <c r="C849" s="12">
        <v>26.5</v>
      </c>
      <c r="D849" s="12">
        <v>24.16</v>
      </c>
      <c r="E849" s="12">
        <v>25.66</v>
      </c>
      <c r="F849" s="12">
        <v>22.676722999999999</v>
      </c>
      <c r="G849" s="12">
        <v>3137380</v>
      </c>
    </row>
    <row r="850" spans="1:7" x14ac:dyDescent="0.25">
      <c r="A850" s="13">
        <v>42241</v>
      </c>
      <c r="B850" s="12">
        <v>26</v>
      </c>
      <c r="C850" s="12">
        <v>27.200001</v>
      </c>
      <c r="D850" s="12">
        <v>25.299999</v>
      </c>
      <c r="E850" s="12">
        <v>25.389999</v>
      </c>
      <c r="F850" s="12">
        <v>22.438112</v>
      </c>
      <c r="G850" s="12">
        <v>3283385</v>
      </c>
    </row>
    <row r="851" spans="1:7" x14ac:dyDescent="0.25">
      <c r="A851" s="13">
        <v>42242</v>
      </c>
      <c r="B851" s="12">
        <v>25.709999</v>
      </c>
      <c r="C851" s="12">
        <v>26</v>
      </c>
      <c r="D851" s="12">
        <v>25.42</v>
      </c>
      <c r="E851" s="12">
        <v>25.68</v>
      </c>
      <c r="F851" s="12">
        <v>22.694396999999999</v>
      </c>
      <c r="G851" s="12">
        <v>1778752</v>
      </c>
    </row>
    <row r="852" spans="1:7" x14ac:dyDescent="0.25">
      <c r="A852" s="13">
        <v>42243</v>
      </c>
      <c r="B852" s="12">
        <v>25.799999</v>
      </c>
      <c r="C852" s="12">
        <v>26.959999</v>
      </c>
      <c r="D852" s="12">
        <v>25.65</v>
      </c>
      <c r="E852" s="12">
        <v>25.99</v>
      </c>
      <c r="F852" s="12">
        <v>22.968354999999999</v>
      </c>
      <c r="G852" s="12">
        <v>2458961</v>
      </c>
    </row>
    <row r="853" spans="1:7" x14ac:dyDescent="0.25">
      <c r="A853" s="13">
        <v>42244</v>
      </c>
      <c r="B853" s="12">
        <v>26</v>
      </c>
      <c r="C853" s="12">
        <v>26.959999</v>
      </c>
      <c r="D853" s="12">
        <v>25.809999000000001</v>
      </c>
      <c r="E853" s="12">
        <v>26.66</v>
      </c>
      <c r="F853" s="12">
        <v>23.560459000000002</v>
      </c>
      <c r="G853" s="12">
        <v>2643670</v>
      </c>
    </row>
    <row r="854" spans="1:7" x14ac:dyDescent="0.25">
      <c r="A854" s="13">
        <v>42247</v>
      </c>
      <c r="B854" s="12">
        <v>26.629999000000002</v>
      </c>
      <c r="C854" s="12">
        <v>27.07</v>
      </c>
      <c r="D854" s="12">
        <v>26.049999</v>
      </c>
      <c r="E854" s="12">
        <v>26.76</v>
      </c>
      <c r="F854" s="12">
        <v>23.648831999999999</v>
      </c>
      <c r="G854" s="12">
        <v>9724307</v>
      </c>
    </row>
    <row r="855" spans="1:7" x14ac:dyDescent="0.25">
      <c r="A855" s="13">
        <v>42248</v>
      </c>
      <c r="B855" s="12">
        <v>26.5</v>
      </c>
      <c r="C855" s="12">
        <v>26.9</v>
      </c>
      <c r="D855" s="12">
        <v>25.52</v>
      </c>
      <c r="E855" s="12">
        <v>26.639999</v>
      </c>
      <c r="F855" s="12">
        <v>23.542784000000001</v>
      </c>
      <c r="G855" s="12">
        <v>2726925</v>
      </c>
    </row>
    <row r="856" spans="1:7" x14ac:dyDescent="0.25">
      <c r="A856" s="13">
        <v>42249</v>
      </c>
      <c r="B856" s="12">
        <v>26.6</v>
      </c>
      <c r="C856" s="12">
        <v>27.040001</v>
      </c>
      <c r="D856" s="12">
        <v>26.299999</v>
      </c>
      <c r="E856" s="12">
        <v>26.639999</v>
      </c>
      <c r="F856" s="12">
        <v>23.542784000000001</v>
      </c>
      <c r="G856" s="12">
        <v>1920464</v>
      </c>
    </row>
    <row r="857" spans="1:7" x14ac:dyDescent="0.25">
      <c r="A857" s="13">
        <v>42250</v>
      </c>
      <c r="B857" s="12">
        <v>26.299999</v>
      </c>
      <c r="C857" s="12">
        <v>27.5</v>
      </c>
      <c r="D857" s="12">
        <v>26.200001</v>
      </c>
      <c r="E857" s="12">
        <v>27.030000999999999</v>
      </c>
      <c r="F857" s="12">
        <v>23.887443999999999</v>
      </c>
      <c r="G857" s="12">
        <v>2197165</v>
      </c>
    </row>
    <row r="858" spans="1:7" x14ac:dyDescent="0.25">
      <c r="A858" s="13">
        <v>42251</v>
      </c>
      <c r="B858" s="12">
        <v>27.200001</v>
      </c>
      <c r="C858" s="12">
        <v>27.200001</v>
      </c>
      <c r="D858" s="12">
        <v>26.540001</v>
      </c>
      <c r="E858" s="12">
        <v>26.76</v>
      </c>
      <c r="F858" s="12">
        <v>23.648831999999999</v>
      </c>
      <c r="G858" s="12">
        <v>1858671</v>
      </c>
    </row>
    <row r="859" spans="1:7" x14ac:dyDescent="0.25">
      <c r="A859" s="13">
        <v>42254</v>
      </c>
      <c r="B859" s="12">
        <v>26.09</v>
      </c>
      <c r="C859" s="12">
        <v>27.4</v>
      </c>
      <c r="D859" s="12">
        <v>26.09</v>
      </c>
      <c r="E859" s="12">
        <v>27.049999</v>
      </c>
      <c r="F859" s="12">
        <v>23.905117000000001</v>
      </c>
      <c r="G859" s="12">
        <v>316084</v>
      </c>
    </row>
    <row r="860" spans="1:7" x14ac:dyDescent="0.25">
      <c r="A860" s="13">
        <v>42255</v>
      </c>
      <c r="B860" s="12">
        <v>26.65</v>
      </c>
      <c r="C860" s="12">
        <v>27.379999000000002</v>
      </c>
      <c r="D860" s="12">
        <v>26.6</v>
      </c>
      <c r="E860" s="12">
        <v>27.16</v>
      </c>
      <c r="F860" s="12">
        <v>24.002331000000002</v>
      </c>
      <c r="G860" s="12">
        <v>1342414</v>
      </c>
    </row>
    <row r="861" spans="1:7" x14ac:dyDescent="0.25">
      <c r="A861" s="13">
        <v>42256</v>
      </c>
      <c r="B861" s="12">
        <v>27.25</v>
      </c>
      <c r="C861" s="12">
        <v>27.25</v>
      </c>
      <c r="D861" s="12">
        <v>26.74</v>
      </c>
      <c r="E861" s="12">
        <v>26.889999</v>
      </c>
      <c r="F861" s="12">
        <v>23.763719999999999</v>
      </c>
      <c r="G861" s="12">
        <v>1775932</v>
      </c>
    </row>
    <row r="862" spans="1:7" x14ac:dyDescent="0.25">
      <c r="A862" s="13">
        <v>42257</v>
      </c>
      <c r="B862" s="12">
        <v>26.780000999999999</v>
      </c>
      <c r="C862" s="12">
        <v>27.5</v>
      </c>
      <c r="D862" s="12">
        <v>26.5</v>
      </c>
      <c r="E862" s="12">
        <v>27.4</v>
      </c>
      <c r="F862" s="12">
        <v>24.214424000000001</v>
      </c>
      <c r="G862" s="12">
        <v>1236578</v>
      </c>
    </row>
    <row r="863" spans="1:7" x14ac:dyDescent="0.25">
      <c r="A863" s="13">
        <v>42258</v>
      </c>
      <c r="B863" s="12">
        <v>27.43</v>
      </c>
      <c r="C863" s="12">
        <v>27.469999000000001</v>
      </c>
      <c r="D863" s="12">
        <v>26.93</v>
      </c>
      <c r="E863" s="12">
        <v>27.139999</v>
      </c>
      <c r="F863" s="12">
        <v>23.984655</v>
      </c>
      <c r="G863" s="12">
        <v>1562822</v>
      </c>
    </row>
    <row r="864" spans="1:7" x14ac:dyDescent="0.25">
      <c r="A864" s="13">
        <v>42261</v>
      </c>
      <c r="B864" s="12">
        <v>26.879999000000002</v>
      </c>
      <c r="C864" s="12">
        <v>27.83</v>
      </c>
      <c r="D864" s="12">
        <v>26.809999000000001</v>
      </c>
      <c r="E864" s="12">
        <v>27.33</v>
      </c>
      <c r="F864" s="12">
        <v>24.152564999999999</v>
      </c>
      <c r="G864" s="12">
        <v>1580977</v>
      </c>
    </row>
    <row r="865" spans="1:7" x14ac:dyDescent="0.25">
      <c r="A865" s="13">
        <v>42262</v>
      </c>
      <c r="B865" s="12">
        <v>27.5</v>
      </c>
      <c r="C865" s="12">
        <v>27.790001</v>
      </c>
      <c r="D865" s="12">
        <v>26.9</v>
      </c>
      <c r="E865" s="12">
        <v>27</v>
      </c>
      <c r="F865" s="12">
        <v>23.860928999999999</v>
      </c>
      <c r="G865" s="12">
        <v>3713951</v>
      </c>
    </row>
    <row r="866" spans="1:7" x14ac:dyDescent="0.25">
      <c r="A866" s="13">
        <v>42264</v>
      </c>
      <c r="B866" s="12">
        <v>26.870000999999998</v>
      </c>
      <c r="C866" s="12">
        <v>27.5</v>
      </c>
      <c r="D866" s="12">
        <v>26.799999</v>
      </c>
      <c r="E866" s="12">
        <v>26.969999000000001</v>
      </c>
      <c r="F866" s="12">
        <v>23.834415</v>
      </c>
      <c r="G866" s="12">
        <v>3867072</v>
      </c>
    </row>
    <row r="867" spans="1:7" x14ac:dyDescent="0.25">
      <c r="A867" s="13">
        <v>42265</v>
      </c>
      <c r="B867" s="12">
        <v>26.93</v>
      </c>
      <c r="C867" s="12">
        <v>27.299999</v>
      </c>
      <c r="D867" s="12">
        <v>26.690000999999999</v>
      </c>
      <c r="E867" s="12">
        <v>26.99</v>
      </c>
      <c r="F867" s="12">
        <v>23.852093</v>
      </c>
      <c r="G867" s="12">
        <v>3324489</v>
      </c>
    </row>
    <row r="868" spans="1:7" x14ac:dyDescent="0.25">
      <c r="A868" s="13">
        <v>42268</v>
      </c>
      <c r="B868" s="12">
        <v>27.040001</v>
      </c>
      <c r="C868" s="12">
        <v>27.209999</v>
      </c>
      <c r="D868" s="12">
        <v>26.799999</v>
      </c>
      <c r="E868" s="12">
        <v>26.9</v>
      </c>
      <c r="F868" s="12">
        <v>23.772558</v>
      </c>
      <c r="G868" s="12">
        <v>773450</v>
      </c>
    </row>
    <row r="869" spans="1:7" x14ac:dyDescent="0.25">
      <c r="A869" s="13">
        <v>42269</v>
      </c>
      <c r="B869" s="12">
        <v>27</v>
      </c>
      <c r="C869" s="12">
        <v>27.299999</v>
      </c>
      <c r="D869" s="12">
        <v>26.66</v>
      </c>
      <c r="E869" s="12">
        <v>26.719999000000001</v>
      </c>
      <c r="F869" s="12">
        <v>23.613485000000001</v>
      </c>
      <c r="G869" s="12">
        <v>1508217</v>
      </c>
    </row>
    <row r="870" spans="1:7" x14ac:dyDescent="0.25">
      <c r="A870" s="13">
        <v>42270</v>
      </c>
      <c r="B870" s="12">
        <v>26.799999</v>
      </c>
      <c r="C870" s="12">
        <v>27.200001</v>
      </c>
      <c r="D870" s="12">
        <v>26.65</v>
      </c>
      <c r="E870" s="12">
        <v>26.9</v>
      </c>
      <c r="F870" s="12">
        <v>23.772558</v>
      </c>
      <c r="G870" s="12">
        <v>2172616</v>
      </c>
    </row>
    <row r="871" spans="1:7" x14ac:dyDescent="0.25">
      <c r="A871" s="13">
        <v>42271</v>
      </c>
      <c r="B871" s="12">
        <v>27.17</v>
      </c>
      <c r="C871" s="12">
        <v>27.200001</v>
      </c>
      <c r="D871" s="12">
        <v>26.059999000000001</v>
      </c>
      <c r="E871" s="12">
        <v>26.629999000000002</v>
      </c>
      <c r="F871" s="12">
        <v>23.533947000000001</v>
      </c>
      <c r="G871" s="12">
        <v>2247791</v>
      </c>
    </row>
    <row r="872" spans="1:7" x14ac:dyDescent="0.25">
      <c r="A872" s="13">
        <v>42272</v>
      </c>
      <c r="B872" s="12">
        <v>26.610001</v>
      </c>
      <c r="C872" s="12">
        <v>27.139999</v>
      </c>
      <c r="D872" s="12">
        <v>26.610001</v>
      </c>
      <c r="E872" s="12">
        <v>27.139999</v>
      </c>
      <c r="F872" s="12">
        <v>23.984655</v>
      </c>
      <c r="G872" s="12">
        <v>1800517</v>
      </c>
    </row>
    <row r="873" spans="1:7" x14ac:dyDescent="0.25">
      <c r="A873" s="13">
        <v>42275</v>
      </c>
      <c r="B873" s="12">
        <v>27.139999</v>
      </c>
      <c r="C873" s="12">
        <v>27.49</v>
      </c>
      <c r="D873" s="12">
        <v>26.85</v>
      </c>
      <c r="E873" s="12">
        <v>27.360001</v>
      </c>
      <c r="F873" s="12">
        <v>24.179076999999999</v>
      </c>
      <c r="G873" s="12">
        <v>2484061</v>
      </c>
    </row>
    <row r="874" spans="1:7" x14ac:dyDescent="0.25">
      <c r="A874" s="13">
        <v>42276</v>
      </c>
      <c r="B874" s="12">
        <v>27.049999</v>
      </c>
      <c r="C874" s="12">
        <v>27.809999000000001</v>
      </c>
      <c r="D874" s="12">
        <v>27</v>
      </c>
      <c r="E874" s="12">
        <v>27.620000999999998</v>
      </c>
      <c r="F874" s="12">
        <v>24.408850000000001</v>
      </c>
      <c r="G874" s="12">
        <v>2974499</v>
      </c>
    </row>
    <row r="875" spans="1:7" x14ac:dyDescent="0.25">
      <c r="A875" s="13">
        <v>42277</v>
      </c>
      <c r="B875" s="12">
        <v>27.280000999999999</v>
      </c>
      <c r="C875" s="12">
        <v>27.83</v>
      </c>
      <c r="D875" s="12">
        <v>27.17</v>
      </c>
      <c r="E875" s="12">
        <v>27.67</v>
      </c>
      <c r="F875" s="12">
        <v>24.453036999999998</v>
      </c>
      <c r="G875" s="12">
        <v>2879829</v>
      </c>
    </row>
    <row r="876" spans="1:7" x14ac:dyDescent="0.25">
      <c r="A876" s="13">
        <v>42278</v>
      </c>
      <c r="B876" s="12">
        <v>27.870000999999998</v>
      </c>
      <c r="C876" s="12">
        <v>27.870000999999998</v>
      </c>
      <c r="D876" s="12">
        <v>26.959999</v>
      </c>
      <c r="E876" s="12">
        <v>27.33</v>
      </c>
      <c r="F876" s="12">
        <v>24.152564999999999</v>
      </c>
      <c r="G876" s="12">
        <v>1915111</v>
      </c>
    </row>
    <row r="877" spans="1:7" x14ac:dyDescent="0.25">
      <c r="A877" s="13">
        <v>42279</v>
      </c>
      <c r="B877" s="12">
        <v>27.280000999999999</v>
      </c>
      <c r="C877" s="12">
        <v>27.85</v>
      </c>
      <c r="D877" s="12">
        <v>27.01</v>
      </c>
      <c r="E877" s="12">
        <v>27.719999000000001</v>
      </c>
      <c r="F877" s="12">
        <v>24.497221</v>
      </c>
      <c r="G877" s="12">
        <v>1092375</v>
      </c>
    </row>
    <row r="878" spans="1:7" x14ac:dyDescent="0.25">
      <c r="A878" s="13">
        <v>42282</v>
      </c>
      <c r="B878" s="12">
        <v>27.870000999999998</v>
      </c>
      <c r="C878" s="12">
        <v>28.299999</v>
      </c>
      <c r="D878" s="12">
        <v>27.360001</v>
      </c>
      <c r="E878" s="12">
        <v>27.91</v>
      </c>
      <c r="F878" s="12">
        <v>24.665133000000001</v>
      </c>
      <c r="G878" s="12">
        <v>2617559</v>
      </c>
    </row>
    <row r="879" spans="1:7" x14ac:dyDescent="0.25">
      <c r="A879" s="13">
        <v>42283</v>
      </c>
      <c r="B879" s="12">
        <v>27.52</v>
      </c>
      <c r="C879" s="12">
        <v>28.379999000000002</v>
      </c>
      <c r="D879" s="12">
        <v>27.52</v>
      </c>
      <c r="E879" s="12">
        <v>28.26</v>
      </c>
      <c r="F879" s="12">
        <v>24.974442</v>
      </c>
      <c r="G879" s="12">
        <v>2256251</v>
      </c>
    </row>
    <row r="880" spans="1:7" x14ac:dyDescent="0.25">
      <c r="A880" s="13">
        <v>42284</v>
      </c>
      <c r="B880" s="12">
        <v>28.290001</v>
      </c>
      <c r="C880" s="12">
        <v>28.700001</v>
      </c>
      <c r="D880" s="12">
        <v>27.610001</v>
      </c>
      <c r="E880" s="12">
        <v>27.809999000000001</v>
      </c>
      <c r="F880" s="12">
        <v>24.576756</v>
      </c>
      <c r="G880" s="12">
        <v>2013936</v>
      </c>
    </row>
    <row r="881" spans="1:7" x14ac:dyDescent="0.25">
      <c r="A881" s="13">
        <v>42285</v>
      </c>
      <c r="B881" s="12">
        <v>28.040001</v>
      </c>
      <c r="C881" s="12">
        <v>28.23</v>
      </c>
      <c r="D881" s="12">
        <v>27.92</v>
      </c>
      <c r="E881" s="12">
        <v>28</v>
      </c>
      <c r="F881" s="12">
        <v>24.744668999999998</v>
      </c>
      <c r="G881" s="12">
        <v>2048299</v>
      </c>
    </row>
    <row r="882" spans="1:7" x14ac:dyDescent="0.25">
      <c r="A882" s="13">
        <v>42286</v>
      </c>
      <c r="B882" s="12">
        <v>27.780000999999999</v>
      </c>
      <c r="C882" s="12">
        <v>28.5</v>
      </c>
      <c r="D882" s="12">
        <v>27.75</v>
      </c>
      <c r="E882" s="12">
        <v>28.370000999999998</v>
      </c>
      <c r="F882" s="12">
        <v>25.071655</v>
      </c>
      <c r="G882" s="12">
        <v>1722153</v>
      </c>
    </row>
    <row r="883" spans="1:7" x14ac:dyDescent="0.25">
      <c r="A883" s="13">
        <v>42289</v>
      </c>
      <c r="B883" s="12">
        <v>28.370000999999998</v>
      </c>
      <c r="C883" s="12">
        <v>28.549999</v>
      </c>
      <c r="D883" s="12">
        <v>27.860001</v>
      </c>
      <c r="E883" s="12">
        <v>28.24</v>
      </c>
      <c r="F883" s="12">
        <v>24.956764</v>
      </c>
      <c r="G883" s="12">
        <v>848505</v>
      </c>
    </row>
    <row r="884" spans="1:7" x14ac:dyDescent="0.25">
      <c r="A884" s="13">
        <v>42290</v>
      </c>
      <c r="B884" s="12">
        <v>28.200001</v>
      </c>
      <c r="C884" s="12">
        <v>28.77</v>
      </c>
      <c r="D884" s="12">
        <v>28.190000999999999</v>
      </c>
      <c r="E884" s="12">
        <v>28.65</v>
      </c>
      <c r="F884" s="12">
        <v>25.319098</v>
      </c>
      <c r="G884" s="12">
        <v>2056562</v>
      </c>
    </row>
    <row r="885" spans="1:7" x14ac:dyDescent="0.25">
      <c r="A885" s="13">
        <v>42291</v>
      </c>
      <c r="B885" s="12">
        <v>28.57</v>
      </c>
      <c r="C885" s="12">
        <v>29</v>
      </c>
      <c r="D885" s="12">
        <v>28.23</v>
      </c>
      <c r="E885" s="12">
        <v>28.76</v>
      </c>
      <c r="F885" s="12">
        <v>25.416311</v>
      </c>
      <c r="G885" s="12">
        <v>2327366</v>
      </c>
    </row>
    <row r="886" spans="1:7" x14ac:dyDescent="0.25">
      <c r="A886" s="13">
        <v>42292</v>
      </c>
      <c r="B886" s="12">
        <v>28.700001</v>
      </c>
      <c r="C886" s="12">
        <v>29.190000999999999</v>
      </c>
      <c r="D886" s="12">
        <v>28.700001</v>
      </c>
      <c r="E886" s="12">
        <v>28.809999000000001</v>
      </c>
      <c r="F886" s="12">
        <v>25.460497</v>
      </c>
      <c r="G886" s="12">
        <v>1899947</v>
      </c>
    </row>
    <row r="887" spans="1:7" x14ac:dyDescent="0.25">
      <c r="A887" s="13">
        <v>42293</v>
      </c>
      <c r="B887" s="12">
        <v>29</v>
      </c>
      <c r="C887" s="12">
        <v>29.200001</v>
      </c>
      <c r="D887" s="12">
        <v>28.59</v>
      </c>
      <c r="E887" s="12">
        <v>29.08</v>
      </c>
      <c r="F887" s="12">
        <v>25.699106</v>
      </c>
      <c r="G887" s="12">
        <v>2519861</v>
      </c>
    </row>
    <row r="888" spans="1:7" x14ac:dyDescent="0.25">
      <c r="A888" s="13">
        <v>42296</v>
      </c>
      <c r="B888" s="12">
        <v>28.65</v>
      </c>
      <c r="C888" s="12">
        <v>29.08</v>
      </c>
      <c r="D888" s="12">
        <v>28.540001</v>
      </c>
      <c r="E888" s="12">
        <v>28.809999000000001</v>
      </c>
      <c r="F888" s="12">
        <v>25.460497</v>
      </c>
      <c r="G888" s="12">
        <v>2565788</v>
      </c>
    </row>
    <row r="889" spans="1:7" x14ac:dyDescent="0.25">
      <c r="A889" s="13">
        <v>42297</v>
      </c>
      <c r="B889" s="12">
        <v>28.77</v>
      </c>
      <c r="C889" s="12">
        <v>29.299999</v>
      </c>
      <c r="D889" s="12">
        <v>28.51</v>
      </c>
      <c r="E889" s="12">
        <v>29.18</v>
      </c>
      <c r="F889" s="12">
        <v>25.787479000000001</v>
      </c>
      <c r="G889" s="12">
        <v>1122072</v>
      </c>
    </row>
    <row r="890" spans="1:7" x14ac:dyDescent="0.25">
      <c r="A890" s="13">
        <v>42298</v>
      </c>
      <c r="B890" s="12">
        <v>29.5</v>
      </c>
      <c r="C890" s="12">
        <v>29.5</v>
      </c>
      <c r="D890" s="12">
        <v>28.68</v>
      </c>
      <c r="E890" s="12">
        <v>29</v>
      </c>
      <c r="F890" s="12">
        <v>25.628406999999999</v>
      </c>
      <c r="G890" s="12">
        <v>1239412</v>
      </c>
    </row>
    <row r="891" spans="1:7" x14ac:dyDescent="0.25">
      <c r="A891" s="13">
        <v>42299</v>
      </c>
      <c r="B891" s="12">
        <v>29.200001</v>
      </c>
      <c r="C891" s="12">
        <v>29.77</v>
      </c>
      <c r="D891" s="12">
        <v>28.700001</v>
      </c>
      <c r="E891" s="12">
        <v>29.07</v>
      </c>
      <c r="F891" s="12">
        <v>25.690269000000001</v>
      </c>
      <c r="G891" s="12">
        <v>2340806</v>
      </c>
    </row>
    <row r="892" spans="1:7" x14ac:dyDescent="0.25">
      <c r="A892" s="13">
        <v>42300</v>
      </c>
      <c r="B892" s="12">
        <v>29.08</v>
      </c>
      <c r="C892" s="12">
        <v>29.5</v>
      </c>
      <c r="D892" s="12">
        <v>28.92</v>
      </c>
      <c r="E892" s="12">
        <v>29.309999000000001</v>
      </c>
      <c r="F892" s="12">
        <v>25.902367000000002</v>
      </c>
      <c r="G892" s="12">
        <v>1085690</v>
      </c>
    </row>
    <row r="893" spans="1:7" x14ac:dyDescent="0.25">
      <c r="A893" s="13">
        <v>42303</v>
      </c>
      <c r="B893" s="12">
        <v>29.5</v>
      </c>
      <c r="C893" s="12">
        <v>29.68</v>
      </c>
      <c r="D893" s="12">
        <v>28.9</v>
      </c>
      <c r="E893" s="12">
        <v>29.540001</v>
      </c>
      <c r="F893" s="12">
        <v>26.105626999999998</v>
      </c>
      <c r="G893" s="12">
        <v>1249571</v>
      </c>
    </row>
    <row r="894" spans="1:7" x14ac:dyDescent="0.25">
      <c r="A894" s="13">
        <v>42304</v>
      </c>
      <c r="B894" s="12">
        <v>29</v>
      </c>
      <c r="C894" s="12">
        <v>29.690000999999999</v>
      </c>
      <c r="D894" s="12">
        <v>28.9</v>
      </c>
      <c r="E894" s="12">
        <v>29.549999</v>
      </c>
      <c r="F894" s="12">
        <v>26.114462</v>
      </c>
      <c r="G894" s="12">
        <v>1254169</v>
      </c>
    </row>
    <row r="895" spans="1:7" x14ac:dyDescent="0.25">
      <c r="A895" s="13">
        <v>42305</v>
      </c>
      <c r="B895" s="12">
        <v>29.68</v>
      </c>
      <c r="C895" s="12">
        <v>30</v>
      </c>
      <c r="D895" s="12">
        <v>28.700001</v>
      </c>
      <c r="E895" s="12">
        <v>29.870000999999998</v>
      </c>
      <c r="F895" s="12">
        <v>26.397258999999998</v>
      </c>
      <c r="G895" s="12">
        <v>2612149</v>
      </c>
    </row>
    <row r="896" spans="1:7" x14ac:dyDescent="0.25">
      <c r="A896" s="13">
        <v>42306</v>
      </c>
      <c r="B896" s="12">
        <v>29.85</v>
      </c>
      <c r="C896" s="12">
        <v>30.15</v>
      </c>
      <c r="D896" s="12">
        <v>29.219999000000001</v>
      </c>
      <c r="E896" s="12">
        <v>29.85</v>
      </c>
      <c r="F896" s="12">
        <v>26.379584999999999</v>
      </c>
      <c r="G896" s="12">
        <v>1596677</v>
      </c>
    </row>
    <row r="897" spans="1:7" x14ac:dyDescent="0.25">
      <c r="A897" s="13">
        <v>42307</v>
      </c>
      <c r="B897" s="12">
        <v>29.030000999999999</v>
      </c>
      <c r="C897" s="12">
        <v>30.5</v>
      </c>
      <c r="D897" s="12">
        <v>28.5</v>
      </c>
      <c r="E897" s="12">
        <v>30.43</v>
      </c>
      <c r="F897" s="12">
        <v>26.892154999999999</v>
      </c>
      <c r="G897" s="12">
        <v>3375529</v>
      </c>
    </row>
    <row r="898" spans="1:7" x14ac:dyDescent="0.25">
      <c r="A898" s="13">
        <v>42311</v>
      </c>
      <c r="B898" s="12">
        <v>30.379999000000002</v>
      </c>
      <c r="C898" s="12">
        <v>30.719999000000001</v>
      </c>
      <c r="D898" s="12">
        <v>29.5</v>
      </c>
      <c r="E898" s="12">
        <v>30.24</v>
      </c>
      <c r="F898" s="12">
        <v>26.724243000000001</v>
      </c>
      <c r="G898" s="12">
        <v>2547058</v>
      </c>
    </row>
    <row r="899" spans="1:7" x14ac:dyDescent="0.25">
      <c r="A899" s="13">
        <v>42312</v>
      </c>
      <c r="B899" s="12">
        <v>30.700001</v>
      </c>
      <c r="C899" s="12">
        <v>31.450001</v>
      </c>
      <c r="D899" s="12">
        <v>30.290001</v>
      </c>
      <c r="E899" s="12">
        <v>31.34</v>
      </c>
      <c r="F899" s="12">
        <v>27.696356000000002</v>
      </c>
      <c r="G899" s="12">
        <v>3609876</v>
      </c>
    </row>
    <row r="900" spans="1:7" x14ac:dyDescent="0.25">
      <c r="A900" s="13">
        <v>42313</v>
      </c>
      <c r="B900" s="12">
        <v>31.32</v>
      </c>
      <c r="C900" s="12">
        <v>32.060001</v>
      </c>
      <c r="D900" s="12">
        <v>31</v>
      </c>
      <c r="E900" s="12">
        <v>31.77</v>
      </c>
      <c r="F900" s="12">
        <v>28.076363000000001</v>
      </c>
      <c r="G900" s="12">
        <v>15818657</v>
      </c>
    </row>
    <row r="901" spans="1:7" x14ac:dyDescent="0.25">
      <c r="A901" s="13">
        <v>42314</v>
      </c>
      <c r="B901" s="12">
        <v>31.719999000000001</v>
      </c>
      <c r="C901" s="12">
        <v>32.049999</v>
      </c>
      <c r="D901" s="12">
        <v>30.85</v>
      </c>
      <c r="E901" s="12">
        <v>31.65</v>
      </c>
      <c r="F901" s="12">
        <v>27.970313999999998</v>
      </c>
      <c r="G901" s="12">
        <v>3884447</v>
      </c>
    </row>
    <row r="902" spans="1:7" x14ac:dyDescent="0.25">
      <c r="A902" s="13">
        <v>42317</v>
      </c>
      <c r="B902" s="12">
        <v>31.73</v>
      </c>
      <c r="C902" s="12">
        <v>32.5</v>
      </c>
      <c r="D902" s="12">
        <v>31.09</v>
      </c>
      <c r="E902" s="12">
        <v>32.090000000000003</v>
      </c>
      <c r="F902" s="12">
        <v>28.359158000000001</v>
      </c>
      <c r="G902" s="12">
        <v>6365517</v>
      </c>
    </row>
    <row r="903" spans="1:7" x14ac:dyDescent="0.25">
      <c r="A903" s="13">
        <v>42318</v>
      </c>
      <c r="B903" s="12">
        <v>31.129999000000002</v>
      </c>
      <c r="C903" s="12">
        <v>32.189999</v>
      </c>
      <c r="D903" s="12">
        <v>31.129999000000002</v>
      </c>
      <c r="E903" s="12">
        <v>31.969999000000001</v>
      </c>
      <c r="F903" s="12">
        <v>28.253108999999998</v>
      </c>
      <c r="G903" s="12">
        <v>2957533</v>
      </c>
    </row>
    <row r="904" spans="1:7" x14ac:dyDescent="0.25">
      <c r="A904" s="13">
        <v>42319</v>
      </c>
      <c r="B904" s="12">
        <v>32.040000999999997</v>
      </c>
      <c r="C904" s="12">
        <v>33.400002000000001</v>
      </c>
      <c r="D904" s="12">
        <v>31.98</v>
      </c>
      <c r="E904" s="12">
        <v>32.470001000000003</v>
      </c>
      <c r="F904" s="12">
        <v>28.694979</v>
      </c>
      <c r="G904" s="12">
        <v>1776759</v>
      </c>
    </row>
    <row r="905" spans="1:7" x14ac:dyDescent="0.25">
      <c r="A905" s="13">
        <v>42320</v>
      </c>
      <c r="B905" s="12">
        <v>31.66</v>
      </c>
      <c r="C905" s="12">
        <v>32.979999999999997</v>
      </c>
      <c r="D905" s="12">
        <v>31.66</v>
      </c>
      <c r="E905" s="12">
        <v>32.880001</v>
      </c>
      <c r="F905" s="12">
        <v>29.057310000000001</v>
      </c>
      <c r="G905" s="12">
        <v>1451114</v>
      </c>
    </row>
    <row r="906" spans="1:7" x14ac:dyDescent="0.25">
      <c r="A906" s="13">
        <v>42321</v>
      </c>
      <c r="B906" s="12">
        <v>32.5</v>
      </c>
      <c r="C906" s="12">
        <v>32.979999999999997</v>
      </c>
      <c r="D906" s="12">
        <v>31.6</v>
      </c>
      <c r="E906" s="12">
        <v>32.689999</v>
      </c>
      <c r="F906" s="12">
        <v>28.889399999999998</v>
      </c>
      <c r="G906" s="12">
        <v>1738088</v>
      </c>
    </row>
    <row r="907" spans="1:7" x14ac:dyDescent="0.25">
      <c r="A907" s="13">
        <v>42325</v>
      </c>
      <c r="B907" s="12">
        <v>33.669998</v>
      </c>
      <c r="C907" s="12">
        <v>34</v>
      </c>
      <c r="D907" s="12">
        <v>32.229999999999997</v>
      </c>
      <c r="E907" s="12">
        <v>32.43</v>
      </c>
      <c r="F907" s="12">
        <v>28.659631999999998</v>
      </c>
      <c r="G907" s="12">
        <v>2761281</v>
      </c>
    </row>
    <row r="908" spans="1:7" x14ac:dyDescent="0.25">
      <c r="A908" s="13">
        <v>42326</v>
      </c>
      <c r="B908" s="12">
        <v>33.450001</v>
      </c>
      <c r="C908" s="12">
        <v>33.450001</v>
      </c>
      <c r="D908" s="12">
        <v>32.229999999999997</v>
      </c>
      <c r="E908" s="12">
        <v>32.310001</v>
      </c>
      <c r="F908" s="12">
        <v>28.553583</v>
      </c>
      <c r="G908" s="12">
        <v>2205022</v>
      </c>
    </row>
    <row r="909" spans="1:7" x14ac:dyDescent="0.25">
      <c r="A909" s="13">
        <v>42327</v>
      </c>
      <c r="B909" s="12">
        <v>32.369999</v>
      </c>
      <c r="C909" s="12">
        <v>34.029998999999997</v>
      </c>
      <c r="D909" s="12">
        <v>32.349997999999999</v>
      </c>
      <c r="E909" s="12">
        <v>33.82</v>
      </c>
      <c r="F909" s="12">
        <v>29.888027000000001</v>
      </c>
      <c r="G909" s="12">
        <v>5375356</v>
      </c>
    </row>
    <row r="910" spans="1:7" x14ac:dyDescent="0.25">
      <c r="A910" s="13">
        <v>42328</v>
      </c>
      <c r="B910" s="12">
        <v>33.900002000000001</v>
      </c>
      <c r="C910" s="12">
        <v>33.900002000000001</v>
      </c>
      <c r="D910" s="12">
        <v>33.229999999999997</v>
      </c>
      <c r="E910" s="12">
        <v>33.560001</v>
      </c>
      <c r="F910" s="12">
        <v>29.658256999999999</v>
      </c>
      <c r="G910" s="12">
        <v>2287722</v>
      </c>
    </row>
    <row r="911" spans="1:7" x14ac:dyDescent="0.25">
      <c r="A911" s="13">
        <v>42331</v>
      </c>
      <c r="B911" s="12">
        <v>33.549999</v>
      </c>
      <c r="C911" s="12">
        <v>33.599997999999999</v>
      </c>
      <c r="D911" s="12">
        <v>32.720001000000003</v>
      </c>
      <c r="E911" s="12">
        <v>33.049999</v>
      </c>
      <c r="F911" s="12">
        <v>29.207543999999999</v>
      </c>
      <c r="G911" s="12">
        <v>1548449</v>
      </c>
    </row>
    <row r="912" spans="1:7" x14ac:dyDescent="0.25">
      <c r="A912" s="13">
        <v>42332</v>
      </c>
      <c r="B912" s="12">
        <v>33.049999</v>
      </c>
      <c r="C912" s="12">
        <v>34</v>
      </c>
      <c r="D912" s="12">
        <v>32.549999</v>
      </c>
      <c r="E912" s="12">
        <v>33.740001999999997</v>
      </c>
      <c r="F912" s="12">
        <v>29.817326000000001</v>
      </c>
      <c r="G912" s="12">
        <v>1692212</v>
      </c>
    </row>
    <row r="913" spans="1:7" x14ac:dyDescent="0.25">
      <c r="A913" s="13">
        <v>42333</v>
      </c>
      <c r="B913" s="12">
        <v>35.150002000000001</v>
      </c>
      <c r="C913" s="12">
        <v>35.369999</v>
      </c>
      <c r="D913" s="12">
        <v>33.099997999999999</v>
      </c>
      <c r="E913" s="12">
        <v>33.369999</v>
      </c>
      <c r="F913" s="12">
        <v>29.490341000000001</v>
      </c>
      <c r="G913" s="12">
        <v>1694229</v>
      </c>
    </row>
    <row r="914" spans="1:7" x14ac:dyDescent="0.25">
      <c r="A914" s="13">
        <v>42334</v>
      </c>
      <c r="B914" s="12">
        <v>33.009998000000003</v>
      </c>
      <c r="C914" s="12">
        <v>33.529998999999997</v>
      </c>
      <c r="D914" s="12">
        <v>33.009998000000003</v>
      </c>
      <c r="E914" s="12">
        <v>33.470001000000003</v>
      </c>
      <c r="F914" s="12">
        <v>29.578717999999999</v>
      </c>
      <c r="G914" s="12">
        <v>738852</v>
      </c>
    </row>
    <row r="915" spans="1:7" x14ac:dyDescent="0.25">
      <c r="A915" s="13">
        <v>42335</v>
      </c>
      <c r="B915" s="12">
        <v>33.450001</v>
      </c>
      <c r="C915" s="12">
        <v>34.209999000000003</v>
      </c>
      <c r="D915" s="12">
        <v>33.330002</v>
      </c>
      <c r="E915" s="12">
        <v>33.759998000000003</v>
      </c>
      <c r="F915" s="12">
        <v>29.835000999999998</v>
      </c>
      <c r="G915" s="12">
        <v>1652124</v>
      </c>
    </row>
    <row r="916" spans="1:7" x14ac:dyDescent="0.25">
      <c r="A916" s="13">
        <v>42338</v>
      </c>
      <c r="B916" s="12">
        <v>33.770000000000003</v>
      </c>
      <c r="C916" s="12">
        <v>34.029998999999997</v>
      </c>
      <c r="D916" s="12">
        <v>32.200001</v>
      </c>
      <c r="E916" s="12">
        <v>32.459999000000003</v>
      </c>
      <c r="F916" s="12">
        <v>28.686140000000002</v>
      </c>
      <c r="G916" s="12">
        <v>14507142</v>
      </c>
    </row>
    <row r="917" spans="1:7" x14ac:dyDescent="0.25">
      <c r="A917" s="13">
        <v>42339</v>
      </c>
      <c r="B917" s="12">
        <v>33.599997999999999</v>
      </c>
      <c r="C917" s="12">
        <v>33.599997999999999</v>
      </c>
      <c r="D917" s="12">
        <v>31.35</v>
      </c>
      <c r="E917" s="12">
        <v>32.459999000000003</v>
      </c>
      <c r="F917" s="12">
        <v>28.686140000000002</v>
      </c>
      <c r="G917" s="12">
        <v>3815113</v>
      </c>
    </row>
    <row r="918" spans="1:7" x14ac:dyDescent="0.25">
      <c r="A918" s="13">
        <v>42340</v>
      </c>
      <c r="B918" s="12">
        <v>32.950001</v>
      </c>
      <c r="C918" s="12">
        <v>32.970001000000003</v>
      </c>
      <c r="D918" s="12">
        <v>31.65</v>
      </c>
      <c r="E918" s="12">
        <v>32</v>
      </c>
      <c r="F918" s="12">
        <v>28.279623000000001</v>
      </c>
      <c r="G918" s="12">
        <v>1765234</v>
      </c>
    </row>
    <row r="919" spans="1:7" x14ac:dyDescent="0.25">
      <c r="A919" s="13">
        <v>42341</v>
      </c>
      <c r="B919" s="12">
        <v>32.299999</v>
      </c>
      <c r="C919" s="12">
        <v>32.43</v>
      </c>
      <c r="D919" s="12">
        <v>31.65</v>
      </c>
      <c r="E919" s="12">
        <v>31.82</v>
      </c>
      <c r="F919" s="12">
        <v>28.120547999999999</v>
      </c>
      <c r="G919" s="12">
        <v>2322922</v>
      </c>
    </row>
    <row r="920" spans="1:7" x14ac:dyDescent="0.25">
      <c r="A920" s="13">
        <v>42342</v>
      </c>
      <c r="B920" s="12">
        <v>31.77</v>
      </c>
      <c r="C920" s="12">
        <v>32.849997999999999</v>
      </c>
      <c r="D920" s="12">
        <v>31.77</v>
      </c>
      <c r="E920" s="12">
        <v>32.439999</v>
      </c>
      <c r="F920" s="12">
        <v>28.668465000000001</v>
      </c>
      <c r="G920" s="12">
        <v>3472811</v>
      </c>
    </row>
    <row r="921" spans="1:7" x14ac:dyDescent="0.25">
      <c r="A921" s="13">
        <v>42345</v>
      </c>
      <c r="B921" s="12">
        <v>31.66</v>
      </c>
      <c r="C921" s="12">
        <v>32.330002</v>
      </c>
      <c r="D921" s="12">
        <v>31.15</v>
      </c>
      <c r="E921" s="12">
        <v>31.309999000000001</v>
      </c>
      <c r="F921" s="12">
        <v>27.669841999999999</v>
      </c>
      <c r="G921" s="12">
        <v>2685135</v>
      </c>
    </row>
    <row r="922" spans="1:7" x14ac:dyDescent="0.25">
      <c r="A922" s="13">
        <v>42346</v>
      </c>
      <c r="B922" s="12">
        <v>31.15</v>
      </c>
      <c r="C922" s="12">
        <v>31.91</v>
      </c>
      <c r="D922" s="12">
        <v>30.76</v>
      </c>
      <c r="E922" s="12">
        <v>30.959999</v>
      </c>
      <c r="F922" s="12">
        <v>27.360533</v>
      </c>
      <c r="G922" s="12">
        <v>2805596</v>
      </c>
    </row>
    <row r="923" spans="1:7" x14ac:dyDescent="0.25">
      <c r="A923" s="13">
        <v>42347</v>
      </c>
      <c r="B923" s="12">
        <v>31</v>
      </c>
      <c r="C923" s="12">
        <v>32.490001999999997</v>
      </c>
      <c r="D923" s="12">
        <v>30.700001</v>
      </c>
      <c r="E923" s="12">
        <v>31.040001</v>
      </c>
      <c r="F923" s="12">
        <v>27.431232000000001</v>
      </c>
      <c r="G923" s="12">
        <v>3217075</v>
      </c>
    </row>
    <row r="924" spans="1:7" x14ac:dyDescent="0.25">
      <c r="A924" s="13">
        <v>42348</v>
      </c>
      <c r="B924" s="12">
        <v>31.02</v>
      </c>
      <c r="C924" s="12">
        <v>32.590000000000003</v>
      </c>
      <c r="D924" s="12">
        <v>31</v>
      </c>
      <c r="E924" s="12">
        <v>31.73</v>
      </c>
      <c r="F924" s="12">
        <v>28.041014000000001</v>
      </c>
      <c r="G924" s="12">
        <v>2854139</v>
      </c>
    </row>
    <row r="925" spans="1:7" x14ac:dyDescent="0.25">
      <c r="A925" s="13">
        <v>42349</v>
      </c>
      <c r="B925" s="12">
        <v>31.700001</v>
      </c>
      <c r="C925" s="12">
        <v>31.74</v>
      </c>
      <c r="D925" s="12">
        <v>30.059999000000001</v>
      </c>
      <c r="E925" s="12">
        <v>30.860001</v>
      </c>
      <c r="F925" s="12">
        <v>27.272161000000001</v>
      </c>
      <c r="G925" s="12">
        <v>2436375</v>
      </c>
    </row>
    <row r="926" spans="1:7" x14ac:dyDescent="0.25">
      <c r="A926" s="13">
        <v>42352</v>
      </c>
      <c r="B926" s="12">
        <v>30.950001</v>
      </c>
      <c r="C926" s="12">
        <v>31.209999</v>
      </c>
      <c r="D926" s="12">
        <v>30.200001</v>
      </c>
      <c r="E926" s="12">
        <v>31.040001</v>
      </c>
      <c r="F926" s="12">
        <v>27.431232000000001</v>
      </c>
      <c r="G926" s="12">
        <v>2827237</v>
      </c>
    </row>
    <row r="927" spans="1:7" x14ac:dyDescent="0.25">
      <c r="A927" s="13">
        <v>42353</v>
      </c>
      <c r="B927" s="12">
        <v>31.370000999999998</v>
      </c>
      <c r="C927" s="12">
        <v>33</v>
      </c>
      <c r="D927" s="12">
        <v>31.299999</v>
      </c>
      <c r="E927" s="12">
        <v>32.340000000000003</v>
      </c>
      <c r="F927" s="12">
        <v>28.580093000000002</v>
      </c>
      <c r="G927" s="12">
        <v>2838041</v>
      </c>
    </row>
    <row r="928" spans="1:7" x14ac:dyDescent="0.25">
      <c r="A928" s="13">
        <v>42354</v>
      </c>
      <c r="B928" s="12">
        <v>32.659999999999997</v>
      </c>
      <c r="C928" s="12">
        <v>34.299999</v>
      </c>
      <c r="D928" s="12">
        <v>32.279998999999997</v>
      </c>
      <c r="E928" s="12">
        <v>34.060001</v>
      </c>
      <c r="F928" s="12">
        <v>30.100121999999999</v>
      </c>
      <c r="G928" s="12">
        <v>3249184</v>
      </c>
    </row>
    <row r="929" spans="1:7" x14ac:dyDescent="0.25">
      <c r="A929" s="13">
        <v>42355</v>
      </c>
      <c r="B929" s="12">
        <v>34.110000999999997</v>
      </c>
      <c r="C929" s="12">
        <v>34.840000000000003</v>
      </c>
      <c r="D929" s="12">
        <v>33.130001</v>
      </c>
      <c r="E929" s="12">
        <v>33.439999</v>
      </c>
      <c r="F929" s="12">
        <v>29.552204</v>
      </c>
      <c r="G929" s="12">
        <v>2123015</v>
      </c>
    </row>
    <row r="930" spans="1:7" x14ac:dyDescent="0.25">
      <c r="A930" s="13">
        <v>42356</v>
      </c>
      <c r="B930" s="12">
        <v>33.540000999999997</v>
      </c>
      <c r="C930" s="12">
        <v>33.729999999999997</v>
      </c>
      <c r="D930" s="12">
        <v>32.509998000000003</v>
      </c>
      <c r="E930" s="12">
        <v>32.909999999999997</v>
      </c>
      <c r="F930" s="12">
        <v>29.083824</v>
      </c>
      <c r="G930" s="12">
        <v>2516462</v>
      </c>
    </row>
    <row r="931" spans="1:7" x14ac:dyDescent="0.25">
      <c r="A931" s="13">
        <v>42359</v>
      </c>
      <c r="B931" s="12">
        <v>32.75</v>
      </c>
      <c r="C931" s="12">
        <v>33.049999</v>
      </c>
      <c r="D931" s="12">
        <v>32.189999</v>
      </c>
      <c r="E931" s="12">
        <v>32.790000999999997</v>
      </c>
      <c r="F931" s="12">
        <v>28.977777</v>
      </c>
      <c r="G931" s="12">
        <v>1162057</v>
      </c>
    </row>
    <row r="932" spans="1:7" x14ac:dyDescent="0.25">
      <c r="A932" s="13">
        <v>42360</v>
      </c>
      <c r="B932" s="12">
        <v>32.630001</v>
      </c>
      <c r="C932" s="12">
        <v>33.979999999999997</v>
      </c>
      <c r="D932" s="12">
        <v>32.270000000000003</v>
      </c>
      <c r="E932" s="12">
        <v>33.340000000000003</v>
      </c>
      <c r="F932" s="12">
        <v>29.463833000000001</v>
      </c>
      <c r="G932" s="12">
        <v>2200055</v>
      </c>
    </row>
    <row r="933" spans="1:7" x14ac:dyDescent="0.25">
      <c r="A933" s="13">
        <v>42361</v>
      </c>
      <c r="B933" s="12">
        <v>33.32</v>
      </c>
      <c r="C933" s="12">
        <v>33.68</v>
      </c>
      <c r="D933" s="12">
        <v>32.830002</v>
      </c>
      <c r="E933" s="12">
        <v>33.400002000000001</v>
      </c>
      <c r="F933" s="12">
        <v>29.516857000000002</v>
      </c>
      <c r="G933" s="12">
        <v>1161463</v>
      </c>
    </row>
    <row r="934" spans="1:7" x14ac:dyDescent="0.25">
      <c r="A934" s="13">
        <v>42362</v>
      </c>
      <c r="B934" s="12">
        <v>33.68</v>
      </c>
      <c r="C934" s="12">
        <v>33.68</v>
      </c>
      <c r="D934" s="12">
        <v>33.029998999999997</v>
      </c>
      <c r="E934" s="12">
        <v>33.240001999999997</v>
      </c>
      <c r="F934" s="12">
        <v>29.375457999999998</v>
      </c>
      <c r="G934" s="12">
        <v>503196</v>
      </c>
    </row>
    <row r="935" spans="1:7" x14ac:dyDescent="0.25">
      <c r="A935" s="13">
        <v>42366</v>
      </c>
      <c r="B935" s="12">
        <v>33.240001999999997</v>
      </c>
      <c r="C935" s="12">
        <v>33.380001</v>
      </c>
      <c r="D935" s="12">
        <v>32.720001000000003</v>
      </c>
      <c r="E935" s="12">
        <v>32.970001000000003</v>
      </c>
      <c r="F935" s="12">
        <v>29.136849999999999</v>
      </c>
      <c r="G935" s="12">
        <v>455789</v>
      </c>
    </row>
    <row r="936" spans="1:7" x14ac:dyDescent="0.25">
      <c r="A936" s="13">
        <v>42367</v>
      </c>
      <c r="B936" s="12">
        <v>32.990001999999997</v>
      </c>
      <c r="C936" s="12">
        <v>33.979999999999997</v>
      </c>
      <c r="D936" s="12">
        <v>32.869999</v>
      </c>
      <c r="E936" s="12">
        <v>33.029998999999997</v>
      </c>
      <c r="F936" s="12">
        <v>29.189871</v>
      </c>
      <c r="G936" s="12">
        <v>958892</v>
      </c>
    </row>
    <row r="937" spans="1:7" x14ac:dyDescent="0.25">
      <c r="A937" s="13">
        <v>42368</v>
      </c>
      <c r="B937" s="12">
        <v>33.150002000000001</v>
      </c>
      <c r="C937" s="12">
        <v>33.990001999999997</v>
      </c>
      <c r="D937" s="12">
        <v>33.080002</v>
      </c>
      <c r="E937" s="12">
        <v>33.229999999999997</v>
      </c>
      <c r="F937" s="12">
        <v>29.366619</v>
      </c>
      <c r="G937" s="12">
        <v>1275704</v>
      </c>
    </row>
    <row r="938" spans="1:7" x14ac:dyDescent="0.25">
      <c r="A938" s="13">
        <v>42369</v>
      </c>
      <c r="B938" s="12">
        <v>33.159999999999997</v>
      </c>
      <c r="C938" s="12">
        <v>33.669998</v>
      </c>
      <c r="D938" s="12">
        <v>33.150002000000001</v>
      </c>
      <c r="E938" s="12">
        <v>33.349997999999999</v>
      </c>
      <c r="F938" s="12">
        <v>29.472666</v>
      </c>
      <c r="G938" s="12">
        <v>149589</v>
      </c>
    </row>
    <row r="939" spans="1:7" x14ac:dyDescent="0.25">
      <c r="A939" s="13">
        <v>42373</v>
      </c>
      <c r="B939" s="12">
        <v>33</v>
      </c>
      <c r="C939" s="12">
        <v>33.349997999999999</v>
      </c>
      <c r="D939" s="12">
        <v>31.32</v>
      </c>
      <c r="E939" s="12">
        <v>31.799999</v>
      </c>
      <c r="F939" s="12">
        <v>28.102875000000001</v>
      </c>
      <c r="G939" s="12">
        <v>1921464</v>
      </c>
    </row>
    <row r="940" spans="1:7" x14ac:dyDescent="0.25">
      <c r="A940" s="13">
        <v>42374</v>
      </c>
      <c r="B940" s="12">
        <v>31.790001</v>
      </c>
      <c r="C940" s="12">
        <v>32.349997999999999</v>
      </c>
      <c r="D940" s="12">
        <v>31.700001</v>
      </c>
      <c r="E940" s="12">
        <v>32.159999999999997</v>
      </c>
      <c r="F940" s="12">
        <v>28.421021</v>
      </c>
      <c r="G940" s="12">
        <v>2205036</v>
      </c>
    </row>
    <row r="941" spans="1:7" x14ac:dyDescent="0.25">
      <c r="A941" s="13">
        <v>42375</v>
      </c>
      <c r="B941" s="12">
        <v>32</v>
      </c>
      <c r="C941" s="12">
        <v>32.189999</v>
      </c>
      <c r="D941" s="12">
        <v>31.379999000000002</v>
      </c>
      <c r="E941" s="12">
        <v>31.889999</v>
      </c>
      <c r="F941" s="12">
        <v>28.182410999999998</v>
      </c>
      <c r="G941" s="12">
        <v>1748314</v>
      </c>
    </row>
    <row r="942" spans="1:7" x14ac:dyDescent="0.25">
      <c r="A942" s="13">
        <v>42376</v>
      </c>
      <c r="B942" s="12">
        <v>31.889999</v>
      </c>
      <c r="C942" s="12">
        <v>32</v>
      </c>
      <c r="D942" s="12">
        <v>30.200001</v>
      </c>
      <c r="E942" s="12">
        <v>30.59</v>
      </c>
      <c r="F942" s="12">
        <v>27.033552</v>
      </c>
      <c r="G942" s="12">
        <v>1622814</v>
      </c>
    </row>
    <row r="943" spans="1:7" x14ac:dyDescent="0.25">
      <c r="A943" s="13">
        <v>42377</v>
      </c>
      <c r="B943" s="12">
        <v>30.98</v>
      </c>
      <c r="C943" s="12">
        <v>32.400002000000001</v>
      </c>
      <c r="D943" s="12">
        <v>30.27</v>
      </c>
      <c r="E943" s="12">
        <v>30.52</v>
      </c>
      <c r="F943" s="12">
        <v>26.971689000000001</v>
      </c>
      <c r="G943" s="12">
        <v>2139985</v>
      </c>
    </row>
    <row r="944" spans="1:7" x14ac:dyDescent="0.25">
      <c r="A944" s="13">
        <v>42380</v>
      </c>
      <c r="B944" s="12">
        <v>30</v>
      </c>
      <c r="C944" s="12">
        <v>31.5</v>
      </c>
      <c r="D944" s="12">
        <v>29</v>
      </c>
      <c r="E944" s="12">
        <v>29.41</v>
      </c>
      <c r="F944" s="12">
        <v>25.990739999999999</v>
      </c>
      <c r="G944" s="12">
        <v>5072493</v>
      </c>
    </row>
    <row r="945" spans="1:7" x14ac:dyDescent="0.25">
      <c r="A945" s="13">
        <v>42381</v>
      </c>
      <c r="B945" s="12">
        <v>29.799999</v>
      </c>
      <c r="C945" s="12">
        <v>30.200001</v>
      </c>
      <c r="D945" s="12">
        <v>29.01</v>
      </c>
      <c r="E945" s="12">
        <v>29.17</v>
      </c>
      <c r="F945" s="12">
        <v>25.778642999999999</v>
      </c>
      <c r="G945" s="12">
        <v>3644272</v>
      </c>
    </row>
    <row r="946" spans="1:7" x14ac:dyDescent="0.25">
      <c r="A946" s="13">
        <v>42382</v>
      </c>
      <c r="B946" s="12">
        <v>29.17</v>
      </c>
      <c r="C946" s="12">
        <v>29.690000999999999</v>
      </c>
      <c r="D946" s="12">
        <v>28.5</v>
      </c>
      <c r="E946" s="12">
        <v>29.43</v>
      </c>
      <c r="F946" s="12">
        <v>26.008414999999999</v>
      </c>
      <c r="G946" s="12">
        <v>2922923</v>
      </c>
    </row>
    <row r="947" spans="1:7" x14ac:dyDescent="0.25">
      <c r="A947" s="13">
        <v>42383</v>
      </c>
      <c r="B947" s="12">
        <v>29.5</v>
      </c>
      <c r="C947" s="12">
        <v>30.9</v>
      </c>
      <c r="D947" s="12">
        <v>28.889999</v>
      </c>
      <c r="E947" s="12">
        <v>30.42</v>
      </c>
      <c r="F947" s="12">
        <v>26.883312</v>
      </c>
      <c r="G947" s="12">
        <v>1786678</v>
      </c>
    </row>
    <row r="948" spans="1:7" x14ac:dyDescent="0.25">
      <c r="A948" s="13">
        <v>42384</v>
      </c>
      <c r="B948" s="12">
        <v>30.370000999999998</v>
      </c>
      <c r="C948" s="12">
        <v>30.559999000000001</v>
      </c>
      <c r="D948" s="12">
        <v>29.07</v>
      </c>
      <c r="E948" s="12">
        <v>29.51</v>
      </c>
      <c r="F948" s="12">
        <v>26.079113</v>
      </c>
      <c r="G948" s="12">
        <v>1831854</v>
      </c>
    </row>
    <row r="949" spans="1:7" x14ac:dyDescent="0.25">
      <c r="A949" s="13">
        <v>42387</v>
      </c>
      <c r="B949" s="12">
        <v>29.549999</v>
      </c>
      <c r="C949" s="12">
        <v>29.799999</v>
      </c>
      <c r="D949" s="12">
        <v>28.629999000000002</v>
      </c>
      <c r="E949" s="12">
        <v>29.15</v>
      </c>
      <c r="F949" s="12">
        <v>25.760967000000001</v>
      </c>
      <c r="G949" s="12">
        <v>909330</v>
      </c>
    </row>
    <row r="950" spans="1:7" x14ac:dyDescent="0.25">
      <c r="A950" s="13">
        <v>42388</v>
      </c>
      <c r="B950" s="12">
        <v>29.26</v>
      </c>
      <c r="C950" s="12">
        <v>30.190000999999999</v>
      </c>
      <c r="D950" s="12">
        <v>29.01</v>
      </c>
      <c r="E950" s="12">
        <v>29.290001</v>
      </c>
      <c r="F950" s="12">
        <v>25.884691</v>
      </c>
      <c r="G950" s="12">
        <v>2274605</v>
      </c>
    </row>
    <row r="951" spans="1:7" x14ac:dyDescent="0.25">
      <c r="A951" s="13">
        <v>42389</v>
      </c>
      <c r="B951" s="12">
        <v>28.68</v>
      </c>
      <c r="C951" s="12">
        <v>29.969999000000001</v>
      </c>
      <c r="D951" s="12">
        <v>28.68</v>
      </c>
      <c r="E951" s="12">
        <v>29.799999</v>
      </c>
      <c r="F951" s="12">
        <v>26.335398000000001</v>
      </c>
      <c r="G951" s="12">
        <v>2523219</v>
      </c>
    </row>
    <row r="952" spans="1:7" x14ac:dyDescent="0.25">
      <c r="A952" s="13">
        <v>42390</v>
      </c>
      <c r="B952" s="12">
        <v>34</v>
      </c>
      <c r="C952" s="12">
        <v>34</v>
      </c>
      <c r="D952" s="12">
        <v>34</v>
      </c>
      <c r="E952" s="12">
        <v>34</v>
      </c>
      <c r="F952" s="12">
        <v>30.047097999999998</v>
      </c>
      <c r="G952" s="12">
        <v>25000</v>
      </c>
    </row>
    <row r="953" spans="1:7" x14ac:dyDescent="0.25">
      <c r="A953" s="13">
        <v>42391</v>
      </c>
      <c r="B953" s="12">
        <v>30.4</v>
      </c>
      <c r="C953" s="12">
        <v>31.4</v>
      </c>
      <c r="D953" s="12">
        <v>30.26</v>
      </c>
      <c r="E953" s="12">
        <v>30.57</v>
      </c>
      <c r="F953" s="12">
        <v>27.015877</v>
      </c>
      <c r="G953" s="12">
        <v>2734103</v>
      </c>
    </row>
    <row r="954" spans="1:7" x14ac:dyDescent="0.25">
      <c r="A954" s="13">
        <v>42394</v>
      </c>
      <c r="B954" s="12">
        <v>32</v>
      </c>
      <c r="C954" s="12">
        <v>32</v>
      </c>
      <c r="D954" s="12">
        <v>30.26</v>
      </c>
      <c r="E954" s="12">
        <v>30.82</v>
      </c>
      <c r="F954" s="12">
        <v>27.236809000000001</v>
      </c>
      <c r="G954" s="12">
        <v>841724</v>
      </c>
    </row>
    <row r="955" spans="1:7" x14ac:dyDescent="0.25">
      <c r="A955" s="13">
        <v>42395</v>
      </c>
      <c r="B955" s="12">
        <v>30.799999</v>
      </c>
      <c r="C955" s="12">
        <v>31.799999</v>
      </c>
      <c r="D955" s="12">
        <v>30.49</v>
      </c>
      <c r="E955" s="12">
        <v>30.58</v>
      </c>
      <c r="F955" s="12">
        <v>27.024712000000001</v>
      </c>
      <c r="G955" s="12">
        <v>1930192</v>
      </c>
    </row>
    <row r="956" spans="1:7" x14ac:dyDescent="0.25">
      <c r="A956" s="13">
        <v>42396</v>
      </c>
      <c r="B956" s="12">
        <v>30.6</v>
      </c>
      <c r="C956" s="12">
        <v>31.32</v>
      </c>
      <c r="D956" s="12">
        <v>30.209999</v>
      </c>
      <c r="E956" s="12">
        <v>30.49</v>
      </c>
      <c r="F956" s="12">
        <v>26.945177000000001</v>
      </c>
      <c r="G956" s="12">
        <v>1356761</v>
      </c>
    </row>
    <row r="957" spans="1:7" x14ac:dyDescent="0.25">
      <c r="A957" s="13">
        <v>42397</v>
      </c>
      <c r="B957" s="12">
        <v>30.799999</v>
      </c>
      <c r="C957" s="12">
        <v>31.709999</v>
      </c>
      <c r="D957" s="12">
        <v>30.309999000000001</v>
      </c>
      <c r="E957" s="12">
        <v>31.299999</v>
      </c>
      <c r="F957" s="12">
        <v>27.661003000000001</v>
      </c>
      <c r="G957" s="12">
        <v>1441170</v>
      </c>
    </row>
    <row r="958" spans="1:7" x14ac:dyDescent="0.25">
      <c r="A958" s="13">
        <v>42398</v>
      </c>
      <c r="B958" s="12">
        <v>30.809999000000001</v>
      </c>
      <c r="C958" s="12">
        <v>32.580002</v>
      </c>
      <c r="D958" s="12">
        <v>30.809999000000001</v>
      </c>
      <c r="E958" s="12">
        <v>32.439999</v>
      </c>
      <c r="F958" s="12">
        <v>28.668465000000001</v>
      </c>
      <c r="G958" s="12">
        <v>3527140</v>
      </c>
    </row>
    <row r="959" spans="1:7" x14ac:dyDescent="0.25">
      <c r="A959" s="13">
        <v>42402</v>
      </c>
      <c r="B959" s="12">
        <v>30.91</v>
      </c>
      <c r="C959" s="12">
        <v>32.040000999999997</v>
      </c>
      <c r="D959" s="12">
        <v>30.91</v>
      </c>
      <c r="E959" s="12">
        <v>31.48</v>
      </c>
      <c r="F959" s="12">
        <v>27.820076</v>
      </c>
      <c r="G959" s="12">
        <v>2454819</v>
      </c>
    </row>
    <row r="960" spans="1:7" x14ac:dyDescent="0.25">
      <c r="A960" s="13">
        <v>42403</v>
      </c>
      <c r="B960" s="12">
        <v>31.5</v>
      </c>
      <c r="C960" s="12">
        <v>31.950001</v>
      </c>
      <c r="D960" s="12">
        <v>31.34</v>
      </c>
      <c r="E960" s="12">
        <v>31.59</v>
      </c>
      <c r="F960" s="12">
        <v>27.917287999999999</v>
      </c>
      <c r="G960" s="12">
        <v>1553429</v>
      </c>
    </row>
    <row r="961" spans="1:7" x14ac:dyDescent="0.25">
      <c r="A961" s="13">
        <v>42404</v>
      </c>
      <c r="B961" s="12">
        <v>32</v>
      </c>
      <c r="C961" s="12">
        <v>33.380001</v>
      </c>
      <c r="D961" s="12">
        <v>31.540001</v>
      </c>
      <c r="E961" s="12">
        <v>32.950001</v>
      </c>
      <c r="F961" s="12">
        <v>29.119173</v>
      </c>
      <c r="G961" s="12">
        <v>5096392</v>
      </c>
    </row>
    <row r="962" spans="1:7" x14ac:dyDescent="0.25">
      <c r="A962" s="13">
        <v>42405</v>
      </c>
      <c r="B962" s="12">
        <v>32.130001</v>
      </c>
      <c r="C962" s="12">
        <v>33.490001999999997</v>
      </c>
      <c r="D962" s="12">
        <v>31.360001</v>
      </c>
      <c r="E962" s="12">
        <v>32.349997999999999</v>
      </c>
      <c r="F962" s="12">
        <v>28.588927999999999</v>
      </c>
      <c r="G962" s="12">
        <v>1867444</v>
      </c>
    </row>
    <row r="963" spans="1:7" x14ac:dyDescent="0.25">
      <c r="A963" s="13">
        <v>42408</v>
      </c>
      <c r="B963" s="12">
        <v>32</v>
      </c>
      <c r="C963" s="12">
        <v>32.950001</v>
      </c>
      <c r="D963" s="12">
        <v>32</v>
      </c>
      <c r="E963" s="12">
        <v>32.799999</v>
      </c>
      <c r="F963" s="12">
        <v>28.986612000000001</v>
      </c>
      <c r="G963" s="12">
        <v>1794466</v>
      </c>
    </row>
    <row r="964" spans="1:7" x14ac:dyDescent="0.25">
      <c r="A964" s="13">
        <v>42409</v>
      </c>
      <c r="B964" s="12">
        <v>33</v>
      </c>
      <c r="C964" s="12">
        <v>33.150002000000001</v>
      </c>
      <c r="D964" s="12">
        <v>32.150002000000001</v>
      </c>
      <c r="E964" s="12">
        <v>32.560001</v>
      </c>
      <c r="F964" s="12">
        <v>28.774516999999999</v>
      </c>
      <c r="G964" s="12">
        <v>1643238</v>
      </c>
    </row>
    <row r="965" spans="1:7" x14ac:dyDescent="0.25">
      <c r="A965" s="13">
        <v>42410</v>
      </c>
      <c r="B965" s="12">
        <v>32.540000999999997</v>
      </c>
      <c r="C965" s="12">
        <v>33.189999</v>
      </c>
      <c r="D965" s="12">
        <v>32.32</v>
      </c>
      <c r="E965" s="12">
        <v>33.099997999999999</v>
      </c>
      <c r="F965" s="12">
        <v>29.251733999999999</v>
      </c>
      <c r="G965" s="12">
        <v>1147145</v>
      </c>
    </row>
    <row r="966" spans="1:7" x14ac:dyDescent="0.25">
      <c r="A966" s="13">
        <v>42411</v>
      </c>
      <c r="B966" s="12">
        <v>33.049999</v>
      </c>
      <c r="C966" s="12">
        <v>33.119999</v>
      </c>
      <c r="D966" s="12">
        <v>32.099997999999999</v>
      </c>
      <c r="E966" s="12">
        <v>32.959999000000003</v>
      </c>
      <c r="F966" s="12">
        <v>29.128011999999998</v>
      </c>
      <c r="G966" s="12">
        <v>2220674</v>
      </c>
    </row>
    <row r="967" spans="1:7" x14ac:dyDescent="0.25">
      <c r="A967" s="13">
        <v>42412</v>
      </c>
      <c r="B967" s="12">
        <v>33.32</v>
      </c>
      <c r="C967" s="12">
        <v>33.330002</v>
      </c>
      <c r="D967" s="12">
        <v>32.900002000000001</v>
      </c>
      <c r="E967" s="12">
        <v>33.119999</v>
      </c>
      <c r="F967" s="12">
        <v>29.269407000000001</v>
      </c>
      <c r="G967" s="12">
        <v>4421602</v>
      </c>
    </row>
    <row r="968" spans="1:7" x14ac:dyDescent="0.25">
      <c r="A968" s="13">
        <v>42415</v>
      </c>
      <c r="B968" s="12">
        <v>33.5</v>
      </c>
      <c r="C968" s="12">
        <v>33.990001999999997</v>
      </c>
      <c r="D968" s="12">
        <v>33.209999000000003</v>
      </c>
      <c r="E968" s="12">
        <v>33.75</v>
      </c>
      <c r="F968" s="12">
        <v>29.826162</v>
      </c>
      <c r="G968" s="12">
        <v>405126</v>
      </c>
    </row>
    <row r="969" spans="1:7" x14ac:dyDescent="0.25">
      <c r="A969" s="13">
        <v>42416</v>
      </c>
      <c r="B969" s="12">
        <v>33.909999999999997</v>
      </c>
      <c r="C969" s="12">
        <v>33.93</v>
      </c>
      <c r="D969" s="12">
        <v>33.349997999999999</v>
      </c>
      <c r="E969" s="12">
        <v>33.75</v>
      </c>
      <c r="F969" s="12">
        <v>29.826162</v>
      </c>
      <c r="G969" s="12">
        <v>3101140</v>
      </c>
    </row>
    <row r="970" spans="1:7" x14ac:dyDescent="0.25">
      <c r="A970" s="13">
        <v>42417</v>
      </c>
      <c r="B970" s="12">
        <v>33.75</v>
      </c>
      <c r="C970" s="12">
        <v>35.630001</v>
      </c>
      <c r="D970" s="12">
        <v>33.75</v>
      </c>
      <c r="E970" s="12">
        <v>35.400002000000001</v>
      </c>
      <c r="F970" s="12">
        <v>31.284331999999999</v>
      </c>
      <c r="G970" s="12">
        <v>10166745</v>
      </c>
    </row>
    <row r="971" spans="1:7" x14ac:dyDescent="0.25">
      <c r="A971" s="13">
        <v>42418</v>
      </c>
      <c r="B971" s="12">
        <v>35.349997999999999</v>
      </c>
      <c r="C971" s="12">
        <v>37.889999000000003</v>
      </c>
      <c r="D971" s="12">
        <v>35.270000000000003</v>
      </c>
      <c r="E971" s="12">
        <v>36.369999</v>
      </c>
      <c r="F971" s="12">
        <v>32.141556000000001</v>
      </c>
      <c r="G971" s="12">
        <v>5016051</v>
      </c>
    </row>
    <row r="972" spans="1:7" x14ac:dyDescent="0.25">
      <c r="A972" s="13">
        <v>42419</v>
      </c>
      <c r="B972" s="12">
        <v>36.369999</v>
      </c>
      <c r="C972" s="12">
        <v>36.490001999999997</v>
      </c>
      <c r="D972" s="12">
        <v>35.080002</v>
      </c>
      <c r="E972" s="12">
        <v>35.159999999999997</v>
      </c>
      <c r="F972" s="12">
        <v>31.072230999999999</v>
      </c>
      <c r="G972" s="12">
        <v>5776439</v>
      </c>
    </row>
    <row r="973" spans="1:7" x14ac:dyDescent="0.25">
      <c r="A973" s="13">
        <v>42422</v>
      </c>
      <c r="B973" s="12">
        <v>35.459999000000003</v>
      </c>
      <c r="C973" s="12">
        <v>35.700001</v>
      </c>
      <c r="D973" s="12">
        <v>34.169998</v>
      </c>
      <c r="E973" s="12">
        <v>34.580002</v>
      </c>
      <c r="F973" s="12">
        <v>30.559669</v>
      </c>
      <c r="G973" s="12">
        <v>3990284</v>
      </c>
    </row>
    <row r="974" spans="1:7" x14ac:dyDescent="0.25">
      <c r="A974" s="13">
        <v>42423</v>
      </c>
      <c r="B974" s="12">
        <v>35.049999</v>
      </c>
      <c r="C974" s="12">
        <v>35.110000999999997</v>
      </c>
      <c r="D974" s="12">
        <v>34.490001999999997</v>
      </c>
      <c r="E974" s="12">
        <v>34.790000999999997</v>
      </c>
      <c r="F974" s="12">
        <v>30.745255</v>
      </c>
      <c r="G974" s="12">
        <v>1664042</v>
      </c>
    </row>
    <row r="975" spans="1:7" x14ac:dyDescent="0.25">
      <c r="A975" s="13">
        <v>42424</v>
      </c>
      <c r="B975" s="12">
        <v>34.990001999999997</v>
      </c>
      <c r="C975" s="12">
        <v>35.159999999999997</v>
      </c>
      <c r="D975" s="12">
        <v>33.060001</v>
      </c>
      <c r="E975" s="12">
        <v>34.889999000000003</v>
      </c>
      <c r="F975" s="12">
        <v>30.833625999999999</v>
      </c>
      <c r="G975" s="12">
        <v>3716638</v>
      </c>
    </row>
    <row r="976" spans="1:7" x14ac:dyDescent="0.25">
      <c r="A976" s="13">
        <v>42425</v>
      </c>
      <c r="B976" s="12">
        <v>34.849997999999999</v>
      </c>
      <c r="C976" s="12">
        <v>34.849997999999999</v>
      </c>
      <c r="D976" s="12">
        <v>33.330002</v>
      </c>
      <c r="E976" s="12">
        <v>33.720001000000003</v>
      </c>
      <c r="F976" s="12">
        <v>29.79965</v>
      </c>
      <c r="G976" s="12">
        <v>3463936</v>
      </c>
    </row>
    <row r="977" spans="1:7" x14ac:dyDescent="0.25">
      <c r="A977" s="13">
        <v>42426</v>
      </c>
      <c r="B977" s="12">
        <v>33.849997999999999</v>
      </c>
      <c r="C977" s="12">
        <v>34.5</v>
      </c>
      <c r="D977" s="12">
        <v>33.270000000000003</v>
      </c>
      <c r="E977" s="12">
        <v>33.720001000000003</v>
      </c>
      <c r="F977" s="12">
        <v>29.79965</v>
      </c>
      <c r="G977" s="12">
        <v>1656964</v>
      </c>
    </row>
    <row r="978" spans="1:7" x14ac:dyDescent="0.25">
      <c r="A978" s="13">
        <v>42429</v>
      </c>
      <c r="B978" s="12">
        <v>33.75</v>
      </c>
      <c r="C978" s="12">
        <v>34.330002</v>
      </c>
      <c r="D978" s="12">
        <v>33.529998999999997</v>
      </c>
      <c r="E978" s="12">
        <v>34.020000000000003</v>
      </c>
      <c r="F978" s="12">
        <v>30.064772000000001</v>
      </c>
      <c r="G978" s="12">
        <v>5616396</v>
      </c>
    </row>
    <row r="979" spans="1:7" x14ac:dyDescent="0.25">
      <c r="A979" s="13">
        <v>42430</v>
      </c>
      <c r="B979" s="12">
        <v>34.299999</v>
      </c>
      <c r="C979" s="12">
        <v>34.560001</v>
      </c>
      <c r="D979" s="12">
        <v>33.709999000000003</v>
      </c>
      <c r="E979" s="12">
        <v>34.419998</v>
      </c>
      <c r="F979" s="12">
        <v>30.418264000000001</v>
      </c>
      <c r="G979" s="12">
        <v>3101102</v>
      </c>
    </row>
    <row r="980" spans="1:7" x14ac:dyDescent="0.25">
      <c r="A980" s="13">
        <v>42431</v>
      </c>
      <c r="B980" s="12">
        <v>34.580002</v>
      </c>
      <c r="C980" s="12">
        <v>34.849997999999999</v>
      </c>
      <c r="D980" s="12">
        <v>34</v>
      </c>
      <c r="E980" s="12">
        <v>34.259998000000003</v>
      </c>
      <c r="F980" s="12">
        <v>30.276871</v>
      </c>
      <c r="G980" s="12">
        <v>3102331</v>
      </c>
    </row>
    <row r="981" spans="1:7" x14ac:dyDescent="0.25">
      <c r="A981" s="13">
        <v>42432</v>
      </c>
      <c r="B981" s="12">
        <v>34.610000999999997</v>
      </c>
      <c r="C981" s="12">
        <v>34.729999999999997</v>
      </c>
      <c r="D981" s="12">
        <v>34</v>
      </c>
      <c r="E981" s="12">
        <v>34.520000000000003</v>
      </c>
      <c r="F981" s="12">
        <v>30.506643</v>
      </c>
      <c r="G981" s="12">
        <v>2554294</v>
      </c>
    </row>
    <row r="982" spans="1:7" x14ac:dyDescent="0.25">
      <c r="A982" s="13">
        <v>42433</v>
      </c>
      <c r="B982" s="12">
        <v>34.57</v>
      </c>
      <c r="C982" s="12">
        <v>34.889999000000003</v>
      </c>
      <c r="D982" s="12">
        <v>34.020000000000003</v>
      </c>
      <c r="E982" s="12">
        <v>34.400002000000001</v>
      </c>
      <c r="F982" s="12">
        <v>30.400597000000001</v>
      </c>
      <c r="G982" s="12">
        <v>7626403</v>
      </c>
    </row>
    <row r="983" spans="1:7" x14ac:dyDescent="0.25">
      <c r="A983" s="13">
        <v>42436</v>
      </c>
      <c r="B983" s="12">
        <v>34.849997999999999</v>
      </c>
      <c r="C983" s="12">
        <v>34.849997999999999</v>
      </c>
      <c r="D983" s="12">
        <v>33.619999</v>
      </c>
      <c r="E983" s="12">
        <v>34.110000999999997</v>
      </c>
      <c r="F983" s="12">
        <v>30.144310000000001</v>
      </c>
      <c r="G983" s="12">
        <v>3672858</v>
      </c>
    </row>
    <row r="984" spans="1:7" x14ac:dyDescent="0.25">
      <c r="A984" s="13">
        <v>42437</v>
      </c>
      <c r="B984" s="12">
        <v>33.900002000000001</v>
      </c>
      <c r="C984" s="12">
        <v>34.259998000000003</v>
      </c>
      <c r="D984" s="12">
        <v>33.360000999999997</v>
      </c>
      <c r="E984" s="12">
        <v>33.599997999999999</v>
      </c>
      <c r="F984" s="12">
        <v>29.693604000000001</v>
      </c>
      <c r="G984" s="12">
        <v>2349736</v>
      </c>
    </row>
    <row r="985" spans="1:7" x14ac:dyDescent="0.25">
      <c r="A985" s="13">
        <v>42438</v>
      </c>
      <c r="B985" s="12">
        <v>33.590000000000003</v>
      </c>
      <c r="C985" s="12">
        <v>33.979999999999997</v>
      </c>
      <c r="D985" s="12">
        <v>32.630001</v>
      </c>
      <c r="E985" s="12">
        <v>33.490001999999997</v>
      </c>
      <c r="F985" s="12">
        <v>29.596395000000001</v>
      </c>
      <c r="G985" s="12">
        <v>5378576</v>
      </c>
    </row>
    <row r="986" spans="1:7" x14ac:dyDescent="0.25">
      <c r="A986" s="13">
        <v>42439</v>
      </c>
      <c r="B986" s="12">
        <v>33.400002000000001</v>
      </c>
      <c r="C986" s="12">
        <v>33.509998000000003</v>
      </c>
      <c r="D986" s="12">
        <v>33.07</v>
      </c>
      <c r="E986" s="12">
        <v>33.330002</v>
      </c>
      <c r="F986" s="12">
        <v>29.454998</v>
      </c>
      <c r="G986" s="12">
        <v>3275526</v>
      </c>
    </row>
    <row r="987" spans="1:7" x14ac:dyDescent="0.25">
      <c r="A987" s="13">
        <v>42440</v>
      </c>
      <c r="B987" s="12">
        <v>33.220001000000003</v>
      </c>
      <c r="C987" s="12">
        <v>34.099997999999999</v>
      </c>
      <c r="D987" s="12">
        <v>32.900002000000001</v>
      </c>
      <c r="E987" s="12">
        <v>33.75</v>
      </c>
      <c r="F987" s="12">
        <v>29.826162</v>
      </c>
      <c r="G987" s="12">
        <v>1923198</v>
      </c>
    </row>
    <row r="988" spans="1:7" x14ac:dyDescent="0.25">
      <c r="A988" s="13">
        <v>42443</v>
      </c>
      <c r="B988" s="12">
        <v>33.470001000000003</v>
      </c>
      <c r="C988" s="12">
        <v>33.529998999999997</v>
      </c>
      <c r="D988" s="12">
        <v>33.049999</v>
      </c>
      <c r="E988" s="12">
        <v>33.389999000000003</v>
      </c>
      <c r="F988" s="12">
        <v>29.508018</v>
      </c>
      <c r="G988" s="12">
        <v>3297286</v>
      </c>
    </row>
    <row r="989" spans="1:7" x14ac:dyDescent="0.25">
      <c r="A989" s="13">
        <v>42444</v>
      </c>
      <c r="B989" s="12">
        <v>33.340000000000003</v>
      </c>
      <c r="C989" s="12">
        <v>33.740001999999997</v>
      </c>
      <c r="D989" s="12">
        <v>32.860000999999997</v>
      </c>
      <c r="E989" s="12">
        <v>33.380001</v>
      </c>
      <c r="F989" s="12">
        <v>29.499182000000001</v>
      </c>
      <c r="G989" s="12">
        <v>2729847</v>
      </c>
    </row>
    <row r="990" spans="1:7" x14ac:dyDescent="0.25">
      <c r="A990" s="13">
        <v>42445</v>
      </c>
      <c r="B990" s="12">
        <v>32.909999999999997</v>
      </c>
      <c r="C990" s="12">
        <v>34.479999999999997</v>
      </c>
      <c r="D990" s="12">
        <v>32.909999999999997</v>
      </c>
      <c r="E990" s="12">
        <v>34.349997999999999</v>
      </c>
      <c r="F990" s="12">
        <v>30.356407000000001</v>
      </c>
      <c r="G990" s="12">
        <v>3093003</v>
      </c>
    </row>
    <row r="991" spans="1:7" x14ac:dyDescent="0.25">
      <c r="A991" s="13">
        <v>42446</v>
      </c>
      <c r="B991" s="12">
        <v>34.209999000000003</v>
      </c>
      <c r="C991" s="12">
        <v>34.599997999999999</v>
      </c>
      <c r="D991" s="12">
        <v>33.659999999999997</v>
      </c>
      <c r="E991" s="12">
        <v>34.169998</v>
      </c>
      <c r="F991" s="12">
        <v>30.197331999999999</v>
      </c>
      <c r="G991" s="12">
        <v>3072651</v>
      </c>
    </row>
    <row r="992" spans="1:7" x14ac:dyDescent="0.25">
      <c r="A992" s="13">
        <v>42447</v>
      </c>
      <c r="B992" s="12">
        <v>34.119999</v>
      </c>
      <c r="C992" s="12">
        <v>35.5</v>
      </c>
      <c r="D992" s="12">
        <v>33.5</v>
      </c>
      <c r="E992" s="12">
        <v>34.150002000000001</v>
      </c>
      <c r="F992" s="12">
        <v>30.179660999999999</v>
      </c>
      <c r="G992" s="12">
        <v>5389669</v>
      </c>
    </row>
    <row r="993" spans="1:7" x14ac:dyDescent="0.25">
      <c r="A993" s="13">
        <v>42451</v>
      </c>
      <c r="B993" s="12">
        <v>34.400002000000001</v>
      </c>
      <c r="C993" s="12">
        <v>35.590000000000003</v>
      </c>
      <c r="D993" s="12">
        <v>34.400002000000001</v>
      </c>
      <c r="E993" s="12">
        <v>34.970001000000003</v>
      </c>
      <c r="F993" s="12">
        <v>30.904326999999999</v>
      </c>
      <c r="G993" s="12">
        <v>2019207</v>
      </c>
    </row>
    <row r="994" spans="1:7" x14ac:dyDescent="0.25">
      <c r="A994" s="13">
        <v>42452</v>
      </c>
      <c r="B994" s="12">
        <v>34.830002</v>
      </c>
      <c r="C994" s="12">
        <v>34.909999999999997</v>
      </c>
      <c r="D994" s="12">
        <v>33.380001</v>
      </c>
      <c r="E994" s="12">
        <v>33.459999000000003</v>
      </c>
      <c r="F994" s="12">
        <v>29.569880000000001</v>
      </c>
      <c r="G994" s="12">
        <v>3390921</v>
      </c>
    </row>
    <row r="995" spans="1:7" x14ac:dyDescent="0.25">
      <c r="A995" s="13">
        <v>42457</v>
      </c>
      <c r="B995" s="12">
        <v>33.409999999999997</v>
      </c>
      <c r="C995" s="12">
        <v>33.799999</v>
      </c>
      <c r="D995" s="12">
        <v>32.900002000000001</v>
      </c>
      <c r="E995" s="12">
        <v>33.450001</v>
      </c>
      <c r="F995" s="12">
        <v>29.561045</v>
      </c>
      <c r="G995" s="12">
        <v>2905740</v>
      </c>
    </row>
    <row r="996" spans="1:7" x14ac:dyDescent="0.25">
      <c r="A996" s="13">
        <v>42458</v>
      </c>
      <c r="B996" s="12">
        <v>33.479999999999997</v>
      </c>
      <c r="C996" s="12">
        <v>34.400002000000001</v>
      </c>
      <c r="D996" s="12">
        <v>33.25</v>
      </c>
      <c r="E996" s="12">
        <v>33.439999</v>
      </c>
      <c r="F996" s="12">
        <v>29.552204</v>
      </c>
      <c r="G996" s="12">
        <v>2792590</v>
      </c>
    </row>
    <row r="997" spans="1:7" x14ac:dyDescent="0.25">
      <c r="A997" s="13">
        <v>42459</v>
      </c>
      <c r="B997" s="12">
        <v>33.560001</v>
      </c>
      <c r="C997" s="12">
        <v>34.540000999999997</v>
      </c>
      <c r="D997" s="12">
        <v>33.459999000000003</v>
      </c>
      <c r="E997" s="12">
        <v>34.470001000000003</v>
      </c>
      <c r="F997" s="12">
        <v>30.462456</v>
      </c>
      <c r="G997" s="12">
        <v>2568021</v>
      </c>
    </row>
    <row r="998" spans="1:7" x14ac:dyDescent="0.25">
      <c r="A998" s="13">
        <v>42460</v>
      </c>
      <c r="B998" s="12">
        <v>34.419998</v>
      </c>
      <c r="C998" s="12">
        <v>34.450001</v>
      </c>
      <c r="D998" s="12">
        <v>33.650002000000001</v>
      </c>
      <c r="E998" s="12">
        <v>33.959999000000003</v>
      </c>
      <c r="F998" s="12">
        <v>30.011748999999998</v>
      </c>
      <c r="G998" s="12">
        <v>3599814</v>
      </c>
    </row>
    <row r="999" spans="1:7" x14ac:dyDescent="0.25">
      <c r="A999" s="13">
        <v>42461</v>
      </c>
      <c r="B999" s="12">
        <v>33.909999999999997</v>
      </c>
      <c r="C999" s="12">
        <v>34</v>
      </c>
      <c r="D999" s="12">
        <v>33.5</v>
      </c>
      <c r="E999" s="12">
        <v>33.970001000000003</v>
      </c>
      <c r="F999" s="12">
        <v>30.020588</v>
      </c>
      <c r="G999" s="12">
        <v>1431089</v>
      </c>
    </row>
    <row r="1000" spans="1:7" x14ac:dyDescent="0.25">
      <c r="A1000" s="13">
        <v>42464</v>
      </c>
      <c r="B1000" s="12">
        <v>33.919998</v>
      </c>
      <c r="C1000" s="12">
        <v>33.919998</v>
      </c>
      <c r="D1000" s="12">
        <v>33.200001</v>
      </c>
      <c r="E1000" s="12">
        <v>33.419998</v>
      </c>
      <c r="F1000" s="12">
        <v>29.534524999999999</v>
      </c>
      <c r="G1000" s="12">
        <v>1367017</v>
      </c>
    </row>
    <row r="1001" spans="1:7" x14ac:dyDescent="0.25">
      <c r="A1001" s="13">
        <v>42465</v>
      </c>
      <c r="B1001" s="12">
        <v>33.799999</v>
      </c>
      <c r="C1001" s="12">
        <v>33.799999</v>
      </c>
      <c r="D1001" s="12">
        <v>32.459999000000003</v>
      </c>
      <c r="E1001" s="12">
        <v>32.860000999999997</v>
      </c>
      <c r="F1001" s="12">
        <v>29.039639000000001</v>
      </c>
      <c r="G1001" s="12">
        <v>856029</v>
      </c>
    </row>
    <row r="1002" spans="1:7" x14ac:dyDescent="0.25">
      <c r="A1002" s="13">
        <v>42466</v>
      </c>
      <c r="B1002" s="12">
        <v>32.900002000000001</v>
      </c>
      <c r="C1002" s="12">
        <v>34.18</v>
      </c>
      <c r="D1002" s="12">
        <v>32.900002000000001</v>
      </c>
      <c r="E1002" s="12">
        <v>33.650002000000001</v>
      </c>
      <c r="F1002" s="12">
        <v>29.737793</v>
      </c>
      <c r="G1002" s="12">
        <v>2617066</v>
      </c>
    </row>
    <row r="1003" spans="1:7" x14ac:dyDescent="0.25">
      <c r="A1003" s="13">
        <v>42467</v>
      </c>
      <c r="B1003" s="12">
        <v>33.25</v>
      </c>
      <c r="C1003" s="12">
        <v>35.080002</v>
      </c>
      <c r="D1003" s="12">
        <v>33.25</v>
      </c>
      <c r="E1003" s="12">
        <v>34.799999</v>
      </c>
      <c r="F1003" s="12">
        <v>30.754089</v>
      </c>
      <c r="G1003" s="12">
        <v>6033451</v>
      </c>
    </row>
    <row r="1004" spans="1:7" x14ac:dyDescent="0.25">
      <c r="A1004" s="13">
        <v>42468</v>
      </c>
      <c r="B1004" s="12">
        <v>34.650002000000001</v>
      </c>
      <c r="C1004" s="12">
        <v>35.099997999999999</v>
      </c>
      <c r="D1004" s="12">
        <v>33.409999999999997</v>
      </c>
      <c r="E1004" s="12">
        <v>33.740001999999997</v>
      </c>
      <c r="F1004" s="12">
        <v>29.817326000000001</v>
      </c>
      <c r="G1004" s="12">
        <v>2200936</v>
      </c>
    </row>
    <row r="1005" spans="1:7" x14ac:dyDescent="0.25">
      <c r="A1005" s="13">
        <v>42471</v>
      </c>
      <c r="B1005" s="12">
        <v>33.689999</v>
      </c>
      <c r="C1005" s="12">
        <v>34.150002000000001</v>
      </c>
      <c r="D1005" s="12">
        <v>33.229999999999997</v>
      </c>
      <c r="E1005" s="12">
        <v>33.369999</v>
      </c>
      <c r="F1005" s="12">
        <v>29.490341000000001</v>
      </c>
      <c r="G1005" s="12">
        <v>938042</v>
      </c>
    </row>
    <row r="1006" spans="1:7" x14ac:dyDescent="0.25">
      <c r="A1006" s="13">
        <v>42472</v>
      </c>
      <c r="B1006" s="12">
        <v>33.32</v>
      </c>
      <c r="C1006" s="12">
        <v>34</v>
      </c>
      <c r="D1006" s="12">
        <v>33.299999</v>
      </c>
      <c r="E1006" s="12">
        <v>33.979999999999997</v>
      </c>
      <c r="F1006" s="12">
        <v>30.029423000000001</v>
      </c>
      <c r="G1006" s="12">
        <v>4098270</v>
      </c>
    </row>
    <row r="1007" spans="1:7" x14ac:dyDescent="0.25">
      <c r="A1007" s="13">
        <v>42473</v>
      </c>
      <c r="B1007" s="12">
        <v>34.200001</v>
      </c>
      <c r="C1007" s="12">
        <v>34.220001000000003</v>
      </c>
      <c r="D1007" s="12">
        <v>33.540000999999997</v>
      </c>
      <c r="E1007" s="12">
        <v>33.900002000000001</v>
      </c>
      <c r="F1007" s="12">
        <v>29.958725000000001</v>
      </c>
      <c r="G1007" s="12">
        <v>3828577</v>
      </c>
    </row>
    <row r="1008" spans="1:7" x14ac:dyDescent="0.25">
      <c r="A1008" s="13">
        <v>42474</v>
      </c>
      <c r="B1008" s="12">
        <v>33.849997999999999</v>
      </c>
      <c r="C1008" s="12">
        <v>34.270000000000003</v>
      </c>
      <c r="D1008" s="12">
        <v>33.709999000000003</v>
      </c>
      <c r="E1008" s="12">
        <v>33.990001999999997</v>
      </c>
      <c r="F1008" s="12">
        <v>30.038264999999999</v>
      </c>
      <c r="G1008" s="12">
        <v>5994397</v>
      </c>
    </row>
    <row r="1009" spans="1:7" x14ac:dyDescent="0.25">
      <c r="A1009" s="13">
        <v>42475</v>
      </c>
      <c r="B1009" s="12">
        <v>34.020000000000003</v>
      </c>
      <c r="C1009" s="12">
        <v>34.959999000000003</v>
      </c>
      <c r="D1009" s="12">
        <v>34.020000000000003</v>
      </c>
      <c r="E1009" s="12">
        <v>34.869999</v>
      </c>
      <c r="F1009" s="12">
        <v>30.815947999999999</v>
      </c>
      <c r="G1009" s="12">
        <v>2012885</v>
      </c>
    </row>
    <row r="1010" spans="1:7" x14ac:dyDescent="0.25">
      <c r="A1010" s="13">
        <v>42478</v>
      </c>
      <c r="B1010" s="12">
        <v>34.869999</v>
      </c>
      <c r="C1010" s="12">
        <v>34.959999000000003</v>
      </c>
      <c r="D1010" s="12">
        <v>32.200001</v>
      </c>
      <c r="E1010" s="12">
        <v>33.029998999999997</v>
      </c>
      <c r="F1010" s="12">
        <v>29.189871</v>
      </c>
      <c r="G1010" s="12">
        <v>2655903</v>
      </c>
    </row>
    <row r="1011" spans="1:7" x14ac:dyDescent="0.25">
      <c r="A1011" s="13">
        <v>42479</v>
      </c>
      <c r="B1011" s="12">
        <v>34.68</v>
      </c>
      <c r="C1011" s="12">
        <v>35.110000999999997</v>
      </c>
      <c r="D1011" s="12">
        <v>33.610000999999997</v>
      </c>
      <c r="E1011" s="12">
        <v>34.540000999999997</v>
      </c>
      <c r="F1011" s="12">
        <v>30.524318999999998</v>
      </c>
      <c r="G1011" s="12">
        <v>2202570</v>
      </c>
    </row>
    <row r="1012" spans="1:7" x14ac:dyDescent="0.25">
      <c r="A1012" s="13">
        <v>42480</v>
      </c>
      <c r="B1012" s="12">
        <v>34.900002000000001</v>
      </c>
      <c r="C1012" s="12">
        <v>34.900002000000001</v>
      </c>
      <c r="D1012" s="12">
        <v>33.310001</v>
      </c>
      <c r="E1012" s="12">
        <v>33.779998999999997</v>
      </c>
      <c r="F1012" s="12">
        <v>29.852674</v>
      </c>
      <c r="G1012" s="12">
        <v>2235029</v>
      </c>
    </row>
    <row r="1013" spans="1:7" x14ac:dyDescent="0.25">
      <c r="A1013" s="13">
        <v>42481</v>
      </c>
      <c r="B1013" s="12">
        <v>33.439999</v>
      </c>
      <c r="C1013" s="12">
        <v>33.700001</v>
      </c>
      <c r="D1013" s="12">
        <v>33.119999</v>
      </c>
      <c r="E1013" s="12">
        <v>33.330002</v>
      </c>
      <c r="F1013" s="12">
        <v>29.454998</v>
      </c>
      <c r="G1013" s="12">
        <v>1413054</v>
      </c>
    </row>
    <row r="1014" spans="1:7" x14ac:dyDescent="0.25">
      <c r="A1014" s="13">
        <v>42482</v>
      </c>
      <c r="B1014" s="12">
        <v>33.700001</v>
      </c>
      <c r="C1014" s="12">
        <v>34.099997999999999</v>
      </c>
      <c r="D1014" s="12">
        <v>33.419998</v>
      </c>
      <c r="E1014" s="12">
        <v>33.659999999999997</v>
      </c>
      <c r="F1014" s="12">
        <v>29.746625999999999</v>
      </c>
      <c r="G1014" s="12">
        <v>1135658</v>
      </c>
    </row>
    <row r="1015" spans="1:7" x14ac:dyDescent="0.25">
      <c r="A1015" s="13">
        <v>42485</v>
      </c>
      <c r="B1015" s="12">
        <v>33.990001999999997</v>
      </c>
      <c r="C1015" s="12">
        <v>34.490001999999997</v>
      </c>
      <c r="D1015" s="12">
        <v>33.310001</v>
      </c>
      <c r="E1015" s="12">
        <v>34.409999999999997</v>
      </c>
      <c r="F1015" s="12">
        <v>30.409433</v>
      </c>
      <c r="G1015" s="12">
        <v>1369620</v>
      </c>
    </row>
    <row r="1016" spans="1:7" x14ac:dyDescent="0.25">
      <c r="A1016" s="13">
        <v>42486</v>
      </c>
      <c r="B1016" s="12">
        <v>34.020000000000003</v>
      </c>
      <c r="C1016" s="12">
        <v>34.439999</v>
      </c>
      <c r="D1016" s="12">
        <v>33.540000999999997</v>
      </c>
      <c r="E1016" s="12">
        <v>33.779998999999997</v>
      </c>
      <c r="F1016" s="12">
        <v>29.852674</v>
      </c>
      <c r="G1016" s="12">
        <v>1678352</v>
      </c>
    </row>
    <row r="1017" spans="1:7" x14ac:dyDescent="0.25">
      <c r="A1017" s="13">
        <v>42487</v>
      </c>
      <c r="B1017" s="12">
        <v>33.849997999999999</v>
      </c>
      <c r="C1017" s="12">
        <v>34.209999000000003</v>
      </c>
      <c r="D1017" s="12">
        <v>33.509998000000003</v>
      </c>
      <c r="E1017" s="12">
        <v>34.07</v>
      </c>
      <c r="F1017" s="12">
        <v>30.108957</v>
      </c>
      <c r="G1017" s="12">
        <v>1256363</v>
      </c>
    </row>
    <row r="1018" spans="1:7" x14ac:dyDescent="0.25">
      <c r="A1018" s="13">
        <v>42488</v>
      </c>
      <c r="B1018" s="12">
        <v>34.5</v>
      </c>
      <c r="C1018" s="12">
        <v>35.150002000000001</v>
      </c>
      <c r="D1018" s="12">
        <v>33.68</v>
      </c>
      <c r="E1018" s="12">
        <v>34.139999000000003</v>
      </c>
      <c r="F1018" s="12">
        <v>30.170822000000001</v>
      </c>
      <c r="G1018" s="12">
        <v>2204436</v>
      </c>
    </row>
    <row r="1019" spans="1:7" x14ac:dyDescent="0.25">
      <c r="A1019" s="13">
        <v>42489</v>
      </c>
      <c r="B1019" s="12">
        <v>33.779998999999997</v>
      </c>
      <c r="C1019" s="12">
        <v>34.700001</v>
      </c>
      <c r="D1019" s="12">
        <v>33.779998999999997</v>
      </c>
      <c r="E1019" s="12">
        <v>34.220001000000003</v>
      </c>
      <c r="F1019" s="12">
        <v>30.241522</v>
      </c>
      <c r="G1019" s="12">
        <v>1185711</v>
      </c>
    </row>
    <row r="1020" spans="1:7" x14ac:dyDescent="0.25">
      <c r="A1020" s="13">
        <v>42492</v>
      </c>
      <c r="B1020" s="12">
        <v>34.150002000000001</v>
      </c>
      <c r="C1020" s="12">
        <v>34.700001</v>
      </c>
      <c r="D1020" s="12">
        <v>34.040000999999997</v>
      </c>
      <c r="E1020" s="12">
        <v>34.610000999999997</v>
      </c>
      <c r="F1020" s="12">
        <v>30.586179999999999</v>
      </c>
      <c r="G1020" s="12">
        <v>1608558</v>
      </c>
    </row>
    <row r="1021" spans="1:7" x14ac:dyDescent="0.25">
      <c r="A1021" s="13">
        <v>42493</v>
      </c>
      <c r="B1021" s="12">
        <v>33.93</v>
      </c>
      <c r="C1021" s="12">
        <v>34.540000999999997</v>
      </c>
      <c r="D1021" s="12">
        <v>33.610000999999997</v>
      </c>
      <c r="E1021" s="12">
        <v>34</v>
      </c>
      <c r="F1021" s="12">
        <v>30.047097999999998</v>
      </c>
      <c r="G1021" s="12">
        <v>3338927</v>
      </c>
    </row>
    <row r="1022" spans="1:7" x14ac:dyDescent="0.25">
      <c r="A1022" s="13">
        <v>42494</v>
      </c>
      <c r="B1022" s="12">
        <v>33.590000000000003</v>
      </c>
      <c r="C1022" s="12">
        <v>34.380001</v>
      </c>
      <c r="D1022" s="12">
        <v>33.520000000000003</v>
      </c>
      <c r="E1022" s="12">
        <v>34.189999</v>
      </c>
      <c r="F1022" s="12">
        <v>30.215008000000001</v>
      </c>
      <c r="G1022" s="12">
        <v>1859557</v>
      </c>
    </row>
    <row r="1023" spans="1:7" x14ac:dyDescent="0.25">
      <c r="A1023" s="13">
        <v>42495</v>
      </c>
      <c r="B1023" s="12">
        <v>34.139999000000003</v>
      </c>
      <c r="C1023" s="12">
        <v>34.139999000000003</v>
      </c>
      <c r="D1023" s="12">
        <v>33.599997999999999</v>
      </c>
      <c r="E1023" s="12">
        <v>33.709999000000003</v>
      </c>
      <c r="F1023" s="12">
        <v>29.790813</v>
      </c>
      <c r="G1023" s="12">
        <v>1898451</v>
      </c>
    </row>
    <row r="1024" spans="1:7" x14ac:dyDescent="0.25">
      <c r="A1024" s="13">
        <v>42496</v>
      </c>
      <c r="B1024" s="12">
        <v>33.759998000000003</v>
      </c>
      <c r="C1024" s="12">
        <v>34</v>
      </c>
      <c r="D1024" s="12">
        <v>33.220001000000003</v>
      </c>
      <c r="E1024" s="12">
        <v>33.369999</v>
      </c>
      <c r="F1024" s="12">
        <v>29.490341000000001</v>
      </c>
      <c r="G1024" s="12">
        <v>2243570</v>
      </c>
    </row>
    <row r="1025" spans="1:7" x14ac:dyDescent="0.25">
      <c r="A1025" s="13">
        <v>42499</v>
      </c>
      <c r="B1025" s="12">
        <v>33.409999999999997</v>
      </c>
      <c r="C1025" s="12">
        <v>34.450001</v>
      </c>
      <c r="D1025" s="12">
        <v>33.389999000000003</v>
      </c>
      <c r="E1025" s="12">
        <v>34.32</v>
      </c>
      <c r="F1025" s="12">
        <v>30.329895</v>
      </c>
      <c r="G1025" s="12">
        <v>1942899</v>
      </c>
    </row>
    <row r="1026" spans="1:7" x14ac:dyDescent="0.25">
      <c r="A1026" s="13">
        <v>42500</v>
      </c>
      <c r="B1026" s="12">
        <v>33.919998</v>
      </c>
      <c r="C1026" s="12">
        <v>34.799999</v>
      </c>
      <c r="D1026" s="12">
        <v>33.740001999999997</v>
      </c>
      <c r="E1026" s="12">
        <v>34.68</v>
      </c>
      <c r="F1026" s="12">
        <v>31.351438999999999</v>
      </c>
      <c r="G1026" s="12">
        <v>2186298</v>
      </c>
    </row>
    <row r="1027" spans="1:7" x14ac:dyDescent="0.25">
      <c r="A1027" s="13">
        <v>42501</v>
      </c>
      <c r="B1027" s="12">
        <v>33.849997999999999</v>
      </c>
      <c r="C1027" s="12">
        <v>34.259998000000003</v>
      </c>
      <c r="D1027" s="12">
        <v>33.299999</v>
      </c>
      <c r="E1027" s="12">
        <v>33.659999999999997</v>
      </c>
      <c r="F1027" s="12">
        <v>30.429338000000001</v>
      </c>
      <c r="G1027" s="12">
        <v>1920827</v>
      </c>
    </row>
    <row r="1028" spans="1:7" x14ac:dyDescent="0.25">
      <c r="A1028" s="13">
        <v>42502</v>
      </c>
      <c r="B1028" s="12">
        <v>33.889999000000003</v>
      </c>
      <c r="C1028" s="12">
        <v>34.099997999999999</v>
      </c>
      <c r="D1028" s="12">
        <v>33.209999000000003</v>
      </c>
      <c r="E1028" s="12">
        <v>33.450001</v>
      </c>
      <c r="F1028" s="12">
        <v>30.239491999999998</v>
      </c>
      <c r="G1028" s="12">
        <v>1656692</v>
      </c>
    </row>
    <row r="1029" spans="1:7" x14ac:dyDescent="0.25">
      <c r="A1029" s="13">
        <v>42503</v>
      </c>
      <c r="B1029" s="12">
        <v>33.299999</v>
      </c>
      <c r="C1029" s="12">
        <v>33.349997999999999</v>
      </c>
      <c r="D1029" s="12">
        <v>32.779998999999997</v>
      </c>
      <c r="E1029" s="12">
        <v>32.959999000000003</v>
      </c>
      <c r="F1029" s="12">
        <v>29.796520000000001</v>
      </c>
      <c r="G1029" s="12">
        <v>3241482</v>
      </c>
    </row>
    <row r="1030" spans="1:7" x14ac:dyDescent="0.25">
      <c r="A1030" s="13">
        <v>42506</v>
      </c>
      <c r="B1030" s="12">
        <v>33.139999000000003</v>
      </c>
      <c r="C1030" s="12">
        <v>33.529998999999997</v>
      </c>
      <c r="D1030" s="12">
        <v>32.970001000000003</v>
      </c>
      <c r="E1030" s="12">
        <v>33.310001</v>
      </c>
      <c r="F1030" s="12">
        <v>30.112928</v>
      </c>
      <c r="G1030" s="12">
        <v>2183100</v>
      </c>
    </row>
    <row r="1031" spans="1:7" x14ac:dyDescent="0.25">
      <c r="A1031" s="13">
        <v>42507</v>
      </c>
      <c r="B1031" s="12">
        <v>33</v>
      </c>
      <c r="C1031" s="12">
        <v>33.43</v>
      </c>
      <c r="D1031" s="12">
        <v>32.75</v>
      </c>
      <c r="E1031" s="12">
        <v>32.950001</v>
      </c>
      <c r="F1031" s="12">
        <v>29.787481</v>
      </c>
      <c r="G1031" s="12">
        <v>2917090</v>
      </c>
    </row>
    <row r="1032" spans="1:7" x14ac:dyDescent="0.25">
      <c r="A1032" s="13">
        <v>42508</v>
      </c>
      <c r="B1032" s="12">
        <v>32.75</v>
      </c>
      <c r="C1032" s="12">
        <v>33.400002000000001</v>
      </c>
      <c r="D1032" s="12">
        <v>32.729999999999997</v>
      </c>
      <c r="E1032" s="12">
        <v>33.270000000000003</v>
      </c>
      <c r="F1032" s="12">
        <v>30.076768999999999</v>
      </c>
      <c r="G1032" s="12">
        <v>2233184</v>
      </c>
    </row>
    <row r="1033" spans="1:7" x14ac:dyDescent="0.25">
      <c r="A1033" s="13">
        <v>42509</v>
      </c>
      <c r="B1033" s="12">
        <v>32.770000000000003</v>
      </c>
      <c r="C1033" s="12">
        <v>33.340000000000003</v>
      </c>
      <c r="D1033" s="12">
        <v>32.349997999999999</v>
      </c>
      <c r="E1033" s="12">
        <v>32.689999</v>
      </c>
      <c r="F1033" s="12">
        <v>29.552437000000001</v>
      </c>
      <c r="G1033" s="12">
        <v>2321447</v>
      </c>
    </row>
    <row r="1034" spans="1:7" x14ac:dyDescent="0.25">
      <c r="A1034" s="13">
        <v>42510</v>
      </c>
      <c r="B1034" s="12">
        <v>32.830002</v>
      </c>
      <c r="C1034" s="12">
        <v>33</v>
      </c>
      <c r="D1034" s="12">
        <v>31.889999</v>
      </c>
      <c r="E1034" s="12">
        <v>32.150002000000001</v>
      </c>
      <c r="F1034" s="12">
        <v>29.064266</v>
      </c>
      <c r="G1034" s="12">
        <v>3037863</v>
      </c>
    </row>
    <row r="1035" spans="1:7" x14ac:dyDescent="0.25">
      <c r="A1035" s="13">
        <v>42513</v>
      </c>
      <c r="B1035" s="12">
        <v>32.110000999999997</v>
      </c>
      <c r="C1035" s="12">
        <v>32.560001</v>
      </c>
      <c r="D1035" s="12">
        <v>31.809999000000001</v>
      </c>
      <c r="E1035" s="12">
        <v>31.91</v>
      </c>
      <c r="F1035" s="12">
        <v>28.847301000000002</v>
      </c>
      <c r="G1035" s="12">
        <v>1333265</v>
      </c>
    </row>
    <row r="1036" spans="1:7" x14ac:dyDescent="0.25">
      <c r="A1036" s="13">
        <v>42514</v>
      </c>
      <c r="B1036" s="12">
        <v>31.91</v>
      </c>
      <c r="C1036" s="12">
        <v>32.990001999999997</v>
      </c>
      <c r="D1036" s="12">
        <v>31.91</v>
      </c>
      <c r="E1036" s="12">
        <v>32.900002000000001</v>
      </c>
      <c r="F1036" s="12">
        <v>29.742283</v>
      </c>
      <c r="G1036" s="12">
        <v>1426045</v>
      </c>
    </row>
    <row r="1037" spans="1:7" x14ac:dyDescent="0.25">
      <c r="A1037" s="13">
        <v>42515</v>
      </c>
      <c r="B1037" s="12">
        <v>32.849997999999999</v>
      </c>
      <c r="C1037" s="12">
        <v>32.979999999999997</v>
      </c>
      <c r="D1037" s="12">
        <v>32.200001</v>
      </c>
      <c r="E1037" s="12">
        <v>32.310001</v>
      </c>
      <c r="F1037" s="12">
        <v>29.208909999999999</v>
      </c>
      <c r="G1037" s="12">
        <v>1908662</v>
      </c>
    </row>
    <row r="1038" spans="1:7" x14ac:dyDescent="0.25">
      <c r="A1038" s="13">
        <v>42516</v>
      </c>
      <c r="B1038" s="12">
        <v>32.900002000000001</v>
      </c>
      <c r="C1038" s="12">
        <v>32.900002000000001</v>
      </c>
      <c r="D1038" s="12">
        <v>32.270000000000003</v>
      </c>
      <c r="E1038" s="12">
        <v>32.520000000000003</v>
      </c>
      <c r="F1038" s="12">
        <v>29.398752000000002</v>
      </c>
      <c r="G1038" s="12">
        <v>2618053</v>
      </c>
    </row>
    <row r="1039" spans="1:7" x14ac:dyDescent="0.25">
      <c r="A1039" s="13">
        <v>42517</v>
      </c>
      <c r="B1039" s="12">
        <v>32.68</v>
      </c>
      <c r="C1039" s="12">
        <v>32.979999999999997</v>
      </c>
      <c r="D1039" s="12">
        <v>32.209999000000003</v>
      </c>
      <c r="E1039" s="12">
        <v>32.779998999999997</v>
      </c>
      <c r="F1039" s="12">
        <v>29.633800999999998</v>
      </c>
      <c r="G1039" s="12">
        <v>3361924</v>
      </c>
    </row>
    <row r="1040" spans="1:7" x14ac:dyDescent="0.25">
      <c r="A1040" s="13">
        <v>42520</v>
      </c>
      <c r="B1040" s="12">
        <v>32.5</v>
      </c>
      <c r="C1040" s="12">
        <v>32.939999</v>
      </c>
      <c r="D1040" s="12">
        <v>32.459999000000003</v>
      </c>
      <c r="E1040" s="12">
        <v>32.610000999999997</v>
      </c>
      <c r="F1040" s="12">
        <v>29.480115999999999</v>
      </c>
      <c r="G1040" s="12">
        <v>542354</v>
      </c>
    </row>
    <row r="1041" spans="1:7" x14ac:dyDescent="0.25">
      <c r="A1041" s="13">
        <v>42521</v>
      </c>
      <c r="B1041" s="12">
        <v>32.540000999999997</v>
      </c>
      <c r="C1041" s="12">
        <v>33.909999999999997</v>
      </c>
      <c r="D1041" s="12">
        <v>32.200001</v>
      </c>
      <c r="E1041" s="12">
        <v>33.610000999999997</v>
      </c>
      <c r="F1041" s="12">
        <v>30.384136000000002</v>
      </c>
      <c r="G1041" s="12">
        <v>19470418</v>
      </c>
    </row>
    <row r="1042" spans="1:7" x14ac:dyDescent="0.25">
      <c r="A1042" s="13">
        <v>42522</v>
      </c>
      <c r="B1042" s="12">
        <v>32.799999</v>
      </c>
      <c r="C1042" s="12">
        <v>33.709999000000003</v>
      </c>
      <c r="D1042" s="12">
        <v>32.799999</v>
      </c>
      <c r="E1042" s="12">
        <v>33.380001</v>
      </c>
      <c r="F1042" s="12">
        <v>30.176212</v>
      </c>
      <c r="G1042" s="12">
        <v>2012270</v>
      </c>
    </row>
    <row r="1043" spans="1:7" x14ac:dyDescent="0.25">
      <c r="A1043" s="13">
        <v>42523</v>
      </c>
      <c r="B1043" s="12">
        <v>33.479999999999997</v>
      </c>
      <c r="C1043" s="12">
        <v>33.479999999999997</v>
      </c>
      <c r="D1043" s="12">
        <v>32.979999999999997</v>
      </c>
      <c r="E1043" s="12">
        <v>33.009998000000003</v>
      </c>
      <c r="F1043" s="12">
        <v>29.841721</v>
      </c>
      <c r="G1043" s="12">
        <v>3162697</v>
      </c>
    </row>
    <row r="1044" spans="1:7" x14ac:dyDescent="0.25">
      <c r="A1044" s="13">
        <v>42524</v>
      </c>
      <c r="B1044" s="12">
        <v>33.409999999999997</v>
      </c>
      <c r="C1044" s="12">
        <v>33.409999999999997</v>
      </c>
      <c r="D1044" s="12">
        <v>32.970001000000003</v>
      </c>
      <c r="E1044" s="12">
        <v>33.189999</v>
      </c>
      <c r="F1044" s="12">
        <v>30.004446000000002</v>
      </c>
      <c r="G1044" s="12">
        <v>1250053</v>
      </c>
    </row>
    <row r="1045" spans="1:7" x14ac:dyDescent="0.25">
      <c r="A1045" s="13">
        <v>42527</v>
      </c>
      <c r="B1045" s="12">
        <v>33.310001</v>
      </c>
      <c r="C1045" s="12">
        <v>33.490001999999997</v>
      </c>
      <c r="D1045" s="12">
        <v>32.830002</v>
      </c>
      <c r="E1045" s="12">
        <v>33.220001000000003</v>
      </c>
      <c r="F1045" s="12">
        <v>30.031566999999999</v>
      </c>
      <c r="G1045" s="12">
        <v>1267947</v>
      </c>
    </row>
    <row r="1046" spans="1:7" x14ac:dyDescent="0.25">
      <c r="A1046" s="13">
        <v>42528</v>
      </c>
      <c r="B1046" s="12">
        <v>33.07</v>
      </c>
      <c r="C1046" s="12">
        <v>33.470001000000003</v>
      </c>
      <c r="D1046" s="12">
        <v>32.880001</v>
      </c>
      <c r="E1046" s="12">
        <v>32.919998</v>
      </c>
      <c r="F1046" s="12">
        <v>29.760363000000002</v>
      </c>
      <c r="G1046" s="12">
        <v>3068479</v>
      </c>
    </row>
    <row r="1047" spans="1:7" x14ac:dyDescent="0.25">
      <c r="A1047" s="13">
        <v>42529</v>
      </c>
      <c r="B1047" s="12">
        <v>32.889999000000003</v>
      </c>
      <c r="C1047" s="12">
        <v>33.200001</v>
      </c>
      <c r="D1047" s="12">
        <v>32.310001</v>
      </c>
      <c r="E1047" s="12">
        <v>32.439999</v>
      </c>
      <c r="F1047" s="12">
        <v>29.326430999999999</v>
      </c>
      <c r="G1047" s="12">
        <v>2468525</v>
      </c>
    </row>
    <row r="1048" spans="1:7" x14ac:dyDescent="0.25">
      <c r="A1048" s="13">
        <v>42530</v>
      </c>
      <c r="B1048" s="12">
        <v>32.439999</v>
      </c>
      <c r="C1048" s="12">
        <v>32.599997999999999</v>
      </c>
      <c r="D1048" s="12">
        <v>32.200001</v>
      </c>
      <c r="E1048" s="12">
        <v>32.419998</v>
      </c>
      <c r="F1048" s="12">
        <v>29.308350000000001</v>
      </c>
      <c r="G1048" s="12">
        <v>9955818</v>
      </c>
    </row>
    <row r="1049" spans="1:7" x14ac:dyDescent="0.25">
      <c r="A1049" s="13">
        <v>42531</v>
      </c>
      <c r="B1049" s="12">
        <v>32.009998000000003</v>
      </c>
      <c r="C1049" s="12">
        <v>32.709999000000003</v>
      </c>
      <c r="D1049" s="12">
        <v>32.009998000000003</v>
      </c>
      <c r="E1049" s="12">
        <v>32.490001999999997</v>
      </c>
      <c r="F1049" s="12">
        <v>29.371634</v>
      </c>
      <c r="G1049" s="12">
        <v>2771992</v>
      </c>
    </row>
    <row r="1050" spans="1:7" x14ac:dyDescent="0.25">
      <c r="A1050" s="13">
        <v>42534</v>
      </c>
      <c r="B1050" s="12">
        <v>32.439999</v>
      </c>
      <c r="C1050" s="12">
        <v>32.779998999999997</v>
      </c>
      <c r="D1050" s="12">
        <v>32</v>
      </c>
      <c r="E1050" s="12">
        <v>32.330002</v>
      </c>
      <c r="F1050" s="12">
        <v>29.226991999999999</v>
      </c>
      <c r="G1050" s="12">
        <v>1585187</v>
      </c>
    </row>
    <row r="1051" spans="1:7" x14ac:dyDescent="0.25">
      <c r="A1051" s="13">
        <v>42535</v>
      </c>
      <c r="B1051" s="12">
        <v>32.159999999999997</v>
      </c>
      <c r="C1051" s="12">
        <v>32.849997999999999</v>
      </c>
      <c r="D1051" s="12">
        <v>31.43</v>
      </c>
      <c r="E1051" s="12">
        <v>32.119999</v>
      </c>
      <c r="F1051" s="12">
        <v>29.037144000000001</v>
      </c>
      <c r="G1051" s="12">
        <v>3493371</v>
      </c>
    </row>
    <row r="1052" spans="1:7" x14ac:dyDescent="0.25">
      <c r="A1052" s="13">
        <v>42536</v>
      </c>
      <c r="B1052" s="12">
        <v>32.18</v>
      </c>
      <c r="C1052" s="12">
        <v>32.43</v>
      </c>
      <c r="D1052" s="12">
        <v>31.309999000000001</v>
      </c>
      <c r="E1052" s="12">
        <v>31.719999000000001</v>
      </c>
      <c r="F1052" s="12">
        <v>28.675535</v>
      </c>
      <c r="G1052" s="12">
        <v>2463911</v>
      </c>
    </row>
    <row r="1053" spans="1:7" x14ac:dyDescent="0.25">
      <c r="A1053" s="13">
        <v>42537</v>
      </c>
      <c r="B1053" s="12">
        <v>31.5</v>
      </c>
      <c r="C1053" s="12">
        <v>31.66</v>
      </c>
      <c r="D1053" s="12">
        <v>31.15</v>
      </c>
      <c r="E1053" s="12">
        <v>31.51</v>
      </c>
      <c r="F1053" s="12">
        <v>28.485690999999999</v>
      </c>
      <c r="G1053" s="12">
        <v>2558436</v>
      </c>
    </row>
    <row r="1054" spans="1:7" x14ac:dyDescent="0.25">
      <c r="A1054" s="13">
        <v>42538</v>
      </c>
      <c r="B1054" s="12">
        <v>31.530000999999999</v>
      </c>
      <c r="C1054" s="12">
        <v>32.259998000000003</v>
      </c>
      <c r="D1054" s="12">
        <v>31.26</v>
      </c>
      <c r="E1054" s="12">
        <v>31.99</v>
      </c>
      <c r="F1054" s="12">
        <v>28.919620999999999</v>
      </c>
      <c r="G1054" s="12">
        <v>2350824</v>
      </c>
    </row>
    <row r="1055" spans="1:7" x14ac:dyDescent="0.25">
      <c r="A1055" s="13">
        <v>42541</v>
      </c>
      <c r="B1055" s="12">
        <v>32.049999</v>
      </c>
      <c r="C1055" s="12">
        <v>34.099997999999999</v>
      </c>
      <c r="D1055" s="12">
        <v>32.049999</v>
      </c>
      <c r="E1055" s="12">
        <v>33.209999000000003</v>
      </c>
      <c r="F1055" s="12">
        <v>30.022525999999999</v>
      </c>
      <c r="G1055" s="12">
        <v>6857101</v>
      </c>
    </row>
    <row r="1056" spans="1:7" x14ac:dyDescent="0.25">
      <c r="A1056" s="13">
        <v>42542</v>
      </c>
      <c r="B1056" s="12">
        <v>33.169998</v>
      </c>
      <c r="C1056" s="12">
        <v>33.169998</v>
      </c>
      <c r="D1056" s="12">
        <v>32.299999</v>
      </c>
      <c r="E1056" s="12">
        <v>32.689999</v>
      </c>
      <c r="F1056" s="12">
        <v>29.552437000000001</v>
      </c>
      <c r="G1056" s="12">
        <v>2901462</v>
      </c>
    </row>
    <row r="1057" spans="1:7" x14ac:dyDescent="0.25">
      <c r="A1057" s="13">
        <v>42543</v>
      </c>
      <c r="B1057" s="12">
        <v>32.299999</v>
      </c>
      <c r="C1057" s="12">
        <v>32.900002000000001</v>
      </c>
      <c r="D1057" s="12">
        <v>32.299999</v>
      </c>
      <c r="E1057" s="12">
        <v>32.849997999999999</v>
      </c>
      <c r="F1057" s="12">
        <v>29.697081000000001</v>
      </c>
      <c r="G1057" s="12">
        <v>1439287</v>
      </c>
    </row>
    <row r="1058" spans="1:7" x14ac:dyDescent="0.25">
      <c r="A1058" s="13">
        <v>42544</v>
      </c>
      <c r="B1058" s="12">
        <v>32.900002000000001</v>
      </c>
      <c r="C1058" s="12">
        <v>33</v>
      </c>
      <c r="D1058" s="12">
        <v>32.560001</v>
      </c>
      <c r="E1058" s="12">
        <v>32.779998999999997</v>
      </c>
      <c r="F1058" s="12">
        <v>29.633800999999998</v>
      </c>
      <c r="G1058" s="12">
        <v>1951618</v>
      </c>
    </row>
    <row r="1059" spans="1:7" x14ac:dyDescent="0.25">
      <c r="A1059" s="13">
        <v>42545</v>
      </c>
      <c r="B1059" s="12">
        <v>31.49</v>
      </c>
      <c r="C1059" s="12">
        <v>32.990001999999997</v>
      </c>
      <c r="D1059" s="12">
        <v>31.49</v>
      </c>
      <c r="E1059" s="12">
        <v>32.540000999999997</v>
      </c>
      <c r="F1059" s="12">
        <v>29.416834000000001</v>
      </c>
      <c r="G1059" s="12">
        <v>1715815</v>
      </c>
    </row>
    <row r="1060" spans="1:7" x14ac:dyDescent="0.25">
      <c r="A1060" s="13">
        <v>42548</v>
      </c>
      <c r="B1060" s="12">
        <v>32.400002000000001</v>
      </c>
      <c r="C1060" s="12">
        <v>32.470001000000003</v>
      </c>
      <c r="D1060" s="12">
        <v>31.610001</v>
      </c>
      <c r="E1060" s="12">
        <v>31.73</v>
      </c>
      <c r="F1060" s="12">
        <v>28.684574000000001</v>
      </c>
      <c r="G1060" s="12">
        <v>1216849</v>
      </c>
    </row>
    <row r="1061" spans="1:7" x14ac:dyDescent="0.25">
      <c r="A1061" s="13">
        <v>42549</v>
      </c>
      <c r="B1061" s="12">
        <v>32.25</v>
      </c>
      <c r="C1061" s="12">
        <v>32.43</v>
      </c>
      <c r="D1061" s="12">
        <v>31.73</v>
      </c>
      <c r="E1061" s="12">
        <v>31.99</v>
      </c>
      <c r="F1061" s="12">
        <v>28.919620999999999</v>
      </c>
      <c r="G1061" s="12">
        <v>1532083</v>
      </c>
    </row>
    <row r="1062" spans="1:7" x14ac:dyDescent="0.25">
      <c r="A1062" s="13">
        <v>42550</v>
      </c>
      <c r="B1062" s="12">
        <v>32.450001</v>
      </c>
      <c r="C1062" s="12">
        <v>33.400002000000001</v>
      </c>
      <c r="D1062" s="12">
        <v>31.52</v>
      </c>
      <c r="E1062" s="12">
        <v>32.889999000000003</v>
      </c>
      <c r="F1062" s="12">
        <v>29.733242000000001</v>
      </c>
      <c r="G1062" s="12">
        <v>1599825</v>
      </c>
    </row>
    <row r="1063" spans="1:7" x14ac:dyDescent="0.25">
      <c r="A1063" s="13">
        <v>42551</v>
      </c>
      <c r="B1063" s="12">
        <v>33.25</v>
      </c>
      <c r="C1063" s="12">
        <v>33.25</v>
      </c>
      <c r="D1063" s="12">
        <v>32.020000000000003</v>
      </c>
      <c r="E1063" s="12">
        <v>32.509998000000003</v>
      </c>
      <c r="F1063" s="12">
        <v>29.389710999999998</v>
      </c>
      <c r="G1063" s="12">
        <v>2565091</v>
      </c>
    </row>
    <row r="1064" spans="1:7" x14ac:dyDescent="0.25">
      <c r="A1064" s="13">
        <v>42552</v>
      </c>
      <c r="B1064" s="12">
        <v>32.75</v>
      </c>
      <c r="C1064" s="12">
        <v>32.869999</v>
      </c>
      <c r="D1064" s="12">
        <v>32.119999</v>
      </c>
      <c r="E1064" s="12">
        <v>32.759998000000003</v>
      </c>
      <c r="F1064" s="12">
        <v>29.615718999999999</v>
      </c>
      <c r="G1064" s="12">
        <v>4188855</v>
      </c>
    </row>
    <row r="1065" spans="1:7" x14ac:dyDescent="0.25">
      <c r="A1065" s="13">
        <v>42555</v>
      </c>
      <c r="B1065" s="12">
        <v>32.759998000000003</v>
      </c>
      <c r="C1065" s="12">
        <v>32.990001999999997</v>
      </c>
      <c r="D1065" s="12">
        <v>32.360000999999997</v>
      </c>
      <c r="E1065" s="12">
        <v>32.470001000000003</v>
      </c>
      <c r="F1065" s="12">
        <v>29.353552000000001</v>
      </c>
      <c r="G1065" s="12">
        <v>242215</v>
      </c>
    </row>
    <row r="1066" spans="1:7" x14ac:dyDescent="0.25">
      <c r="A1066" s="13">
        <v>42556</v>
      </c>
      <c r="B1066" s="12">
        <v>32.549999</v>
      </c>
      <c r="C1066" s="12">
        <v>32.909999999999997</v>
      </c>
      <c r="D1066" s="12">
        <v>31.799999</v>
      </c>
      <c r="E1066" s="12">
        <v>32.459999000000003</v>
      </c>
      <c r="F1066" s="12">
        <v>29.344511000000001</v>
      </c>
      <c r="G1066" s="12">
        <v>883830</v>
      </c>
    </row>
    <row r="1067" spans="1:7" x14ac:dyDescent="0.25">
      <c r="A1067" s="13">
        <v>42557</v>
      </c>
      <c r="B1067" s="12">
        <v>32.020000000000003</v>
      </c>
      <c r="C1067" s="12">
        <v>32.380001</v>
      </c>
      <c r="D1067" s="12">
        <v>31.6</v>
      </c>
      <c r="E1067" s="12">
        <v>32.020000000000003</v>
      </c>
      <c r="F1067" s="12">
        <v>28.946745</v>
      </c>
      <c r="G1067" s="12">
        <v>1878119</v>
      </c>
    </row>
    <row r="1068" spans="1:7" x14ac:dyDescent="0.25">
      <c r="A1068" s="13">
        <v>42558</v>
      </c>
      <c r="B1068" s="12">
        <v>32.349997999999999</v>
      </c>
      <c r="C1068" s="12">
        <v>32.419998</v>
      </c>
      <c r="D1068" s="12">
        <v>31.82</v>
      </c>
      <c r="E1068" s="12">
        <v>32.209999000000003</v>
      </c>
      <c r="F1068" s="12">
        <v>29.118504999999999</v>
      </c>
      <c r="G1068" s="12">
        <v>1064317</v>
      </c>
    </row>
    <row r="1069" spans="1:7" x14ac:dyDescent="0.25">
      <c r="A1069" s="13">
        <v>42559</v>
      </c>
      <c r="B1069" s="12">
        <v>31.860001</v>
      </c>
      <c r="C1069" s="12">
        <v>32.840000000000003</v>
      </c>
      <c r="D1069" s="12">
        <v>31.860001</v>
      </c>
      <c r="E1069" s="12">
        <v>32.599997999999999</v>
      </c>
      <c r="F1069" s="12">
        <v>29.471073000000001</v>
      </c>
      <c r="G1069" s="12">
        <v>2335897</v>
      </c>
    </row>
    <row r="1070" spans="1:7" x14ac:dyDescent="0.25">
      <c r="A1070" s="13">
        <v>42562</v>
      </c>
      <c r="B1070" s="12">
        <v>32.599997999999999</v>
      </c>
      <c r="C1070" s="12">
        <v>33.490001999999997</v>
      </c>
      <c r="D1070" s="12">
        <v>32.5</v>
      </c>
      <c r="E1070" s="12">
        <v>33.090000000000003</v>
      </c>
      <c r="F1070" s="12">
        <v>29.914042999999999</v>
      </c>
      <c r="G1070" s="12">
        <v>1607250</v>
      </c>
    </row>
    <row r="1071" spans="1:7" x14ac:dyDescent="0.25">
      <c r="A1071" s="13">
        <v>42563</v>
      </c>
      <c r="B1071" s="12">
        <v>33.400002000000001</v>
      </c>
      <c r="C1071" s="12">
        <v>33.400002000000001</v>
      </c>
      <c r="D1071" s="12">
        <v>32.279998999999997</v>
      </c>
      <c r="E1071" s="12">
        <v>33.049999</v>
      </c>
      <c r="F1071" s="12">
        <v>29.877880000000001</v>
      </c>
      <c r="G1071" s="12">
        <v>1715338</v>
      </c>
    </row>
    <row r="1072" spans="1:7" x14ac:dyDescent="0.25">
      <c r="A1072" s="13">
        <v>42564</v>
      </c>
      <c r="B1072" s="12">
        <v>32.669998</v>
      </c>
      <c r="C1072" s="12">
        <v>33.479999999999997</v>
      </c>
      <c r="D1072" s="12">
        <v>32.669998</v>
      </c>
      <c r="E1072" s="12">
        <v>33.389999000000003</v>
      </c>
      <c r="F1072" s="12">
        <v>30.185251000000001</v>
      </c>
      <c r="G1072" s="12">
        <v>1538780</v>
      </c>
    </row>
    <row r="1073" spans="1:7" x14ac:dyDescent="0.25">
      <c r="A1073" s="13">
        <v>42565</v>
      </c>
      <c r="B1073" s="12">
        <v>33.369999</v>
      </c>
      <c r="C1073" s="12">
        <v>34</v>
      </c>
      <c r="D1073" s="12">
        <v>33.110000999999997</v>
      </c>
      <c r="E1073" s="12">
        <v>33.610000999999997</v>
      </c>
      <c r="F1073" s="12">
        <v>30.384136000000002</v>
      </c>
      <c r="G1073" s="12">
        <v>1618265</v>
      </c>
    </row>
    <row r="1074" spans="1:7" x14ac:dyDescent="0.25">
      <c r="A1074" s="13">
        <v>42566</v>
      </c>
      <c r="B1074" s="12">
        <v>33.900002000000001</v>
      </c>
      <c r="C1074" s="12">
        <v>34.040000999999997</v>
      </c>
      <c r="D1074" s="12">
        <v>32.849997999999999</v>
      </c>
      <c r="E1074" s="12">
        <v>33.159999999999997</v>
      </c>
      <c r="F1074" s="12">
        <v>29.977325</v>
      </c>
      <c r="G1074" s="12">
        <v>1503993</v>
      </c>
    </row>
    <row r="1075" spans="1:7" x14ac:dyDescent="0.25">
      <c r="A1075" s="13">
        <v>42569</v>
      </c>
      <c r="B1075" s="12">
        <v>33.189999</v>
      </c>
      <c r="C1075" s="12">
        <v>33.689999</v>
      </c>
      <c r="D1075" s="12">
        <v>32.840000000000003</v>
      </c>
      <c r="E1075" s="12">
        <v>33.270000000000003</v>
      </c>
      <c r="F1075" s="12">
        <v>30.076768999999999</v>
      </c>
      <c r="G1075" s="12">
        <v>1683842</v>
      </c>
    </row>
    <row r="1076" spans="1:7" x14ac:dyDescent="0.25">
      <c r="A1076" s="13">
        <v>42570</v>
      </c>
      <c r="B1076" s="12">
        <v>33.799999</v>
      </c>
      <c r="C1076" s="12">
        <v>33.799999</v>
      </c>
      <c r="D1076" s="12">
        <v>33.009998000000003</v>
      </c>
      <c r="E1076" s="12">
        <v>33.229999999999997</v>
      </c>
      <c r="F1076" s="12">
        <v>30.040607000000001</v>
      </c>
      <c r="G1076" s="12">
        <v>1207035</v>
      </c>
    </row>
    <row r="1077" spans="1:7" x14ac:dyDescent="0.25">
      <c r="A1077" s="13">
        <v>42571</v>
      </c>
      <c r="B1077" s="12">
        <v>33.18</v>
      </c>
      <c r="C1077" s="12">
        <v>33.299999</v>
      </c>
      <c r="D1077" s="12">
        <v>32.860000999999997</v>
      </c>
      <c r="E1077" s="12">
        <v>33.169998</v>
      </c>
      <c r="F1077" s="12">
        <v>29.986362</v>
      </c>
      <c r="G1077" s="12">
        <v>2923212</v>
      </c>
    </row>
    <row r="1078" spans="1:7" x14ac:dyDescent="0.25">
      <c r="A1078" s="13">
        <v>42572</v>
      </c>
      <c r="B1078" s="12">
        <v>33.169998</v>
      </c>
      <c r="C1078" s="12">
        <v>33.549999</v>
      </c>
      <c r="D1078" s="12">
        <v>33.020000000000003</v>
      </c>
      <c r="E1078" s="12">
        <v>33.5</v>
      </c>
      <c r="F1078" s="12">
        <v>30.284693000000001</v>
      </c>
      <c r="G1078" s="12">
        <v>6920833</v>
      </c>
    </row>
    <row r="1079" spans="1:7" x14ac:dyDescent="0.25">
      <c r="A1079" s="13">
        <v>42573</v>
      </c>
      <c r="B1079" s="12">
        <v>33.150002000000001</v>
      </c>
      <c r="C1079" s="12">
        <v>33.990001999999997</v>
      </c>
      <c r="D1079" s="12">
        <v>33.150002000000001</v>
      </c>
      <c r="E1079" s="12">
        <v>33.810001</v>
      </c>
      <c r="F1079" s="12">
        <v>30.564941000000001</v>
      </c>
      <c r="G1079" s="12">
        <v>1320853</v>
      </c>
    </row>
    <row r="1080" spans="1:7" x14ac:dyDescent="0.25">
      <c r="A1080" s="13">
        <v>42576</v>
      </c>
      <c r="B1080" s="12">
        <v>33.790000999999997</v>
      </c>
      <c r="C1080" s="12">
        <v>33.990001999999997</v>
      </c>
      <c r="D1080" s="12">
        <v>33.229999999999997</v>
      </c>
      <c r="E1080" s="12">
        <v>33.82</v>
      </c>
      <c r="F1080" s="12">
        <v>30.573979999999999</v>
      </c>
      <c r="G1080" s="12">
        <v>1620054</v>
      </c>
    </row>
    <row r="1081" spans="1:7" x14ac:dyDescent="0.25">
      <c r="A1081" s="13">
        <v>42577</v>
      </c>
      <c r="B1081" s="12">
        <v>33.799999</v>
      </c>
      <c r="C1081" s="12">
        <v>34.099997999999999</v>
      </c>
      <c r="D1081" s="12">
        <v>33.5</v>
      </c>
      <c r="E1081" s="12">
        <v>33.610000999999997</v>
      </c>
      <c r="F1081" s="12">
        <v>30.384136000000002</v>
      </c>
      <c r="G1081" s="12">
        <v>1721032</v>
      </c>
    </row>
    <row r="1082" spans="1:7" x14ac:dyDescent="0.25">
      <c r="A1082" s="13">
        <v>42578</v>
      </c>
      <c r="B1082" s="12">
        <v>33.889999000000003</v>
      </c>
      <c r="C1082" s="12">
        <v>35.259998000000003</v>
      </c>
      <c r="D1082" s="12">
        <v>33.889999000000003</v>
      </c>
      <c r="E1082" s="12">
        <v>34.840000000000003</v>
      </c>
      <c r="F1082" s="12">
        <v>31.496079999999999</v>
      </c>
      <c r="G1082" s="12">
        <v>5706731</v>
      </c>
    </row>
    <row r="1083" spans="1:7" x14ac:dyDescent="0.25">
      <c r="A1083" s="13">
        <v>42579</v>
      </c>
      <c r="B1083" s="12">
        <v>34.799999</v>
      </c>
      <c r="C1083" s="12">
        <v>35.57</v>
      </c>
      <c r="D1083" s="12">
        <v>34.75</v>
      </c>
      <c r="E1083" s="12">
        <v>35.369999</v>
      </c>
      <c r="F1083" s="12">
        <v>31.975210000000001</v>
      </c>
      <c r="G1083" s="12">
        <v>6338577</v>
      </c>
    </row>
    <row r="1084" spans="1:7" x14ac:dyDescent="0.25">
      <c r="A1084" s="13">
        <v>42580</v>
      </c>
      <c r="B1084" s="12">
        <v>35.229999999999997</v>
      </c>
      <c r="C1084" s="12">
        <v>35.900002000000001</v>
      </c>
      <c r="D1084" s="12">
        <v>34.389999000000003</v>
      </c>
      <c r="E1084" s="12">
        <v>34.840000000000003</v>
      </c>
      <c r="F1084" s="12">
        <v>31.496079999999999</v>
      </c>
      <c r="G1084" s="12">
        <v>2312815</v>
      </c>
    </row>
    <row r="1085" spans="1:7" x14ac:dyDescent="0.25">
      <c r="A1085" s="13">
        <v>42583</v>
      </c>
      <c r="B1085" s="12">
        <v>34.840000000000003</v>
      </c>
      <c r="C1085" s="12">
        <v>35.560001</v>
      </c>
      <c r="D1085" s="12">
        <v>34.810001</v>
      </c>
      <c r="E1085" s="12">
        <v>35.25</v>
      </c>
      <c r="F1085" s="12">
        <v>31.86673</v>
      </c>
      <c r="G1085" s="12">
        <v>2348627</v>
      </c>
    </row>
    <row r="1086" spans="1:7" x14ac:dyDescent="0.25">
      <c r="A1086" s="13">
        <v>42584</v>
      </c>
      <c r="B1086" s="12">
        <v>35.020000000000003</v>
      </c>
      <c r="C1086" s="12">
        <v>35.560001</v>
      </c>
      <c r="D1086" s="12">
        <v>34</v>
      </c>
      <c r="E1086" s="12">
        <v>34.349997999999999</v>
      </c>
      <c r="F1086" s="12">
        <v>31.053111999999999</v>
      </c>
      <c r="G1086" s="12">
        <v>4365471</v>
      </c>
    </row>
    <row r="1087" spans="1:7" x14ac:dyDescent="0.25">
      <c r="A1087" s="13">
        <v>42585</v>
      </c>
      <c r="B1087" s="12">
        <v>34.349997999999999</v>
      </c>
      <c r="C1087" s="12">
        <v>35.200001</v>
      </c>
      <c r="D1087" s="12">
        <v>34.150002000000001</v>
      </c>
      <c r="E1087" s="12">
        <v>34.560001</v>
      </c>
      <c r="F1087" s="12">
        <v>31.242958000000002</v>
      </c>
      <c r="G1087" s="12">
        <v>2090353</v>
      </c>
    </row>
    <row r="1088" spans="1:7" x14ac:dyDescent="0.25">
      <c r="A1088" s="13">
        <v>42586</v>
      </c>
      <c r="B1088" s="12">
        <v>34.700001</v>
      </c>
      <c r="C1088" s="12">
        <v>35.479999999999997</v>
      </c>
      <c r="D1088" s="12">
        <v>34.110000999999997</v>
      </c>
      <c r="E1088" s="12">
        <v>35.389999000000003</v>
      </c>
      <c r="F1088" s="12">
        <v>31.993289999999998</v>
      </c>
      <c r="G1088" s="12">
        <v>3757847</v>
      </c>
    </row>
    <row r="1089" spans="1:7" x14ac:dyDescent="0.25">
      <c r="A1089" s="13">
        <v>42587</v>
      </c>
      <c r="B1089" s="12">
        <v>35.5</v>
      </c>
      <c r="C1089" s="12">
        <v>36.290000999999997</v>
      </c>
      <c r="D1089" s="12">
        <v>34.909999999999997</v>
      </c>
      <c r="E1089" s="12">
        <v>35.939999</v>
      </c>
      <c r="F1089" s="12">
        <v>32.490501000000002</v>
      </c>
      <c r="G1089" s="12">
        <v>4529295</v>
      </c>
    </row>
    <row r="1090" spans="1:7" x14ac:dyDescent="0.25">
      <c r="A1090" s="13">
        <v>42590</v>
      </c>
      <c r="B1090" s="12">
        <v>35.939999</v>
      </c>
      <c r="C1090" s="12">
        <v>36.990001999999997</v>
      </c>
      <c r="D1090" s="12">
        <v>35.580002</v>
      </c>
      <c r="E1090" s="12">
        <v>36.060001</v>
      </c>
      <c r="F1090" s="12">
        <v>32.598987999999999</v>
      </c>
      <c r="G1090" s="12">
        <v>3984377</v>
      </c>
    </row>
    <row r="1091" spans="1:7" x14ac:dyDescent="0.25">
      <c r="A1091" s="13">
        <v>42591</v>
      </c>
      <c r="B1091" s="12">
        <v>35.75</v>
      </c>
      <c r="C1091" s="12">
        <v>36.610000999999997</v>
      </c>
      <c r="D1091" s="12">
        <v>35.610000999999997</v>
      </c>
      <c r="E1091" s="12">
        <v>35.810001</v>
      </c>
      <c r="F1091" s="12">
        <v>32.372985999999997</v>
      </c>
      <c r="G1091" s="12">
        <v>2472435</v>
      </c>
    </row>
    <row r="1092" spans="1:7" x14ac:dyDescent="0.25">
      <c r="A1092" s="13">
        <v>42592</v>
      </c>
      <c r="B1092" s="12">
        <v>35.549999</v>
      </c>
      <c r="C1092" s="12">
        <v>36.200001</v>
      </c>
      <c r="D1092" s="12">
        <v>35.389999000000003</v>
      </c>
      <c r="E1092" s="12">
        <v>35.650002000000001</v>
      </c>
      <c r="F1092" s="12">
        <v>32.228340000000003</v>
      </c>
      <c r="G1092" s="12">
        <v>3183016</v>
      </c>
    </row>
    <row r="1093" spans="1:7" x14ac:dyDescent="0.25">
      <c r="A1093" s="13">
        <v>42593</v>
      </c>
      <c r="B1093" s="12">
        <v>35.520000000000003</v>
      </c>
      <c r="C1093" s="12">
        <v>35.799999</v>
      </c>
      <c r="D1093" s="12">
        <v>35</v>
      </c>
      <c r="E1093" s="12">
        <v>35.709999000000003</v>
      </c>
      <c r="F1093" s="12">
        <v>32.282581</v>
      </c>
      <c r="G1093" s="12">
        <v>3177895</v>
      </c>
    </row>
    <row r="1094" spans="1:7" x14ac:dyDescent="0.25">
      <c r="A1094" s="13">
        <v>42594</v>
      </c>
      <c r="B1094" s="12">
        <v>35.740001999999997</v>
      </c>
      <c r="C1094" s="12">
        <v>35.75</v>
      </c>
      <c r="D1094" s="12">
        <v>34.700001</v>
      </c>
      <c r="E1094" s="12">
        <v>35.060001</v>
      </c>
      <c r="F1094" s="12">
        <v>31.694962</v>
      </c>
      <c r="G1094" s="12">
        <v>2098091</v>
      </c>
    </row>
    <row r="1095" spans="1:7" x14ac:dyDescent="0.25">
      <c r="A1095" s="13">
        <v>42597</v>
      </c>
      <c r="B1095" s="12">
        <v>35.159999999999997</v>
      </c>
      <c r="C1095" s="12">
        <v>35.970001000000003</v>
      </c>
      <c r="D1095" s="12">
        <v>35.159999999999997</v>
      </c>
      <c r="E1095" s="12">
        <v>35.439999</v>
      </c>
      <c r="F1095" s="12">
        <v>32.038494</v>
      </c>
      <c r="G1095" s="12">
        <v>3591159</v>
      </c>
    </row>
    <row r="1096" spans="1:7" x14ac:dyDescent="0.25">
      <c r="A1096" s="13">
        <v>42598</v>
      </c>
      <c r="B1096" s="12">
        <v>35.900002000000001</v>
      </c>
      <c r="C1096" s="12">
        <v>35.919998</v>
      </c>
      <c r="D1096" s="12">
        <v>34.970001000000003</v>
      </c>
      <c r="E1096" s="12">
        <v>35.68</v>
      </c>
      <c r="F1096" s="12">
        <v>32.255462999999999</v>
      </c>
      <c r="G1096" s="12">
        <v>3214720</v>
      </c>
    </row>
    <row r="1097" spans="1:7" x14ac:dyDescent="0.25">
      <c r="A1097" s="13">
        <v>42599</v>
      </c>
      <c r="B1097" s="12">
        <v>35.68</v>
      </c>
      <c r="C1097" s="12">
        <v>36.299999</v>
      </c>
      <c r="D1097" s="12">
        <v>35.32</v>
      </c>
      <c r="E1097" s="12">
        <v>36.159999999999997</v>
      </c>
      <c r="F1097" s="12">
        <v>32.689383999999997</v>
      </c>
      <c r="G1097" s="12">
        <v>4965253</v>
      </c>
    </row>
    <row r="1098" spans="1:7" x14ac:dyDescent="0.25">
      <c r="A1098" s="13">
        <v>42600</v>
      </c>
      <c r="B1098" s="12">
        <v>36.110000999999997</v>
      </c>
      <c r="C1098" s="12">
        <v>36.119999</v>
      </c>
      <c r="D1098" s="12">
        <v>35.25</v>
      </c>
      <c r="E1098" s="12">
        <v>35.979999999999997</v>
      </c>
      <c r="F1098" s="12">
        <v>32.526668999999998</v>
      </c>
      <c r="G1098" s="12">
        <v>3412786</v>
      </c>
    </row>
    <row r="1099" spans="1:7" x14ac:dyDescent="0.25">
      <c r="A1099" s="13">
        <v>42601</v>
      </c>
      <c r="B1099" s="12">
        <v>35.979999999999997</v>
      </c>
      <c r="C1099" s="12">
        <v>36.400002000000001</v>
      </c>
      <c r="D1099" s="12">
        <v>35.5</v>
      </c>
      <c r="E1099" s="12">
        <v>35.919998</v>
      </c>
      <c r="F1099" s="12">
        <v>32.472423999999997</v>
      </c>
      <c r="G1099" s="12">
        <v>2184595</v>
      </c>
    </row>
    <row r="1100" spans="1:7" x14ac:dyDescent="0.25">
      <c r="A1100" s="13">
        <v>42604</v>
      </c>
      <c r="B1100" s="12">
        <v>35.93</v>
      </c>
      <c r="C1100" s="12">
        <v>36</v>
      </c>
      <c r="D1100" s="12">
        <v>34.810001</v>
      </c>
      <c r="E1100" s="12">
        <v>35.779998999999997</v>
      </c>
      <c r="F1100" s="12">
        <v>32.345860000000002</v>
      </c>
      <c r="G1100" s="12">
        <v>3313957</v>
      </c>
    </row>
    <row r="1101" spans="1:7" x14ac:dyDescent="0.25">
      <c r="A1101" s="13">
        <v>42605</v>
      </c>
      <c r="B1101" s="12">
        <v>36.139999000000003</v>
      </c>
      <c r="C1101" s="12">
        <v>36.139999000000003</v>
      </c>
      <c r="D1101" s="12">
        <v>34.700001</v>
      </c>
      <c r="E1101" s="12">
        <v>34.849997999999999</v>
      </c>
      <c r="F1101" s="12">
        <v>31.505119000000001</v>
      </c>
      <c r="G1101" s="12">
        <v>1626069</v>
      </c>
    </row>
    <row r="1102" spans="1:7" x14ac:dyDescent="0.25">
      <c r="A1102" s="13">
        <v>42606</v>
      </c>
      <c r="B1102" s="12">
        <v>35.400002000000001</v>
      </c>
      <c r="C1102" s="12">
        <v>35.57</v>
      </c>
      <c r="D1102" s="12">
        <v>34.68</v>
      </c>
      <c r="E1102" s="12">
        <v>34.950001</v>
      </c>
      <c r="F1102" s="12">
        <v>31.595524000000001</v>
      </c>
      <c r="G1102" s="12">
        <v>1591671</v>
      </c>
    </row>
    <row r="1103" spans="1:7" x14ac:dyDescent="0.25">
      <c r="A1103" s="13">
        <v>42607</v>
      </c>
      <c r="B1103" s="12">
        <v>34.43</v>
      </c>
      <c r="C1103" s="12">
        <v>35.689999</v>
      </c>
      <c r="D1103" s="12">
        <v>34.43</v>
      </c>
      <c r="E1103" s="12">
        <v>35.409999999999997</v>
      </c>
      <c r="F1103" s="12">
        <v>32.011375000000001</v>
      </c>
      <c r="G1103" s="12">
        <v>1658166</v>
      </c>
    </row>
    <row r="1104" spans="1:7" x14ac:dyDescent="0.25">
      <c r="A1104" s="13">
        <v>42608</v>
      </c>
      <c r="B1104" s="12">
        <v>35.610000999999997</v>
      </c>
      <c r="C1104" s="12">
        <v>35.729999999999997</v>
      </c>
      <c r="D1104" s="12">
        <v>34.790000999999997</v>
      </c>
      <c r="E1104" s="12">
        <v>35.110000999999997</v>
      </c>
      <c r="F1104" s="12">
        <v>31.740164</v>
      </c>
      <c r="G1104" s="12">
        <v>2487793</v>
      </c>
    </row>
    <row r="1105" spans="1:7" x14ac:dyDescent="0.25">
      <c r="A1105" s="13">
        <v>42611</v>
      </c>
      <c r="B1105" s="12">
        <v>35.060001</v>
      </c>
      <c r="C1105" s="12">
        <v>35.450001</v>
      </c>
      <c r="D1105" s="12">
        <v>34.299999</v>
      </c>
      <c r="E1105" s="12">
        <v>34.590000000000003</v>
      </c>
      <c r="F1105" s="12">
        <v>31.270077000000001</v>
      </c>
      <c r="G1105" s="12">
        <v>1896592</v>
      </c>
    </row>
    <row r="1106" spans="1:7" x14ac:dyDescent="0.25">
      <c r="A1106" s="13">
        <v>42612</v>
      </c>
      <c r="B1106" s="12">
        <v>35.090000000000003</v>
      </c>
      <c r="C1106" s="12">
        <v>36</v>
      </c>
      <c r="D1106" s="12">
        <v>34.740001999999997</v>
      </c>
      <c r="E1106" s="12">
        <v>35.919998</v>
      </c>
      <c r="F1106" s="12">
        <v>32.472423999999997</v>
      </c>
      <c r="G1106" s="12">
        <v>2473271</v>
      </c>
    </row>
    <row r="1107" spans="1:7" x14ac:dyDescent="0.25">
      <c r="A1107" s="13">
        <v>42613</v>
      </c>
      <c r="B1107" s="12">
        <v>36</v>
      </c>
      <c r="C1107" s="12">
        <v>37.009998000000003</v>
      </c>
      <c r="D1107" s="12">
        <v>35.520000000000003</v>
      </c>
      <c r="E1107" s="12">
        <v>36.459999000000003</v>
      </c>
      <c r="F1107" s="12">
        <v>32.960590000000003</v>
      </c>
      <c r="G1107" s="12">
        <v>5844841</v>
      </c>
    </row>
    <row r="1108" spans="1:7" x14ac:dyDescent="0.25">
      <c r="A1108" s="13">
        <v>42614</v>
      </c>
      <c r="B1108" s="12">
        <v>36.720001000000003</v>
      </c>
      <c r="C1108" s="12">
        <v>36.720001000000003</v>
      </c>
      <c r="D1108" s="12">
        <v>35.080002</v>
      </c>
      <c r="E1108" s="12">
        <v>35.509998000000003</v>
      </c>
      <c r="F1108" s="12">
        <v>32.101776000000001</v>
      </c>
      <c r="G1108" s="12">
        <v>2435553</v>
      </c>
    </row>
    <row r="1109" spans="1:7" x14ac:dyDescent="0.25">
      <c r="A1109" s="13">
        <v>42615</v>
      </c>
      <c r="B1109" s="12">
        <v>36</v>
      </c>
      <c r="C1109" s="12">
        <v>36</v>
      </c>
      <c r="D1109" s="12">
        <v>35.419998</v>
      </c>
      <c r="E1109" s="12">
        <v>35.5</v>
      </c>
      <c r="F1109" s="12">
        <v>32.092734999999998</v>
      </c>
      <c r="G1109" s="12">
        <v>830488</v>
      </c>
    </row>
    <row r="1110" spans="1:7" x14ac:dyDescent="0.25">
      <c r="A1110" s="13">
        <v>42618</v>
      </c>
      <c r="B1110" s="12">
        <v>35.790000999999997</v>
      </c>
      <c r="C1110" s="12">
        <v>36.090000000000003</v>
      </c>
      <c r="D1110" s="12">
        <v>35.18</v>
      </c>
      <c r="E1110" s="12">
        <v>35.869999</v>
      </c>
      <c r="F1110" s="12">
        <v>32.427222999999998</v>
      </c>
      <c r="G1110" s="12">
        <v>181925</v>
      </c>
    </row>
    <row r="1111" spans="1:7" x14ac:dyDescent="0.25">
      <c r="A1111" s="13">
        <v>42619</v>
      </c>
      <c r="B1111" s="12">
        <v>35.790000999999997</v>
      </c>
      <c r="C1111" s="12">
        <v>35.970001000000003</v>
      </c>
      <c r="D1111" s="12">
        <v>34.409999999999997</v>
      </c>
      <c r="E1111" s="12">
        <v>34.880001</v>
      </c>
      <c r="F1111" s="12">
        <v>31.532242</v>
      </c>
      <c r="G1111" s="12">
        <v>2236361</v>
      </c>
    </row>
    <row r="1112" spans="1:7" x14ac:dyDescent="0.25">
      <c r="A1112" s="13">
        <v>42620</v>
      </c>
      <c r="B1112" s="12">
        <v>34.759998000000003</v>
      </c>
      <c r="C1112" s="12">
        <v>35.349997999999999</v>
      </c>
      <c r="D1112" s="12">
        <v>34.599997999999999</v>
      </c>
      <c r="E1112" s="12">
        <v>34.990001999999997</v>
      </c>
      <c r="F1112" s="12">
        <v>31.631682999999999</v>
      </c>
      <c r="G1112" s="12">
        <v>1206837</v>
      </c>
    </row>
    <row r="1113" spans="1:7" x14ac:dyDescent="0.25">
      <c r="A1113" s="13">
        <v>42621</v>
      </c>
      <c r="B1113" s="12">
        <v>34.790000999999997</v>
      </c>
      <c r="C1113" s="12">
        <v>35.349997999999999</v>
      </c>
      <c r="D1113" s="12">
        <v>34.639999000000003</v>
      </c>
      <c r="E1113" s="12">
        <v>35.240001999999997</v>
      </c>
      <c r="F1113" s="12">
        <v>31.857690999999999</v>
      </c>
      <c r="G1113" s="12">
        <v>1230409</v>
      </c>
    </row>
    <row r="1114" spans="1:7" x14ac:dyDescent="0.25">
      <c r="A1114" s="13">
        <v>42622</v>
      </c>
      <c r="B1114" s="12">
        <v>35.330002</v>
      </c>
      <c r="C1114" s="12">
        <v>35.330002</v>
      </c>
      <c r="D1114" s="12">
        <v>34.18</v>
      </c>
      <c r="E1114" s="12">
        <v>34.700001</v>
      </c>
      <c r="F1114" s="12">
        <v>31.369523999999998</v>
      </c>
      <c r="G1114" s="12">
        <v>2292985</v>
      </c>
    </row>
    <row r="1115" spans="1:7" x14ac:dyDescent="0.25">
      <c r="A1115" s="13">
        <v>42625</v>
      </c>
      <c r="B1115" s="12">
        <v>34</v>
      </c>
      <c r="C1115" s="12">
        <v>35.229999999999997</v>
      </c>
      <c r="D1115" s="12">
        <v>33.009998000000003</v>
      </c>
      <c r="E1115" s="12">
        <v>34.700001</v>
      </c>
      <c r="F1115" s="12">
        <v>31.369523999999998</v>
      </c>
      <c r="G1115" s="12">
        <v>2624291</v>
      </c>
    </row>
    <row r="1116" spans="1:7" x14ac:dyDescent="0.25">
      <c r="A1116" s="13">
        <v>42626</v>
      </c>
      <c r="B1116" s="12">
        <v>34.110000999999997</v>
      </c>
      <c r="C1116" s="12">
        <v>34.869999</v>
      </c>
      <c r="D1116" s="12">
        <v>33.799999</v>
      </c>
      <c r="E1116" s="12">
        <v>34.360000999999997</v>
      </c>
      <c r="F1116" s="12">
        <v>31.062151</v>
      </c>
      <c r="G1116" s="12">
        <v>3372232</v>
      </c>
    </row>
    <row r="1117" spans="1:7" x14ac:dyDescent="0.25">
      <c r="A1117" s="13">
        <v>42627</v>
      </c>
      <c r="B1117" s="12">
        <v>34.369999</v>
      </c>
      <c r="C1117" s="12">
        <v>34.959999000000003</v>
      </c>
      <c r="D1117" s="12">
        <v>33.360000999999997</v>
      </c>
      <c r="E1117" s="12">
        <v>33.860000999999997</v>
      </c>
      <c r="F1117" s="12">
        <v>30.610142</v>
      </c>
      <c r="G1117" s="12">
        <v>2715939</v>
      </c>
    </row>
    <row r="1118" spans="1:7" x14ac:dyDescent="0.25">
      <c r="A1118" s="13">
        <v>42628</v>
      </c>
      <c r="B1118" s="12">
        <v>33.799999</v>
      </c>
      <c r="C1118" s="12">
        <v>33.909999999999997</v>
      </c>
      <c r="D1118" s="12">
        <v>33.299999</v>
      </c>
      <c r="E1118" s="12">
        <v>33.57</v>
      </c>
      <c r="F1118" s="12">
        <v>30.347973</v>
      </c>
      <c r="G1118" s="12">
        <v>4763336</v>
      </c>
    </row>
    <row r="1119" spans="1:7" x14ac:dyDescent="0.25">
      <c r="A1119" s="13">
        <v>42632</v>
      </c>
      <c r="B1119" s="12">
        <v>33.169998</v>
      </c>
      <c r="C1119" s="12">
        <v>34.18</v>
      </c>
      <c r="D1119" s="12">
        <v>33.169998</v>
      </c>
      <c r="E1119" s="12">
        <v>33.419998</v>
      </c>
      <c r="F1119" s="12">
        <v>30.21237</v>
      </c>
      <c r="G1119" s="12">
        <v>2623652</v>
      </c>
    </row>
    <row r="1120" spans="1:7" x14ac:dyDescent="0.25">
      <c r="A1120" s="13">
        <v>42633</v>
      </c>
      <c r="B1120" s="12">
        <v>33.900002000000001</v>
      </c>
      <c r="C1120" s="12">
        <v>34.490001999999997</v>
      </c>
      <c r="D1120" s="12">
        <v>33.459999000000003</v>
      </c>
      <c r="E1120" s="12">
        <v>34.259998000000003</v>
      </c>
      <c r="F1120" s="12">
        <v>30.971748000000002</v>
      </c>
      <c r="G1120" s="12">
        <v>3519228</v>
      </c>
    </row>
    <row r="1121" spans="1:7" x14ac:dyDescent="0.25">
      <c r="A1121" s="13">
        <v>42634</v>
      </c>
      <c r="B1121" s="12">
        <v>34.5</v>
      </c>
      <c r="C1121" s="12">
        <v>34.979999999999997</v>
      </c>
      <c r="D1121" s="12">
        <v>33.700001</v>
      </c>
      <c r="E1121" s="12">
        <v>34.020000000000003</v>
      </c>
      <c r="F1121" s="12">
        <v>30.754787</v>
      </c>
      <c r="G1121" s="12">
        <v>2882270</v>
      </c>
    </row>
    <row r="1122" spans="1:7" x14ac:dyDescent="0.25">
      <c r="A1122" s="13">
        <v>42635</v>
      </c>
      <c r="B1122" s="12">
        <v>34.439999</v>
      </c>
      <c r="C1122" s="12">
        <v>34.540000999999997</v>
      </c>
      <c r="D1122" s="12">
        <v>34</v>
      </c>
      <c r="E1122" s="12">
        <v>34.5</v>
      </c>
      <c r="F1122" s="12">
        <v>31.188714999999998</v>
      </c>
      <c r="G1122" s="12">
        <v>2972009</v>
      </c>
    </row>
    <row r="1123" spans="1:7" x14ac:dyDescent="0.25">
      <c r="A1123" s="13">
        <v>42636</v>
      </c>
      <c r="B1123" s="12">
        <v>34.25</v>
      </c>
      <c r="C1123" s="12">
        <v>34.979999999999997</v>
      </c>
      <c r="D1123" s="12">
        <v>34.200001</v>
      </c>
      <c r="E1123" s="12">
        <v>34.479999999999997</v>
      </c>
      <c r="F1123" s="12">
        <v>31.170635000000001</v>
      </c>
      <c r="G1123" s="12">
        <v>1967378</v>
      </c>
    </row>
    <row r="1124" spans="1:7" x14ac:dyDescent="0.25">
      <c r="A1124" s="13">
        <v>42639</v>
      </c>
      <c r="B1124" s="12">
        <v>34.790000999999997</v>
      </c>
      <c r="C1124" s="12">
        <v>34.790000999999997</v>
      </c>
      <c r="D1124" s="12">
        <v>33.900002000000001</v>
      </c>
      <c r="E1124" s="12">
        <v>34.490001999999997</v>
      </c>
      <c r="F1124" s="12">
        <v>31.179676000000001</v>
      </c>
      <c r="G1124" s="12">
        <v>2286679</v>
      </c>
    </row>
    <row r="1125" spans="1:7" x14ac:dyDescent="0.25">
      <c r="A1125" s="13">
        <v>42640</v>
      </c>
      <c r="B1125" s="12">
        <v>34.169998</v>
      </c>
      <c r="C1125" s="12">
        <v>35.5</v>
      </c>
      <c r="D1125" s="12">
        <v>34.009998000000003</v>
      </c>
      <c r="E1125" s="12">
        <v>35.009998000000003</v>
      </c>
      <c r="F1125" s="12">
        <v>31.649759</v>
      </c>
      <c r="G1125" s="12">
        <v>3937392</v>
      </c>
    </row>
    <row r="1126" spans="1:7" x14ac:dyDescent="0.25">
      <c r="A1126" s="13">
        <v>42641</v>
      </c>
      <c r="B1126" s="12">
        <v>35.349997999999999</v>
      </c>
      <c r="C1126" s="12">
        <v>35.700001</v>
      </c>
      <c r="D1126" s="12">
        <v>34.689999</v>
      </c>
      <c r="E1126" s="12">
        <v>34.860000999999997</v>
      </c>
      <c r="F1126" s="12">
        <v>31.51416</v>
      </c>
      <c r="G1126" s="12">
        <v>2323185</v>
      </c>
    </row>
    <row r="1127" spans="1:7" x14ac:dyDescent="0.25">
      <c r="A1127" s="13">
        <v>42642</v>
      </c>
      <c r="B1127" s="12">
        <v>35.75</v>
      </c>
      <c r="C1127" s="12">
        <v>35.950001</v>
      </c>
      <c r="D1127" s="12">
        <v>34.580002</v>
      </c>
      <c r="E1127" s="12">
        <v>34.970001000000003</v>
      </c>
      <c r="F1127" s="12">
        <v>31.613603999999999</v>
      </c>
      <c r="G1127" s="12">
        <v>1473002</v>
      </c>
    </row>
    <row r="1128" spans="1:7" x14ac:dyDescent="0.25">
      <c r="A1128" s="13">
        <v>42643</v>
      </c>
      <c r="B1128" s="12">
        <v>35.5</v>
      </c>
      <c r="C1128" s="12">
        <v>35.830002</v>
      </c>
      <c r="D1128" s="12">
        <v>34.18</v>
      </c>
      <c r="E1128" s="12">
        <v>34.900002000000001</v>
      </c>
      <c r="F1128" s="12">
        <v>31.550322000000001</v>
      </c>
      <c r="G1128" s="12">
        <v>5449455</v>
      </c>
    </row>
    <row r="1129" spans="1:7" x14ac:dyDescent="0.25">
      <c r="A1129" s="13">
        <v>42646</v>
      </c>
      <c r="B1129" s="12">
        <v>34.919998</v>
      </c>
      <c r="C1129" s="12">
        <v>35.790000999999997</v>
      </c>
      <c r="D1129" s="12">
        <v>34.909999999999997</v>
      </c>
      <c r="E1129" s="12">
        <v>35.599997999999999</v>
      </c>
      <c r="F1129" s="12">
        <v>32.183135999999998</v>
      </c>
      <c r="G1129" s="12">
        <v>1775556</v>
      </c>
    </row>
    <row r="1130" spans="1:7" x14ac:dyDescent="0.25">
      <c r="A1130" s="13">
        <v>42647</v>
      </c>
      <c r="B1130" s="12">
        <v>35.790000999999997</v>
      </c>
      <c r="C1130" s="12">
        <v>36.68</v>
      </c>
      <c r="D1130" s="12">
        <v>35.029998999999997</v>
      </c>
      <c r="E1130" s="12">
        <v>35.759998000000003</v>
      </c>
      <c r="F1130" s="12">
        <v>32.327778000000002</v>
      </c>
      <c r="G1130" s="12">
        <v>2192168</v>
      </c>
    </row>
    <row r="1131" spans="1:7" x14ac:dyDescent="0.25">
      <c r="A1131" s="13">
        <v>42648</v>
      </c>
      <c r="B1131" s="12">
        <v>36.049999</v>
      </c>
      <c r="C1131" s="12">
        <v>37</v>
      </c>
      <c r="D1131" s="12">
        <v>36</v>
      </c>
      <c r="E1131" s="12">
        <v>36.770000000000003</v>
      </c>
      <c r="F1131" s="12">
        <v>33.240841000000003</v>
      </c>
      <c r="G1131" s="12">
        <v>2548737</v>
      </c>
    </row>
    <row r="1132" spans="1:7" x14ac:dyDescent="0.25">
      <c r="A1132" s="13">
        <v>42649</v>
      </c>
      <c r="B1132" s="12">
        <v>36.299999</v>
      </c>
      <c r="C1132" s="12">
        <v>36.979999999999997</v>
      </c>
      <c r="D1132" s="12">
        <v>36.25</v>
      </c>
      <c r="E1132" s="12">
        <v>36.459999000000003</v>
      </c>
      <c r="F1132" s="12">
        <v>32.960590000000003</v>
      </c>
      <c r="G1132" s="12">
        <v>1358715</v>
      </c>
    </row>
    <row r="1133" spans="1:7" x14ac:dyDescent="0.25">
      <c r="A1133" s="13">
        <v>42650</v>
      </c>
      <c r="B1133" s="12">
        <v>36.439999</v>
      </c>
      <c r="C1133" s="12">
        <v>36.740001999999997</v>
      </c>
      <c r="D1133" s="12">
        <v>36.25</v>
      </c>
      <c r="E1133" s="12">
        <v>36.270000000000003</v>
      </c>
      <c r="F1133" s="12">
        <v>32.788829999999997</v>
      </c>
      <c r="G1133" s="12">
        <v>1174499</v>
      </c>
    </row>
    <row r="1134" spans="1:7" x14ac:dyDescent="0.25">
      <c r="A1134" s="13">
        <v>42653</v>
      </c>
      <c r="B1134" s="12">
        <v>36.349997999999999</v>
      </c>
      <c r="C1134" s="12">
        <v>37.5</v>
      </c>
      <c r="D1134" s="12">
        <v>36.270000000000003</v>
      </c>
      <c r="E1134" s="12">
        <v>36.57</v>
      </c>
      <c r="F1134" s="12">
        <v>33.060040000000001</v>
      </c>
      <c r="G1134" s="12">
        <v>1271514</v>
      </c>
    </row>
    <row r="1135" spans="1:7" x14ac:dyDescent="0.25">
      <c r="A1135" s="13">
        <v>42654</v>
      </c>
      <c r="B1135" s="12">
        <v>36.520000000000003</v>
      </c>
      <c r="C1135" s="12">
        <v>36.740001999999997</v>
      </c>
      <c r="D1135" s="12">
        <v>36.279998999999997</v>
      </c>
      <c r="E1135" s="12">
        <v>36.57</v>
      </c>
      <c r="F1135" s="12">
        <v>33.060040000000001</v>
      </c>
      <c r="G1135" s="12">
        <v>1406334</v>
      </c>
    </row>
    <row r="1136" spans="1:7" x14ac:dyDescent="0.25">
      <c r="A1136" s="13">
        <v>42655</v>
      </c>
      <c r="B1136" s="12">
        <v>36.560001</v>
      </c>
      <c r="C1136" s="12">
        <v>37</v>
      </c>
      <c r="D1136" s="12">
        <v>36.299999</v>
      </c>
      <c r="E1136" s="12">
        <v>36.810001</v>
      </c>
      <c r="F1136" s="12">
        <v>33.277000000000001</v>
      </c>
      <c r="G1136" s="12">
        <v>3123819</v>
      </c>
    </row>
    <row r="1137" spans="1:7" x14ac:dyDescent="0.25">
      <c r="A1137" s="13">
        <v>42656</v>
      </c>
      <c r="B1137" s="12">
        <v>36.540000999999997</v>
      </c>
      <c r="C1137" s="12">
        <v>36.689999</v>
      </c>
      <c r="D1137" s="12">
        <v>35.810001</v>
      </c>
      <c r="E1137" s="12">
        <v>35.990001999999997</v>
      </c>
      <c r="F1137" s="12">
        <v>32.535705999999998</v>
      </c>
      <c r="G1137" s="12">
        <v>2505633</v>
      </c>
    </row>
    <row r="1138" spans="1:7" x14ac:dyDescent="0.25">
      <c r="A1138" s="13">
        <v>42657</v>
      </c>
      <c r="B1138" s="12">
        <v>36.279998999999997</v>
      </c>
      <c r="C1138" s="12">
        <v>37.400002000000001</v>
      </c>
      <c r="D1138" s="12">
        <v>36.279998999999997</v>
      </c>
      <c r="E1138" s="12">
        <v>36.990001999999997</v>
      </c>
      <c r="F1138" s="12">
        <v>33.439728000000002</v>
      </c>
      <c r="G1138" s="12">
        <v>2610823</v>
      </c>
    </row>
    <row r="1139" spans="1:7" x14ac:dyDescent="0.25">
      <c r="A1139" s="13">
        <v>42660</v>
      </c>
      <c r="B1139" s="12">
        <v>37.049999</v>
      </c>
      <c r="C1139" s="12">
        <v>37.900002000000001</v>
      </c>
      <c r="D1139" s="12">
        <v>36.959999000000003</v>
      </c>
      <c r="E1139" s="12">
        <v>37.459999000000003</v>
      </c>
      <c r="F1139" s="12">
        <v>33.864615999999998</v>
      </c>
      <c r="G1139" s="12">
        <v>1512467</v>
      </c>
    </row>
    <row r="1140" spans="1:7" x14ac:dyDescent="0.25">
      <c r="A1140" s="13">
        <v>42661</v>
      </c>
      <c r="B1140" s="12">
        <v>37.900002000000001</v>
      </c>
      <c r="C1140" s="12">
        <v>37.900002000000001</v>
      </c>
      <c r="D1140" s="12">
        <v>36.840000000000003</v>
      </c>
      <c r="E1140" s="12">
        <v>37.299999</v>
      </c>
      <c r="F1140" s="12">
        <v>33.719971000000001</v>
      </c>
      <c r="G1140" s="12">
        <v>4387672</v>
      </c>
    </row>
    <row r="1141" spans="1:7" x14ac:dyDescent="0.25">
      <c r="A1141" s="13">
        <v>42662</v>
      </c>
      <c r="B1141" s="12">
        <v>37.099997999999999</v>
      </c>
      <c r="C1141" s="12">
        <v>38.270000000000003</v>
      </c>
      <c r="D1141" s="12">
        <v>36.700001</v>
      </c>
      <c r="E1141" s="12">
        <v>38.099997999999999</v>
      </c>
      <c r="F1141" s="12">
        <v>34.443192000000003</v>
      </c>
      <c r="G1141" s="12">
        <v>2412265</v>
      </c>
    </row>
    <row r="1142" spans="1:7" x14ac:dyDescent="0.25">
      <c r="A1142" s="13">
        <v>42663</v>
      </c>
      <c r="B1142" s="12">
        <v>37.299999</v>
      </c>
      <c r="C1142" s="12">
        <v>38.479999999999997</v>
      </c>
      <c r="D1142" s="12">
        <v>37.209999000000003</v>
      </c>
      <c r="E1142" s="12">
        <v>37.43</v>
      </c>
      <c r="F1142" s="12">
        <v>33.837494</v>
      </c>
      <c r="G1142" s="12">
        <v>971812</v>
      </c>
    </row>
    <row r="1143" spans="1:7" x14ac:dyDescent="0.25">
      <c r="A1143" s="13">
        <v>42664</v>
      </c>
      <c r="B1143" s="12">
        <v>37.490001999999997</v>
      </c>
      <c r="C1143" s="12">
        <v>38.349997999999999</v>
      </c>
      <c r="D1143" s="12">
        <v>36.759998000000003</v>
      </c>
      <c r="E1143" s="12">
        <v>38.020000000000003</v>
      </c>
      <c r="F1143" s="12">
        <v>34.370868999999999</v>
      </c>
      <c r="G1143" s="12">
        <v>1373424</v>
      </c>
    </row>
    <row r="1144" spans="1:7" x14ac:dyDescent="0.25">
      <c r="A1144" s="13">
        <v>42667</v>
      </c>
      <c r="B1144" s="12">
        <v>37.959999000000003</v>
      </c>
      <c r="C1144" s="12">
        <v>38.479999999999997</v>
      </c>
      <c r="D1144" s="12">
        <v>37.349997999999999</v>
      </c>
      <c r="E1144" s="12">
        <v>38.159999999999997</v>
      </c>
      <c r="F1144" s="12">
        <v>34.497433000000001</v>
      </c>
      <c r="G1144" s="12">
        <v>1700512</v>
      </c>
    </row>
    <row r="1145" spans="1:7" x14ac:dyDescent="0.25">
      <c r="A1145" s="13">
        <v>42668</v>
      </c>
      <c r="B1145" s="12">
        <v>38.159999999999997</v>
      </c>
      <c r="C1145" s="12">
        <v>38.159999999999997</v>
      </c>
      <c r="D1145" s="12">
        <v>35.959999000000003</v>
      </c>
      <c r="E1145" s="12">
        <v>37.110000999999997</v>
      </c>
      <c r="F1145" s="12">
        <v>33.548206</v>
      </c>
      <c r="G1145" s="12">
        <v>4550496</v>
      </c>
    </row>
    <row r="1146" spans="1:7" x14ac:dyDescent="0.25">
      <c r="A1146" s="13">
        <v>42669</v>
      </c>
      <c r="B1146" s="12">
        <v>37.200001</v>
      </c>
      <c r="C1146" s="12">
        <v>38</v>
      </c>
      <c r="D1146" s="12">
        <v>36.75</v>
      </c>
      <c r="E1146" s="12">
        <v>37.689999</v>
      </c>
      <c r="F1146" s="12">
        <v>34.072544000000001</v>
      </c>
      <c r="G1146" s="12">
        <v>2727137</v>
      </c>
    </row>
    <row r="1147" spans="1:7" x14ac:dyDescent="0.25">
      <c r="A1147" s="13">
        <v>42670</v>
      </c>
      <c r="B1147" s="12">
        <v>37.200001</v>
      </c>
      <c r="C1147" s="12">
        <v>37.540000999999997</v>
      </c>
      <c r="D1147" s="12">
        <v>36.770000000000003</v>
      </c>
      <c r="E1147" s="12">
        <v>37.139999000000003</v>
      </c>
      <c r="F1147" s="12">
        <v>33.575329000000004</v>
      </c>
      <c r="G1147" s="12">
        <v>1894989</v>
      </c>
    </row>
    <row r="1148" spans="1:7" x14ac:dyDescent="0.25">
      <c r="A1148" s="13">
        <v>42671</v>
      </c>
      <c r="B1148" s="12">
        <v>37.090000000000003</v>
      </c>
      <c r="C1148" s="12">
        <v>37.340000000000003</v>
      </c>
      <c r="D1148" s="12">
        <v>35.57</v>
      </c>
      <c r="E1148" s="12">
        <v>36.119999</v>
      </c>
      <c r="F1148" s="12">
        <v>32.653224999999999</v>
      </c>
      <c r="G1148" s="12">
        <v>3250998</v>
      </c>
    </row>
    <row r="1149" spans="1:7" x14ac:dyDescent="0.25">
      <c r="A1149" s="13">
        <v>42674</v>
      </c>
      <c r="B1149" s="12">
        <v>36.400002000000001</v>
      </c>
      <c r="C1149" s="12">
        <v>37.689999</v>
      </c>
      <c r="D1149" s="12">
        <v>36.009998000000003</v>
      </c>
      <c r="E1149" s="12">
        <v>37.299999</v>
      </c>
      <c r="F1149" s="12">
        <v>33.719971000000001</v>
      </c>
      <c r="G1149" s="12">
        <v>2039249</v>
      </c>
    </row>
    <row r="1150" spans="1:7" x14ac:dyDescent="0.25">
      <c r="A1150" s="13">
        <v>42675</v>
      </c>
      <c r="B1150" s="12">
        <v>36.520000000000003</v>
      </c>
      <c r="C1150" s="12">
        <v>37.009998000000003</v>
      </c>
      <c r="D1150" s="12">
        <v>36</v>
      </c>
      <c r="E1150" s="12">
        <v>36.139999000000003</v>
      </c>
      <c r="F1150" s="12">
        <v>32.671309999999998</v>
      </c>
      <c r="G1150" s="12">
        <v>2780522</v>
      </c>
    </row>
    <row r="1151" spans="1:7" x14ac:dyDescent="0.25">
      <c r="A1151" s="13">
        <v>42677</v>
      </c>
      <c r="B1151" s="12">
        <v>36.200001</v>
      </c>
      <c r="C1151" s="12">
        <v>36.599997999999999</v>
      </c>
      <c r="D1151" s="12">
        <v>34.590000000000003</v>
      </c>
      <c r="E1151" s="12">
        <v>35.310001</v>
      </c>
      <c r="F1151" s="12">
        <v>31.920973</v>
      </c>
      <c r="G1151" s="12">
        <v>5714548</v>
      </c>
    </row>
    <row r="1152" spans="1:7" x14ac:dyDescent="0.25">
      <c r="A1152" s="13">
        <v>42678</v>
      </c>
      <c r="B1152" s="12">
        <v>35.310001</v>
      </c>
      <c r="C1152" s="12">
        <v>37.599997999999999</v>
      </c>
      <c r="D1152" s="12">
        <v>34.310001</v>
      </c>
      <c r="E1152" s="12">
        <v>34.729999999999997</v>
      </c>
      <c r="F1152" s="12">
        <v>31.396640999999999</v>
      </c>
      <c r="G1152" s="12">
        <v>3702145</v>
      </c>
    </row>
    <row r="1153" spans="1:7" x14ac:dyDescent="0.25">
      <c r="A1153" s="13">
        <v>42681</v>
      </c>
      <c r="B1153" s="12">
        <v>35.979999999999997</v>
      </c>
      <c r="C1153" s="12">
        <v>37.950001</v>
      </c>
      <c r="D1153" s="12">
        <v>34.919998</v>
      </c>
      <c r="E1153" s="12">
        <v>36.040000999999997</v>
      </c>
      <c r="F1153" s="12">
        <v>32.580905999999999</v>
      </c>
      <c r="G1153" s="12">
        <v>4798141</v>
      </c>
    </row>
    <row r="1154" spans="1:7" x14ac:dyDescent="0.25">
      <c r="A1154" s="13">
        <v>42682</v>
      </c>
      <c r="B1154" s="12">
        <v>36.439999</v>
      </c>
      <c r="C1154" s="12">
        <v>36.959999000000003</v>
      </c>
      <c r="D1154" s="12">
        <v>35.709999000000003</v>
      </c>
      <c r="E1154" s="12">
        <v>36.020000000000003</v>
      </c>
      <c r="F1154" s="12">
        <v>32.562823999999999</v>
      </c>
      <c r="G1154" s="12">
        <v>3851811</v>
      </c>
    </row>
    <row r="1155" spans="1:7" x14ac:dyDescent="0.25">
      <c r="A1155" s="13">
        <v>42683</v>
      </c>
      <c r="B1155" s="12">
        <v>35</v>
      </c>
      <c r="C1155" s="12">
        <v>36.479999999999997</v>
      </c>
      <c r="D1155" s="12">
        <v>33.990001999999997</v>
      </c>
      <c r="E1155" s="12">
        <v>36.07</v>
      </c>
      <c r="F1155" s="12">
        <v>32.608024999999998</v>
      </c>
      <c r="G1155" s="12">
        <v>4822552</v>
      </c>
    </row>
    <row r="1156" spans="1:7" x14ac:dyDescent="0.25">
      <c r="A1156" s="13">
        <v>42684</v>
      </c>
      <c r="B1156" s="12">
        <v>36.119999</v>
      </c>
      <c r="C1156" s="12">
        <v>36.119999</v>
      </c>
      <c r="D1156" s="12">
        <v>30.85</v>
      </c>
      <c r="E1156" s="12">
        <v>32.450001</v>
      </c>
      <c r="F1156" s="12">
        <v>29.335474000000001</v>
      </c>
      <c r="G1156" s="12">
        <v>6961691</v>
      </c>
    </row>
    <row r="1157" spans="1:7" x14ac:dyDescent="0.25">
      <c r="A1157" s="13">
        <v>42685</v>
      </c>
      <c r="B1157" s="12">
        <v>31.610001</v>
      </c>
      <c r="C1157" s="12">
        <v>33.020000000000003</v>
      </c>
      <c r="D1157" s="12">
        <v>30.84</v>
      </c>
      <c r="E1157" s="12">
        <v>31.41</v>
      </c>
      <c r="F1157" s="12">
        <v>28.395289999999999</v>
      </c>
      <c r="G1157" s="12">
        <v>9282467</v>
      </c>
    </row>
    <row r="1158" spans="1:7" x14ac:dyDescent="0.25">
      <c r="A1158" s="13">
        <v>42688</v>
      </c>
      <c r="B1158" s="12">
        <v>31.4</v>
      </c>
      <c r="C1158" s="12">
        <v>32.57</v>
      </c>
      <c r="D1158" s="12">
        <v>30.85</v>
      </c>
      <c r="E1158" s="12">
        <v>31.370000999999998</v>
      </c>
      <c r="F1158" s="12">
        <v>28.359131000000001</v>
      </c>
      <c r="G1158" s="12">
        <v>4262148</v>
      </c>
    </row>
    <row r="1159" spans="1:7" x14ac:dyDescent="0.25">
      <c r="A1159" s="13">
        <v>42689</v>
      </c>
      <c r="B1159" s="12">
        <v>31.370000999999998</v>
      </c>
      <c r="C1159" s="12">
        <v>33.290000999999997</v>
      </c>
      <c r="D1159" s="12">
        <v>31.370000999999998</v>
      </c>
      <c r="E1159" s="12">
        <v>33.139999000000003</v>
      </c>
      <c r="F1159" s="12">
        <v>29.959244000000002</v>
      </c>
      <c r="G1159" s="12">
        <v>7814400</v>
      </c>
    </row>
    <row r="1160" spans="1:7" x14ac:dyDescent="0.25">
      <c r="A1160" s="13">
        <v>42690</v>
      </c>
      <c r="B1160" s="12">
        <v>33.099997999999999</v>
      </c>
      <c r="C1160" s="12">
        <v>34.5</v>
      </c>
      <c r="D1160" s="12">
        <v>32.279998999999997</v>
      </c>
      <c r="E1160" s="12">
        <v>33.450001</v>
      </c>
      <c r="F1160" s="12">
        <v>30.239491999999998</v>
      </c>
      <c r="G1160" s="12">
        <v>3181953</v>
      </c>
    </row>
    <row r="1161" spans="1:7" x14ac:dyDescent="0.25">
      <c r="A1161" s="13">
        <v>42691</v>
      </c>
      <c r="B1161" s="12">
        <v>33.400002000000001</v>
      </c>
      <c r="C1161" s="12">
        <v>34.029998999999997</v>
      </c>
      <c r="D1161" s="12">
        <v>32.009998000000003</v>
      </c>
      <c r="E1161" s="12">
        <v>32.220001000000003</v>
      </c>
      <c r="F1161" s="12">
        <v>29.127548000000001</v>
      </c>
      <c r="G1161" s="12">
        <v>7166831</v>
      </c>
    </row>
    <row r="1162" spans="1:7" x14ac:dyDescent="0.25">
      <c r="A1162" s="13">
        <v>42692</v>
      </c>
      <c r="B1162" s="12">
        <v>32.259998000000003</v>
      </c>
      <c r="C1162" s="12">
        <v>32.790000999999997</v>
      </c>
      <c r="D1162" s="12">
        <v>32</v>
      </c>
      <c r="E1162" s="12">
        <v>32.169998</v>
      </c>
      <c r="F1162" s="12">
        <v>29.082346000000001</v>
      </c>
      <c r="G1162" s="12">
        <v>4199099</v>
      </c>
    </row>
    <row r="1163" spans="1:7" x14ac:dyDescent="0.25">
      <c r="A1163" s="13">
        <v>42696</v>
      </c>
      <c r="B1163" s="12">
        <v>32.840000000000003</v>
      </c>
      <c r="C1163" s="12">
        <v>32.849997999999999</v>
      </c>
      <c r="D1163" s="12">
        <v>32.049999</v>
      </c>
      <c r="E1163" s="12">
        <v>32.349997999999999</v>
      </c>
      <c r="F1163" s="12">
        <v>29.245068</v>
      </c>
      <c r="G1163" s="12">
        <v>4428890</v>
      </c>
    </row>
    <row r="1164" spans="1:7" x14ac:dyDescent="0.25">
      <c r="A1164" s="13">
        <v>42697</v>
      </c>
      <c r="B1164" s="12">
        <v>32.380001</v>
      </c>
      <c r="C1164" s="12">
        <v>33.020000000000003</v>
      </c>
      <c r="D1164" s="12">
        <v>32.049999</v>
      </c>
      <c r="E1164" s="12">
        <v>32.849997999999999</v>
      </c>
      <c r="F1164" s="12">
        <v>29.697081000000001</v>
      </c>
      <c r="G1164" s="12">
        <v>7107543</v>
      </c>
    </row>
    <row r="1165" spans="1:7" x14ac:dyDescent="0.25">
      <c r="A1165" s="13">
        <v>42698</v>
      </c>
      <c r="B1165" s="12">
        <v>32.700001</v>
      </c>
      <c r="C1165" s="12">
        <v>32.759998000000003</v>
      </c>
      <c r="D1165" s="12">
        <v>32.310001</v>
      </c>
      <c r="E1165" s="12">
        <v>32.439999</v>
      </c>
      <c r="F1165" s="12">
        <v>29.326430999999999</v>
      </c>
      <c r="G1165" s="12">
        <v>348967</v>
      </c>
    </row>
    <row r="1166" spans="1:7" x14ac:dyDescent="0.25">
      <c r="A1166" s="13">
        <v>42699</v>
      </c>
      <c r="B1166" s="12">
        <v>32.409999999999997</v>
      </c>
      <c r="C1166" s="12">
        <v>32.650002000000001</v>
      </c>
      <c r="D1166" s="12">
        <v>32.099997999999999</v>
      </c>
      <c r="E1166" s="12">
        <v>32.340000000000003</v>
      </c>
      <c r="F1166" s="12">
        <v>29.236031000000001</v>
      </c>
      <c r="G1166" s="12">
        <v>1090386</v>
      </c>
    </row>
    <row r="1167" spans="1:7" x14ac:dyDescent="0.25">
      <c r="A1167" s="13">
        <v>42702</v>
      </c>
      <c r="B1167" s="12">
        <v>32.169998</v>
      </c>
      <c r="C1167" s="12">
        <v>32.43</v>
      </c>
      <c r="D1167" s="12">
        <v>31.709999</v>
      </c>
      <c r="E1167" s="12">
        <v>31.83</v>
      </c>
      <c r="F1167" s="12">
        <v>28.774977</v>
      </c>
      <c r="G1167" s="12">
        <v>7410128</v>
      </c>
    </row>
    <row r="1168" spans="1:7" x14ac:dyDescent="0.25">
      <c r="A1168" s="13">
        <v>42703</v>
      </c>
      <c r="B1168" s="12">
        <v>31.549999</v>
      </c>
      <c r="C1168" s="12">
        <v>32.590000000000003</v>
      </c>
      <c r="D1168" s="12">
        <v>31.549999</v>
      </c>
      <c r="E1168" s="12">
        <v>32.07</v>
      </c>
      <c r="F1168" s="12">
        <v>28.991942999999999</v>
      </c>
      <c r="G1168" s="12">
        <v>3949135</v>
      </c>
    </row>
    <row r="1169" spans="1:7" x14ac:dyDescent="0.25">
      <c r="A1169" s="13">
        <v>42704</v>
      </c>
      <c r="B1169" s="12">
        <v>32</v>
      </c>
      <c r="C1169" s="12">
        <v>32.840000000000003</v>
      </c>
      <c r="D1169" s="12">
        <v>32</v>
      </c>
      <c r="E1169" s="12">
        <v>32.369999</v>
      </c>
      <c r="F1169" s="12">
        <v>29.263148999999999</v>
      </c>
      <c r="G1169" s="12">
        <v>5938601</v>
      </c>
    </row>
    <row r="1170" spans="1:7" x14ac:dyDescent="0.25">
      <c r="A1170" s="13">
        <v>42705</v>
      </c>
      <c r="B1170" s="12">
        <v>32.349997999999999</v>
      </c>
      <c r="C1170" s="12">
        <v>32.849997999999999</v>
      </c>
      <c r="D1170" s="12">
        <v>32.169998</v>
      </c>
      <c r="E1170" s="12">
        <v>32.580002</v>
      </c>
      <c r="F1170" s="12">
        <v>29.452997</v>
      </c>
      <c r="G1170" s="12">
        <v>3992854</v>
      </c>
    </row>
    <row r="1171" spans="1:7" x14ac:dyDescent="0.25">
      <c r="A1171" s="13">
        <v>42706</v>
      </c>
      <c r="B1171" s="12">
        <v>32.5</v>
      </c>
      <c r="C1171" s="12">
        <v>32.849997999999999</v>
      </c>
      <c r="D1171" s="12">
        <v>31.41</v>
      </c>
      <c r="E1171" s="12">
        <v>31.700001</v>
      </c>
      <c r="F1171" s="12">
        <v>28.657457000000001</v>
      </c>
      <c r="G1171" s="12">
        <v>5532786</v>
      </c>
    </row>
    <row r="1172" spans="1:7" x14ac:dyDescent="0.25">
      <c r="A1172" s="13">
        <v>42709</v>
      </c>
      <c r="B1172" s="12">
        <v>31.610001</v>
      </c>
      <c r="C1172" s="12">
        <v>32.080002</v>
      </c>
      <c r="D1172" s="12">
        <v>31</v>
      </c>
      <c r="E1172" s="12">
        <v>31.299999</v>
      </c>
      <c r="F1172" s="12">
        <v>28.295846999999998</v>
      </c>
      <c r="G1172" s="12">
        <v>4091539</v>
      </c>
    </row>
    <row r="1173" spans="1:7" x14ac:dyDescent="0.25">
      <c r="A1173" s="13">
        <v>42710</v>
      </c>
      <c r="B1173" s="12">
        <v>31.059999000000001</v>
      </c>
      <c r="C1173" s="12">
        <v>31.73</v>
      </c>
      <c r="D1173" s="12">
        <v>30.76</v>
      </c>
      <c r="E1173" s="12">
        <v>30.870000999999998</v>
      </c>
      <c r="F1173" s="12">
        <v>27.907119999999999</v>
      </c>
      <c r="G1173" s="12">
        <v>3262693</v>
      </c>
    </row>
    <row r="1174" spans="1:7" x14ac:dyDescent="0.25">
      <c r="A1174" s="13">
        <v>42711</v>
      </c>
      <c r="B1174" s="12">
        <v>30.82</v>
      </c>
      <c r="C1174" s="12">
        <v>31.969999000000001</v>
      </c>
      <c r="D1174" s="12">
        <v>30.73</v>
      </c>
      <c r="E1174" s="12">
        <v>31.52</v>
      </c>
      <c r="F1174" s="12">
        <v>28.494734000000001</v>
      </c>
      <c r="G1174" s="12">
        <v>4535255</v>
      </c>
    </row>
    <row r="1175" spans="1:7" x14ac:dyDescent="0.25">
      <c r="A1175" s="13">
        <v>42712</v>
      </c>
      <c r="B1175" s="12">
        <v>31.41</v>
      </c>
      <c r="C1175" s="12">
        <v>31.59</v>
      </c>
      <c r="D1175" s="12">
        <v>30.49</v>
      </c>
      <c r="E1175" s="12">
        <v>31.4</v>
      </c>
      <c r="F1175" s="12">
        <v>28.38625</v>
      </c>
      <c r="G1175" s="12">
        <v>4128993</v>
      </c>
    </row>
    <row r="1176" spans="1:7" x14ac:dyDescent="0.25">
      <c r="A1176" s="13">
        <v>42713</v>
      </c>
      <c r="B1176" s="12">
        <v>31.200001</v>
      </c>
      <c r="C1176" s="12">
        <v>31.719999000000001</v>
      </c>
      <c r="D1176" s="12">
        <v>31.07</v>
      </c>
      <c r="E1176" s="12">
        <v>31.65</v>
      </c>
      <c r="F1176" s="12">
        <v>28.612257</v>
      </c>
      <c r="G1176" s="12">
        <v>2222350</v>
      </c>
    </row>
    <row r="1177" spans="1:7" x14ac:dyDescent="0.25">
      <c r="A1177" s="13">
        <v>42717</v>
      </c>
      <c r="B1177" s="12">
        <v>31.719999000000001</v>
      </c>
      <c r="C1177" s="12">
        <v>33.490001999999997</v>
      </c>
      <c r="D1177" s="12">
        <v>31.049999</v>
      </c>
      <c r="E1177" s="12">
        <v>33.18</v>
      </c>
      <c r="F1177" s="12">
        <v>29.995407</v>
      </c>
      <c r="G1177" s="12">
        <v>8761485</v>
      </c>
    </row>
    <row r="1178" spans="1:7" x14ac:dyDescent="0.25">
      <c r="A1178" s="13">
        <v>42718</v>
      </c>
      <c r="B1178" s="12">
        <v>33.159999999999997</v>
      </c>
      <c r="C1178" s="12">
        <v>33.240001999999997</v>
      </c>
      <c r="D1178" s="12">
        <v>32.520000000000003</v>
      </c>
      <c r="E1178" s="12">
        <v>32.970001000000003</v>
      </c>
      <c r="F1178" s="12">
        <v>29.805562999999999</v>
      </c>
      <c r="G1178" s="12">
        <v>5215766</v>
      </c>
    </row>
    <row r="1179" spans="1:7" x14ac:dyDescent="0.25">
      <c r="A1179" s="13">
        <v>42719</v>
      </c>
      <c r="B1179" s="12">
        <v>32.799999</v>
      </c>
      <c r="C1179" s="12">
        <v>33.330002</v>
      </c>
      <c r="D1179" s="12">
        <v>32.799999</v>
      </c>
      <c r="E1179" s="12">
        <v>33.189999</v>
      </c>
      <c r="F1179" s="12">
        <v>30.004446000000002</v>
      </c>
      <c r="G1179" s="12">
        <v>4767292</v>
      </c>
    </row>
    <row r="1180" spans="1:7" x14ac:dyDescent="0.25">
      <c r="A1180" s="13">
        <v>42720</v>
      </c>
      <c r="B1180" s="12">
        <v>33.130001</v>
      </c>
      <c r="C1180" s="12">
        <v>33.25</v>
      </c>
      <c r="D1180" s="12">
        <v>32.150002000000001</v>
      </c>
      <c r="E1180" s="12">
        <v>32.599997999999999</v>
      </c>
      <c r="F1180" s="12">
        <v>29.471073000000001</v>
      </c>
      <c r="G1180" s="12">
        <v>6708136</v>
      </c>
    </row>
    <row r="1181" spans="1:7" x14ac:dyDescent="0.25">
      <c r="A1181" s="13">
        <v>42723</v>
      </c>
      <c r="B1181" s="12">
        <v>32.509998000000003</v>
      </c>
      <c r="C1181" s="12">
        <v>33.040000999999997</v>
      </c>
      <c r="D1181" s="12">
        <v>31.610001</v>
      </c>
      <c r="E1181" s="12">
        <v>31.82</v>
      </c>
      <c r="F1181" s="12">
        <v>28.765940000000001</v>
      </c>
      <c r="G1181" s="12">
        <v>5064244</v>
      </c>
    </row>
    <row r="1182" spans="1:7" x14ac:dyDescent="0.25">
      <c r="A1182" s="13">
        <v>42724</v>
      </c>
      <c r="B1182" s="12">
        <v>31.82</v>
      </c>
      <c r="C1182" s="12">
        <v>32.240001999999997</v>
      </c>
      <c r="D1182" s="12">
        <v>31.82</v>
      </c>
      <c r="E1182" s="12">
        <v>32.029998999999997</v>
      </c>
      <c r="F1182" s="12">
        <v>28.955784000000001</v>
      </c>
      <c r="G1182" s="12">
        <v>3404377</v>
      </c>
    </row>
    <row r="1183" spans="1:7" x14ac:dyDescent="0.25">
      <c r="A1183" s="13">
        <v>42725</v>
      </c>
      <c r="B1183" s="12">
        <v>32</v>
      </c>
      <c r="C1183" s="12">
        <v>32.07</v>
      </c>
      <c r="D1183" s="12">
        <v>31.5</v>
      </c>
      <c r="E1183" s="12">
        <v>31.65</v>
      </c>
      <c r="F1183" s="12">
        <v>28.612257</v>
      </c>
      <c r="G1183" s="12">
        <v>2628061</v>
      </c>
    </row>
    <row r="1184" spans="1:7" x14ac:dyDescent="0.25">
      <c r="A1184" s="13">
        <v>42726</v>
      </c>
      <c r="B1184" s="12">
        <v>31.719999000000001</v>
      </c>
      <c r="C1184" s="12">
        <v>32.020000000000003</v>
      </c>
      <c r="D1184" s="12">
        <v>31.4</v>
      </c>
      <c r="E1184" s="12">
        <v>31.92</v>
      </c>
      <c r="F1184" s="12">
        <v>28.856339999999999</v>
      </c>
      <c r="G1184" s="12">
        <v>3633919</v>
      </c>
    </row>
    <row r="1185" spans="1:7" x14ac:dyDescent="0.25">
      <c r="A1185" s="13">
        <v>42727</v>
      </c>
      <c r="B1185" s="12">
        <v>32.009998000000003</v>
      </c>
      <c r="C1185" s="12">
        <v>32.5</v>
      </c>
      <c r="D1185" s="12">
        <v>31.52</v>
      </c>
      <c r="E1185" s="12">
        <v>31.66</v>
      </c>
      <c r="F1185" s="12">
        <v>28.621293999999999</v>
      </c>
      <c r="G1185" s="12">
        <v>1244681</v>
      </c>
    </row>
    <row r="1186" spans="1:7" x14ac:dyDescent="0.25">
      <c r="A1186" s="13">
        <v>42730</v>
      </c>
      <c r="B1186" s="12">
        <v>31.799999</v>
      </c>
      <c r="C1186" s="12">
        <v>32.419998</v>
      </c>
      <c r="D1186" s="12">
        <v>31.700001</v>
      </c>
      <c r="E1186" s="12">
        <v>31.98</v>
      </c>
      <c r="F1186" s="12">
        <v>28.910582000000002</v>
      </c>
      <c r="G1186" s="12">
        <v>28714</v>
      </c>
    </row>
    <row r="1187" spans="1:7" x14ac:dyDescent="0.25">
      <c r="A1187" s="13">
        <v>42731</v>
      </c>
      <c r="B1187" s="12">
        <v>31.99</v>
      </c>
      <c r="C1187" s="12">
        <v>32.290000999999997</v>
      </c>
      <c r="D1187" s="12">
        <v>31.66</v>
      </c>
      <c r="E1187" s="12">
        <v>32.060001</v>
      </c>
      <c r="F1187" s="12">
        <v>28.982904000000001</v>
      </c>
      <c r="G1187" s="12">
        <v>1106544</v>
      </c>
    </row>
    <row r="1188" spans="1:7" x14ac:dyDescent="0.25">
      <c r="A1188" s="13">
        <v>42732</v>
      </c>
      <c r="B1188" s="12">
        <v>32.040000999999997</v>
      </c>
      <c r="C1188" s="12">
        <v>32.659999999999997</v>
      </c>
      <c r="D1188" s="12">
        <v>31.9</v>
      </c>
      <c r="E1188" s="12">
        <v>32.560001</v>
      </c>
      <c r="F1188" s="12">
        <v>29.434913999999999</v>
      </c>
      <c r="G1188" s="12">
        <v>1269076</v>
      </c>
    </row>
    <row r="1189" spans="1:7" x14ac:dyDescent="0.25">
      <c r="A1189" s="13">
        <v>42733</v>
      </c>
      <c r="B1189" s="12">
        <v>32.5</v>
      </c>
      <c r="C1189" s="12">
        <v>33.689999</v>
      </c>
      <c r="D1189" s="12">
        <v>32.200001</v>
      </c>
      <c r="E1189" s="12">
        <v>33.450001</v>
      </c>
      <c r="F1189" s="12">
        <v>30.239491999999998</v>
      </c>
      <c r="G1189" s="12">
        <v>1835894</v>
      </c>
    </row>
    <row r="1190" spans="1:7" x14ac:dyDescent="0.25">
      <c r="A1190" s="13">
        <v>42734</v>
      </c>
      <c r="B1190" s="12">
        <v>33.520000000000003</v>
      </c>
      <c r="C1190" s="12">
        <v>33.740001999999997</v>
      </c>
      <c r="D1190" s="12">
        <v>32.93</v>
      </c>
      <c r="E1190" s="12">
        <v>33.380001</v>
      </c>
      <c r="F1190" s="12">
        <v>30.176212</v>
      </c>
      <c r="G1190" s="12">
        <v>687304</v>
      </c>
    </row>
    <row r="1191" spans="1:7" x14ac:dyDescent="0.25">
      <c r="A1191" s="13">
        <v>42737</v>
      </c>
      <c r="B1191" s="12">
        <v>33.340000000000003</v>
      </c>
      <c r="C1191" s="12">
        <v>33.380001</v>
      </c>
      <c r="D1191" s="12">
        <v>32.299999</v>
      </c>
      <c r="E1191" s="12">
        <v>33.380001</v>
      </c>
      <c r="F1191" s="12">
        <v>30.176212</v>
      </c>
      <c r="G1191" s="12">
        <v>11761</v>
      </c>
    </row>
    <row r="1192" spans="1:7" x14ac:dyDescent="0.25">
      <c r="A1192" s="13">
        <v>42738</v>
      </c>
      <c r="B1192" s="12">
        <v>33.209999000000003</v>
      </c>
      <c r="C1192" s="12">
        <v>33.849997999999999</v>
      </c>
      <c r="D1192" s="12">
        <v>32.799999</v>
      </c>
      <c r="E1192" s="12">
        <v>33.200001</v>
      </c>
      <c r="F1192" s="12">
        <v>30.013484999999999</v>
      </c>
      <c r="G1192" s="12">
        <v>1660070</v>
      </c>
    </row>
    <row r="1193" spans="1:7" x14ac:dyDescent="0.25">
      <c r="A1193" s="13">
        <v>42739</v>
      </c>
      <c r="B1193" s="12">
        <v>33.939999</v>
      </c>
      <c r="C1193" s="12">
        <v>33.939999</v>
      </c>
      <c r="D1193" s="12">
        <v>32.5</v>
      </c>
      <c r="E1193" s="12">
        <v>33.150002000000001</v>
      </c>
      <c r="F1193" s="12">
        <v>29.968287</v>
      </c>
      <c r="G1193" s="12">
        <v>2495194</v>
      </c>
    </row>
    <row r="1194" spans="1:7" x14ac:dyDescent="0.25">
      <c r="A1194" s="13">
        <v>42740</v>
      </c>
      <c r="B1194" s="12">
        <v>33.840000000000003</v>
      </c>
      <c r="C1194" s="12">
        <v>33.840000000000003</v>
      </c>
      <c r="D1194" s="12">
        <v>32.939999</v>
      </c>
      <c r="E1194" s="12">
        <v>33.360000999999997</v>
      </c>
      <c r="F1194" s="12">
        <v>30.158131000000001</v>
      </c>
      <c r="G1194" s="12">
        <v>1689183</v>
      </c>
    </row>
    <row r="1195" spans="1:7" x14ac:dyDescent="0.25">
      <c r="A1195" s="13">
        <v>42741</v>
      </c>
      <c r="B1195" s="12">
        <v>33.75</v>
      </c>
      <c r="C1195" s="12">
        <v>33.759998000000003</v>
      </c>
      <c r="D1195" s="12">
        <v>32.540000999999997</v>
      </c>
      <c r="E1195" s="12">
        <v>33.389999000000003</v>
      </c>
      <c r="F1195" s="12">
        <v>30.185251000000001</v>
      </c>
      <c r="G1195" s="12">
        <v>1774692</v>
      </c>
    </row>
    <row r="1196" spans="1:7" x14ac:dyDescent="0.25">
      <c r="A1196" s="13">
        <v>42744</v>
      </c>
      <c r="B1196" s="12">
        <v>32.700001</v>
      </c>
      <c r="C1196" s="12">
        <v>33.700001</v>
      </c>
      <c r="D1196" s="12">
        <v>32.520000000000003</v>
      </c>
      <c r="E1196" s="12">
        <v>32.869999</v>
      </c>
      <c r="F1196" s="12">
        <v>29.715161999999999</v>
      </c>
      <c r="G1196" s="12">
        <v>1023164</v>
      </c>
    </row>
    <row r="1197" spans="1:7" x14ac:dyDescent="0.25">
      <c r="A1197" s="13">
        <v>42745</v>
      </c>
      <c r="B1197" s="12">
        <v>32.700001</v>
      </c>
      <c r="C1197" s="12">
        <v>33.549999</v>
      </c>
      <c r="D1197" s="12">
        <v>32.549999</v>
      </c>
      <c r="E1197" s="12">
        <v>32.689999</v>
      </c>
      <c r="F1197" s="12">
        <v>29.552437000000001</v>
      </c>
      <c r="G1197" s="12">
        <v>1492710</v>
      </c>
    </row>
    <row r="1198" spans="1:7" x14ac:dyDescent="0.25">
      <c r="A1198" s="13">
        <v>42746</v>
      </c>
      <c r="B1198" s="12">
        <v>33.419998</v>
      </c>
      <c r="C1198" s="12">
        <v>33.419998</v>
      </c>
      <c r="D1198" s="12">
        <v>32.009998000000003</v>
      </c>
      <c r="E1198" s="12">
        <v>32.229999999999997</v>
      </c>
      <c r="F1198" s="12">
        <v>29.136589000000001</v>
      </c>
      <c r="G1198" s="12">
        <v>2610286</v>
      </c>
    </row>
    <row r="1199" spans="1:7" x14ac:dyDescent="0.25">
      <c r="A1199" s="13">
        <v>42747</v>
      </c>
      <c r="B1199" s="12">
        <v>32.130001</v>
      </c>
      <c r="C1199" s="12">
        <v>32.529998999999997</v>
      </c>
      <c r="D1199" s="12">
        <v>31.77</v>
      </c>
      <c r="E1199" s="12">
        <v>31.940000999999999</v>
      </c>
      <c r="F1199" s="12">
        <v>28.874421999999999</v>
      </c>
      <c r="G1199" s="12">
        <v>1114353</v>
      </c>
    </row>
    <row r="1200" spans="1:7" x14ac:dyDescent="0.25">
      <c r="A1200" s="13">
        <v>42748</v>
      </c>
      <c r="B1200" s="12">
        <v>32.919998</v>
      </c>
      <c r="C1200" s="12">
        <v>32.919998</v>
      </c>
      <c r="D1200" s="12">
        <v>31.709999</v>
      </c>
      <c r="E1200" s="12">
        <v>31.83</v>
      </c>
      <c r="F1200" s="12">
        <v>28.774977</v>
      </c>
      <c r="G1200" s="12">
        <v>1809119</v>
      </c>
    </row>
    <row r="1201" spans="1:7" x14ac:dyDescent="0.25">
      <c r="A1201" s="13">
        <v>42751</v>
      </c>
      <c r="B1201" s="12">
        <v>32</v>
      </c>
      <c r="C1201" s="12">
        <v>32.270000000000003</v>
      </c>
      <c r="D1201" s="12">
        <v>31.709999</v>
      </c>
      <c r="E1201" s="12">
        <v>31.82</v>
      </c>
      <c r="F1201" s="12">
        <v>28.765940000000001</v>
      </c>
      <c r="G1201" s="12">
        <v>648795</v>
      </c>
    </row>
    <row r="1202" spans="1:7" x14ac:dyDescent="0.25">
      <c r="A1202" s="13">
        <v>42752</v>
      </c>
      <c r="B1202" s="12">
        <v>31.809999000000001</v>
      </c>
      <c r="C1202" s="12">
        <v>31.82</v>
      </c>
      <c r="D1202" s="12">
        <v>30.48</v>
      </c>
      <c r="E1202" s="12">
        <v>30.559999000000001</v>
      </c>
      <c r="F1202" s="12">
        <v>27.626873</v>
      </c>
      <c r="G1202" s="12">
        <v>4131417</v>
      </c>
    </row>
    <row r="1203" spans="1:7" x14ac:dyDescent="0.25">
      <c r="A1203" s="13">
        <v>42753</v>
      </c>
      <c r="B1203" s="12">
        <v>30.5</v>
      </c>
      <c r="C1203" s="12">
        <v>30.5</v>
      </c>
      <c r="D1203" s="12">
        <v>29.51</v>
      </c>
      <c r="E1203" s="12">
        <v>29.84</v>
      </c>
      <c r="F1203" s="12">
        <v>26.975977</v>
      </c>
      <c r="G1203" s="12">
        <v>3763406</v>
      </c>
    </row>
    <row r="1204" spans="1:7" x14ac:dyDescent="0.25">
      <c r="A1204" s="13">
        <v>42754</v>
      </c>
      <c r="B1204" s="12">
        <v>29.42</v>
      </c>
      <c r="C1204" s="12">
        <v>29.85</v>
      </c>
      <c r="D1204" s="12">
        <v>29.1</v>
      </c>
      <c r="E1204" s="12">
        <v>29.469999000000001</v>
      </c>
      <c r="F1204" s="12">
        <v>26.641489</v>
      </c>
      <c r="G1204" s="12">
        <v>1768593</v>
      </c>
    </row>
    <row r="1205" spans="1:7" x14ac:dyDescent="0.25">
      <c r="A1205" s="13">
        <v>42755</v>
      </c>
      <c r="B1205" s="12">
        <v>29.42</v>
      </c>
      <c r="C1205" s="12">
        <v>30.969999000000001</v>
      </c>
      <c r="D1205" s="12">
        <v>29.1</v>
      </c>
      <c r="E1205" s="12">
        <v>30.16</v>
      </c>
      <c r="F1205" s="12">
        <v>27.265264999999999</v>
      </c>
      <c r="G1205" s="12">
        <v>1163472</v>
      </c>
    </row>
    <row r="1206" spans="1:7" x14ac:dyDescent="0.25">
      <c r="A1206" s="13">
        <v>42758</v>
      </c>
      <c r="B1206" s="12">
        <v>29.33</v>
      </c>
      <c r="C1206" s="12">
        <v>30.09</v>
      </c>
      <c r="D1206" s="12">
        <v>29.33</v>
      </c>
      <c r="E1206" s="12">
        <v>29.940000999999999</v>
      </c>
      <c r="F1206" s="12">
        <v>27.066379999999999</v>
      </c>
      <c r="G1206" s="12">
        <v>1983569</v>
      </c>
    </row>
    <row r="1207" spans="1:7" x14ac:dyDescent="0.25">
      <c r="A1207" s="13">
        <v>42759</v>
      </c>
      <c r="B1207" s="12">
        <v>29.940000999999999</v>
      </c>
      <c r="C1207" s="12">
        <v>30.450001</v>
      </c>
      <c r="D1207" s="12">
        <v>29.5</v>
      </c>
      <c r="E1207" s="12">
        <v>30</v>
      </c>
      <c r="F1207" s="12">
        <v>27.120621</v>
      </c>
      <c r="G1207" s="12">
        <v>7488294</v>
      </c>
    </row>
    <row r="1208" spans="1:7" x14ac:dyDescent="0.25">
      <c r="A1208" s="13">
        <v>42760</v>
      </c>
      <c r="B1208" s="12">
        <v>30.049999</v>
      </c>
      <c r="C1208" s="12">
        <v>30.77</v>
      </c>
      <c r="D1208" s="12">
        <v>30</v>
      </c>
      <c r="E1208" s="12">
        <v>30.629999000000002</v>
      </c>
      <c r="F1208" s="12">
        <v>27.690152999999999</v>
      </c>
      <c r="G1208" s="12">
        <v>5422725</v>
      </c>
    </row>
    <row r="1209" spans="1:7" x14ac:dyDescent="0.25">
      <c r="A1209" s="13">
        <v>42761</v>
      </c>
      <c r="B1209" s="12">
        <v>30.27</v>
      </c>
      <c r="C1209" s="12">
        <v>30.49</v>
      </c>
      <c r="D1209" s="12">
        <v>29.540001</v>
      </c>
      <c r="E1209" s="12">
        <v>30.15</v>
      </c>
      <c r="F1209" s="12">
        <v>27.256222000000001</v>
      </c>
      <c r="G1209" s="12">
        <v>2366836</v>
      </c>
    </row>
    <row r="1210" spans="1:7" x14ac:dyDescent="0.25">
      <c r="A1210" s="13">
        <v>42762</v>
      </c>
      <c r="B1210" s="12">
        <v>30.15</v>
      </c>
      <c r="C1210" s="12">
        <v>30.77</v>
      </c>
      <c r="D1210" s="12">
        <v>29.98</v>
      </c>
      <c r="E1210" s="12">
        <v>30.5</v>
      </c>
      <c r="F1210" s="12">
        <v>27.572631999999999</v>
      </c>
      <c r="G1210" s="12">
        <v>1424866</v>
      </c>
    </row>
    <row r="1211" spans="1:7" x14ac:dyDescent="0.25">
      <c r="A1211" s="13">
        <v>42765</v>
      </c>
      <c r="B1211" s="12">
        <v>30.5</v>
      </c>
      <c r="C1211" s="12">
        <v>30.74</v>
      </c>
      <c r="D1211" s="12">
        <v>29.82</v>
      </c>
      <c r="E1211" s="12">
        <v>30</v>
      </c>
      <c r="F1211" s="12">
        <v>27.120621</v>
      </c>
      <c r="G1211" s="12">
        <v>2671768</v>
      </c>
    </row>
    <row r="1212" spans="1:7" x14ac:dyDescent="0.25">
      <c r="A1212" s="13">
        <v>42766</v>
      </c>
      <c r="B1212" s="12">
        <v>30.299999</v>
      </c>
      <c r="C1212" s="12">
        <v>30.6</v>
      </c>
      <c r="D1212" s="12">
        <v>29.83</v>
      </c>
      <c r="E1212" s="12">
        <v>30.450001</v>
      </c>
      <c r="F1212" s="12">
        <v>27.527431</v>
      </c>
      <c r="G1212" s="12">
        <v>4751348</v>
      </c>
    </row>
    <row r="1213" spans="1:7" x14ac:dyDescent="0.25">
      <c r="A1213" s="13">
        <v>42767</v>
      </c>
      <c r="B1213" s="12">
        <v>30.530000999999999</v>
      </c>
      <c r="C1213" s="12">
        <v>30.620000999999998</v>
      </c>
      <c r="D1213" s="12">
        <v>30.4</v>
      </c>
      <c r="E1213" s="12">
        <v>30.469999000000001</v>
      </c>
      <c r="F1213" s="12">
        <v>27.545508999999999</v>
      </c>
      <c r="G1213" s="12">
        <v>2130271</v>
      </c>
    </row>
    <row r="1214" spans="1:7" x14ac:dyDescent="0.25">
      <c r="A1214" s="13">
        <v>42768</v>
      </c>
      <c r="B1214" s="12">
        <v>30.58</v>
      </c>
      <c r="C1214" s="12">
        <v>30.709999</v>
      </c>
      <c r="D1214" s="12">
        <v>30.280000999999999</v>
      </c>
      <c r="E1214" s="12">
        <v>30.370000999999998</v>
      </c>
      <c r="F1214" s="12">
        <v>27.455109</v>
      </c>
      <c r="G1214" s="12">
        <v>2179032</v>
      </c>
    </row>
    <row r="1215" spans="1:7" x14ac:dyDescent="0.25">
      <c r="A1215" s="13">
        <v>42769</v>
      </c>
      <c r="B1215" s="12">
        <v>30.299999</v>
      </c>
      <c r="C1215" s="12">
        <v>30.75</v>
      </c>
      <c r="D1215" s="12">
        <v>29.85</v>
      </c>
      <c r="E1215" s="12">
        <v>29.969999000000001</v>
      </c>
      <c r="F1215" s="12">
        <v>27.093499999999999</v>
      </c>
      <c r="G1215" s="12">
        <v>22602902</v>
      </c>
    </row>
    <row r="1216" spans="1:7" x14ac:dyDescent="0.25">
      <c r="A1216" s="13">
        <v>42773</v>
      </c>
      <c r="B1216" s="12">
        <v>29.98</v>
      </c>
      <c r="C1216" s="12">
        <v>30.43</v>
      </c>
      <c r="D1216" s="12">
        <v>29.52</v>
      </c>
      <c r="E1216" s="12">
        <v>30.139999</v>
      </c>
      <c r="F1216" s="12">
        <v>27.247185000000002</v>
      </c>
      <c r="G1216" s="12">
        <v>2256139</v>
      </c>
    </row>
    <row r="1217" spans="1:7" x14ac:dyDescent="0.25">
      <c r="A1217" s="13">
        <v>42774</v>
      </c>
      <c r="B1217" s="12">
        <v>29.549999</v>
      </c>
      <c r="C1217" s="12">
        <v>29.99</v>
      </c>
      <c r="D1217" s="12">
        <v>29.01</v>
      </c>
      <c r="E1217" s="12">
        <v>29.26</v>
      </c>
      <c r="F1217" s="12">
        <v>26.451644999999999</v>
      </c>
      <c r="G1217" s="12">
        <v>4141931</v>
      </c>
    </row>
    <row r="1218" spans="1:7" x14ac:dyDescent="0.25">
      <c r="A1218" s="13">
        <v>42775</v>
      </c>
      <c r="B1218" s="12">
        <v>29.389999</v>
      </c>
      <c r="C1218" s="12">
        <v>29.620000999999998</v>
      </c>
      <c r="D1218" s="12">
        <v>27.950001</v>
      </c>
      <c r="E1218" s="12">
        <v>28.07</v>
      </c>
      <c r="F1218" s="12">
        <v>25.375858000000001</v>
      </c>
      <c r="G1218" s="12">
        <v>3657042</v>
      </c>
    </row>
    <row r="1219" spans="1:7" x14ac:dyDescent="0.25">
      <c r="A1219" s="13">
        <v>42776</v>
      </c>
      <c r="B1219" s="12">
        <v>28.110001</v>
      </c>
      <c r="C1219" s="12">
        <v>28.77</v>
      </c>
      <c r="D1219" s="12">
        <v>28.059999000000001</v>
      </c>
      <c r="E1219" s="12">
        <v>28.700001</v>
      </c>
      <c r="F1219" s="12">
        <v>25.945395000000001</v>
      </c>
      <c r="G1219" s="12">
        <v>6552632</v>
      </c>
    </row>
    <row r="1220" spans="1:7" x14ac:dyDescent="0.25">
      <c r="A1220" s="13">
        <v>42779</v>
      </c>
      <c r="B1220" s="12">
        <v>28.629999000000002</v>
      </c>
      <c r="C1220" s="12">
        <v>28.969999000000001</v>
      </c>
      <c r="D1220" s="12">
        <v>28.459999</v>
      </c>
      <c r="E1220" s="12">
        <v>28.9</v>
      </c>
      <c r="F1220" s="12">
        <v>26.126197999999999</v>
      </c>
      <c r="G1220" s="12">
        <v>3079097</v>
      </c>
    </row>
    <row r="1221" spans="1:7" x14ac:dyDescent="0.25">
      <c r="A1221" s="13">
        <v>42780</v>
      </c>
      <c r="B1221" s="12">
        <v>28.809999000000001</v>
      </c>
      <c r="C1221" s="12">
        <v>28.950001</v>
      </c>
      <c r="D1221" s="12">
        <v>28.6</v>
      </c>
      <c r="E1221" s="12">
        <v>28.65</v>
      </c>
      <c r="F1221" s="12">
        <v>25.900192000000001</v>
      </c>
      <c r="G1221" s="12">
        <v>2625935</v>
      </c>
    </row>
    <row r="1222" spans="1:7" x14ac:dyDescent="0.25">
      <c r="A1222" s="13">
        <v>42781</v>
      </c>
      <c r="B1222" s="12">
        <v>28.59</v>
      </c>
      <c r="C1222" s="12">
        <v>28.889999</v>
      </c>
      <c r="D1222" s="12">
        <v>27.860001</v>
      </c>
      <c r="E1222" s="12">
        <v>28.299999</v>
      </c>
      <c r="F1222" s="12">
        <v>25.583784000000001</v>
      </c>
      <c r="G1222" s="12">
        <v>4833726</v>
      </c>
    </row>
    <row r="1223" spans="1:7" x14ac:dyDescent="0.25">
      <c r="A1223" s="13">
        <v>42782</v>
      </c>
      <c r="B1223" s="12">
        <v>28.02</v>
      </c>
      <c r="C1223" s="12">
        <v>28.32</v>
      </c>
      <c r="D1223" s="12">
        <v>28</v>
      </c>
      <c r="E1223" s="12">
        <v>28.190000999999999</v>
      </c>
      <c r="F1223" s="12">
        <v>25.484344</v>
      </c>
      <c r="G1223" s="12">
        <v>5393947</v>
      </c>
    </row>
    <row r="1224" spans="1:7" x14ac:dyDescent="0.25">
      <c r="A1224" s="13">
        <v>42783</v>
      </c>
      <c r="B1224" s="12">
        <v>28.040001</v>
      </c>
      <c r="C1224" s="12">
        <v>28.43</v>
      </c>
      <c r="D1224" s="12">
        <v>27.639999</v>
      </c>
      <c r="E1224" s="12">
        <v>27.82</v>
      </c>
      <c r="F1224" s="12">
        <v>25.149854999999999</v>
      </c>
      <c r="G1224" s="12">
        <v>1944537</v>
      </c>
    </row>
    <row r="1225" spans="1:7" x14ac:dyDescent="0.25">
      <c r="A1225" s="13">
        <v>42786</v>
      </c>
      <c r="B1225" s="12">
        <v>27.51</v>
      </c>
      <c r="C1225" s="12">
        <v>28.459999</v>
      </c>
      <c r="D1225" s="12">
        <v>27.51</v>
      </c>
      <c r="E1225" s="12">
        <v>28.209999</v>
      </c>
      <c r="F1225" s="12">
        <v>25.502421999999999</v>
      </c>
      <c r="G1225" s="12">
        <v>1034596</v>
      </c>
    </row>
    <row r="1226" spans="1:7" x14ac:dyDescent="0.25">
      <c r="A1226" s="13">
        <v>42787</v>
      </c>
      <c r="B1226" s="12">
        <v>27.93</v>
      </c>
      <c r="C1226" s="12">
        <v>28.41</v>
      </c>
      <c r="D1226" s="12">
        <v>27.25</v>
      </c>
      <c r="E1226" s="12">
        <v>27.959999</v>
      </c>
      <c r="F1226" s="12">
        <v>25.276416999999999</v>
      </c>
      <c r="G1226" s="12">
        <v>4035033</v>
      </c>
    </row>
    <row r="1227" spans="1:7" x14ac:dyDescent="0.25">
      <c r="A1227" s="13">
        <v>42788</v>
      </c>
      <c r="B1227" s="12">
        <v>27.82</v>
      </c>
      <c r="C1227" s="12">
        <v>28.25</v>
      </c>
      <c r="D1227" s="12">
        <v>27.76</v>
      </c>
      <c r="E1227" s="12">
        <v>28.15</v>
      </c>
      <c r="F1227" s="12">
        <v>25.448181000000002</v>
      </c>
      <c r="G1227" s="12">
        <v>5376131</v>
      </c>
    </row>
    <row r="1228" spans="1:7" x14ac:dyDescent="0.25">
      <c r="A1228" s="13">
        <v>42789</v>
      </c>
      <c r="B1228" s="12">
        <v>27.799999</v>
      </c>
      <c r="C1228" s="12">
        <v>28.5</v>
      </c>
      <c r="D1228" s="12">
        <v>27.51</v>
      </c>
      <c r="E1228" s="12">
        <v>28.299999</v>
      </c>
      <c r="F1228" s="12">
        <v>25.583784000000001</v>
      </c>
      <c r="G1228" s="12">
        <v>1533660</v>
      </c>
    </row>
    <row r="1229" spans="1:7" x14ac:dyDescent="0.25">
      <c r="A1229" s="13">
        <v>42790</v>
      </c>
      <c r="B1229" s="12">
        <v>27.99</v>
      </c>
      <c r="C1229" s="12">
        <v>28</v>
      </c>
      <c r="D1229" s="12">
        <v>26.85</v>
      </c>
      <c r="E1229" s="12">
        <v>26.959999</v>
      </c>
      <c r="F1229" s="12">
        <v>24.372395999999998</v>
      </c>
      <c r="G1229" s="12">
        <v>2064606</v>
      </c>
    </row>
    <row r="1230" spans="1:7" x14ac:dyDescent="0.25">
      <c r="A1230" s="13">
        <v>42793</v>
      </c>
      <c r="B1230" s="12">
        <v>26.540001</v>
      </c>
      <c r="C1230" s="12">
        <v>27.09</v>
      </c>
      <c r="D1230" s="12">
        <v>26.360001</v>
      </c>
      <c r="E1230" s="12">
        <v>26.42</v>
      </c>
      <c r="F1230" s="12">
        <v>23.884226000000002</v>
      </c>
      <c r="G1230" s="12">
        <v>2333398</v>
      </c>
    </row>
    <row r="1231" spans="1:7" x14ac:dyDescent="0.25">
      <c r="A1231" s="13">
        <v>42794</v>
      </c>
      <c r="B1231" s="12">
        <v>26.940000999999999</v>
      </c>
      <c r="C1231" s="12">
        <v>26.940000999999999</v>
      </c>
      <c r="D1231" s="12">
        <v>26.09</v>
      </c>
      <c r="E1231" s="12">
        <v>26.469999000000001</v>
      </c>
      <c r="F1231" s="12">
        <v>23.929428000000001</v>
      </c>
      <c r="G1231" s="12">
        <v>4252238</v>
      </c>
    </row>
    <row r="1232" spans="1:7" x14ac:dyDescent="0.25">
      <c r="A1232" s="13">
        <v>42795</v>
      </c>
      <c r="B1232" s="12">
        <v>26.99</v>
      </c>
      <c r="C1232" s="12">
        <v>27.700001</v>
      </c>
      <c r="D1232" s="12">
        <v>26.549999</v>
      </c>
      <c r="E1232" s="12">
        <v>27.450001</v>
      </c>
      <c r="F1232" s="12">
        <v>24.815370999999999</v>
      </c>
      <c r="G1232" s="12">
        <v>4595025</v>
      </c>
    </row>
    <row r="1233" spans="1:7" x14ac:dyDescent="0.25">
      <c r="A1233" s="13">
        <v>42796</v>
      </c>
      <c r="B1233" s="12">
        <v>27.059999000000001</v>
      </c>
      <c r="C1233" s="12">
        <v>27.6</v>
      </c>
      <c r="D1233" s="12">
        <v>27.059999000000001</v>
      </c>
      <c r="E1233" s="12">
        <v>27.17</v>
      </c>
      <c r="F1233" s="12">
        <v>24.562241</v>
      </c>
      <c r="G1233" s="12">
        <v>2130270</v>
      </c>
    </row>
    <row r="1234" spans="1:7" x14ac:dyDescent="0.25">
      <c r="A1234" s="13">
        <v>42797</v>
      </c>
      <c r="B1234" s="12">
        <v>27.200001</v>
      </c>
      <c r="C1234" s="12">
        <v>27.540001</v>
      </c>
      <c r="D1234" s="12">
        <v>27.139999</v>
      </c>
      <c r="E1234" s="12">
        <v>27.27</v>
      </c>
      <c r="F1234" s="12">
        <v>24.652645</v>
      </c>
      <c r="G1234" s="12">
        <v>4195785</v>
      </c>
    </row>
    <row r="1235" spans="1:7" x14ac:dyDescent="0.25">
      <c r="A1235" s="13">
        <v>42800</v>
      </c>
      <c r="B1235" s="12">
        <v>27.129999000000002</v>
      </c>
      <c r="C1235" s="12">
        <v>27.85</v>
      </c>
      <c r="D1235" s="12">
        <v>26.75</v>
      </c>
      <c r="E1235" s="12">
        <v>27.75</v>
      </c>
      <c r="F1235" s="12">
        <v>25.086575</v>
      </c>
      <c r="G1235" s="12">
        <v>4267659</v>
      </c>
    </row>
    <row r="1236" spans="1:7" x14ac:dyDescent="0.25">
      <c r="A1236" s="13">
        <v>42801</v>
      </c>
      <c r="B1236" s="12">
        <v>27.469999000000001</v>
      </c>
      <c r="C1236" s="12">
        <v>28.040001</v>
      </c>
      <c r="D1236" s="12">
        <v>27.469999000000001</v>
      </c>
      <c r="E1236" s="12">
        <v>27.92</v>
      </c>
      <c r="F1236" s="12">
        <v>25.240257</v>
      </c>
      <c r="G1236" s="12">
        <v>5088166</v>
      </c>
    </row>
    <row r="1237" spans="1:7" x14ac:dyDescent="0.25">
      <c r="A1237" s="13">
        <v>42802</v>
      </c>
      <c r="B1237" s="12">
        <v>27.360001</v>
      </c>
      <c r="C1237" s="12">
        <v>28.059999000000001</v>
      </c>
      <c r="D1237" s="12">
        <v>27.15</v>
      </c>
      <c r="E1237" s="12">
        <v>27.41</v>
      </c>
      <c r="F1237" s="12">
        <v>24.779207</v>
      </c>
      <c r="G1237" s="12">
        <v>3616956</v>
      </c>
    </row>
    <row r="1238" spans="1:7" x14ac:dyDescent="0.25">
      <c r="A1238" s="13">
        <v>42803</v>
      </c>
      <c r="B1238" s="12">
        <v>27.4</v>
      </c>
      <c r="C1238" s="12">
        <v>27.6</v>
      </c>
      <c r="D1238" s="12">
        <v>27</v>
      </c>
      <c r="E1238" s="12">
        <v>27.110001</v>
      </c>
      <c r="F1238" s="12">
        <v>24.508001</v>
      </c>
      <c r="G1238" s="12">
        <v>1158512</v>
      </c>
    </row>
    <row r="1239" spans="1:7" x14ac:dyDescent="0.25">
      <c r="A1239" s="13">
        <v>42804</v>
      </c>
      <c r="B1239" s="12">
        <v>27.049999</v>
      </c>
      <c r="C1239" s="12">
        <v>27.49</v>
      </c>
      <c r="D1239" s="12">
        <v>27.049999</v>
      </c>
      <c r="E1239" s="12">
        <v>27.290001</v>
      </c>
      <c r="F1239" s="12">
        <v>24.670725000000001</v>
      </c>
      <c r="G1239" s="12">
        <v>1842895</v>
      </c>
    </row>
    <row r="1240" spans="1:7" x14ac:dyDescent="0.25">
      <c r="A1240" s="13">
        <v>42807</v>
      </c>
      <c r="B1240" s="12">
        <v>27.4</v>
      </c>
      <c r="C1240" s="12">
        <v>27.469999000000001</v>
      </c>
      <c r="D1240" s="12">
        <v>26.610001</v>
      </c>
      <c r="E1240" s="12">
        <v>27.059999000000001</v>
      </c>
      <c r="F1240" s="12">
        <v>24.462799</v>
      </c>
      <c r="G1240" s="12">
        <v>2676198</v>
      </c>
    </row>
    <row r="1241" spans="1:7" x14ac:dyDescent="0.25">
      <c r="A1241" s="13">
        <v>42808</v>
      </c>
      <c r="B1241" s="12">
        <v>26.959999</v>
      </c>
      <c r="C1241" s="12">
        <v>27.57</v>
      </c>
      <c r="D1241" s="12">
        <v>26.75</v>
      </c>
      <c r="E1241" s="12">
        <v>27.49</v>
      </c>
      <c r="F1241" s="12">
        <v>24.851527999999998</v>
      </c>
      <c r="G1241" s="12">
        <v>4322416</v>
      </c>
    </row>
    <row r="1242" spans="1:7" x14ac:dyDescent="0.25">
      <c r="A1242" s="13">
        <v>42809</v>
      </c>
      <c r="B1242" s="12">
        <v>27.02</v>
      </c>
      <c r="C1242" s="12">
        <v>28.92</v>
      </c>
      <c r="D1242" s="12">
        <v>27.01</v>
      </c>
      <c r="E1242" s="12">
        <v>28.32</v>
      </c>
      <c r="F1242" s="12">
        <v>25.601868</v>
      </c>
      <c r="G1242" s="12">
        <v>3632541</v>
      </c>
    </row>
    <row r="1243" spans="1:7" x14ac:dyDescent="0.25">
      <c r="A1243" s="13">
        <v>42810</v>
      </c>
      <c r="B1243" s="12">
        <v>28.16</v>
      </c>
      <c r="C1243" s="12">
        <v>29</v>
      </c>
      <c r="D1243" s="12">
        <v>28.07</v>
      </c>
      <c r="E1243" s="12">
        <v>28.469999000000001</v>
      </c>
      <c r="F1243" s="12">
        <v>25.737470999999999</v>
      </c>
      <c r="G1243" s="12">
        <v>5156582</v>
      </c>
    </row>
    <row r="1244" spans="1:7" x14ac:dyDescent="0.25">
      <c r="A1244" s="13">
        <v>42811</v>
      </c>
      <c r="B1244" s="12">
        <v>28.5</v>
      </c>
      <c r="C1244" s="12">
        <v>29.23</v>
      </c>
      <c r="D1244" s="12">
        <v>28.24</v>
      </c>
      <c r="E1244" s="12">
        <v>29.040001</v>
      </c>
      <c r="F1244" s="12">
        <v>26.252762000000001</v>
      </c>
      <c r="G1244" s="12">
        <v>4966356</v>
      </c>
    </row>
    <row r="1245" spans="1:7" x14ac:dyDescent="0.25">
      <c r="A1245" s="13">
        <v>42815</v>
      </c>
      <c r="B1245" s="12">
        <v>29.040001</v>
      </c>
      <c r="C1245" s="12">
        <v>30.860001</v>
      </c>
      <c r="D1245" s="12">
        <v>29.040001</v>
      </c>
      <c r="E1245" s="12">
        <v>30.42</v>
      </c>
      <c r="F1245" s="12">
        <v>27.500309000000001</v>
      </c>
      <c r="G1245" s="12">
        <v>7387480</v>
      </c>
    </row>
    <row r="1246" spans="1:7" x14ac:dyDescent="0.25">
      <c r="A1246" s="13">
        <v>42816</v>
      </c>
      <c r="B1246" s="12">
        <v>30.01</v>
      </c>
      <c r="C1246" s="12">
        <v>30.68</v>
      </c>
      <c r="D1246" s="12">
        <v>29.6</v>
      </c>
      <c r="E1246" s="12">
        <v>30.549999</v>
      </c>
      <c r="F1246" s="12">
        <v>27.617833999999998</v>
      </c>
      <c r="G1246" s="12">
        <v>3478263</v>
      </c>
    </row>
    <row r="1247" spans="1:7" x14ac:dyDescent="0.25">
      <c r="A1247" s="13">
        <v>42817</v>
      </c>
      <c r="B1247" s="12">
        <v>30.01</v>
      </c>
      <c r="C1247" s="12">
        <v>30.709999</v>
      </c>
      <c r="D1247" s="12">
        <v>30</v>
      </c>
      <c r="E1247" s="12">
        <v>30.389999</v>
      </c>
      <c r="F1247" s="12">
        <v>27.473189999999999</v>
      </c>
      <c r="G1247" s="12">
        <v>2109118</v>
      </c>
    </row>
    <row r="1248" spans="1:7" x14ac:dyDescent="0.25">
      <c r="A1248" s="13">
        <v>42818</v>
      </c>
      <c r="B1248" s="12">
        <v>30.23</v>
      </c>
      <c r="C1248" s="12">
        <v>30.5</v>
      </c>
      <c r="D1248" s="12">
        <v>29.93</v>
      </c>
      <c r="E1248" s="12">
        <v>30.02</v>
      </c>
      <c r="F1248" s="12">
        <v>27.138701999999999</v>
      </c>
      <c r="G1248" s="12">
        <v>4809616</v>
      </c>
    </row>
    <row r="1249" spans="1:7" x14ac:dyDescent="0.25">
      <c r="A1249" s="13">
        <v>42821</v>
      </c>
      <c r="B1249" s="12">
        <v>29.889999</v>
      </c>
      <c r="C1249" s="12">
        <v>30.889999</v>
      </c>
      <c r="D1249" s="12">
        <v>29.59</v>
      </c>
      <c r="E1249" s="12">
        <v>30.75</v>
      </c>
      <c r="F1249" s="12">
        <v>27.798635000000001</v>
      </c>
      <c r="G1249" s="12">
        <v>1049889</v>
      </c>
    </row>
    <row r="1250" spans="1:7" x14ac:dyDescent="0.25">
      <c r="A1250" s="13">
        <v>42822</v>
      </c>
      <c r="B1250" s="12">
        <v>30.209999</v>
      </c>
      <c r="C1250" s="12">
        <v>31.49</v>
      </c>
      <c r="D1250" s="12">
        <v>30.209999</v>
      </c>
      <c r="E1250" s="12">
        <v>30.98</v>
      </c>
      <c r="F1250" s="12">
        <v>28.006561000000001</v>
      </c>
      <c r="G1250" s="12">
        <v>3628430</v>
      </c>
    </row>
    <row r="1251" spans="1:7" x14ac:dyDescent="0.25">
      <c r="A1251" s="13">
        <v>42823</v>
      </c>
      <c r="B1251" s="12">
        <v>30.76</v>
      </c>
      <c r="C1251" s="12">
        <v>32.080002</v>
      </c>
      <c r="D1251" s="12">
        <v>30.74</v>
      </c>
      <c r="E1251" s="12">
        <v>32.009998000000003</v>
      </c>
      <c r="F1251" s="12">
        <v>28.9377</v>
      </c>
      <c r="G1251" s="12">
        <v>2615895</v>
      </c>
    </row>
    <row r="1252" spans="1:7" x14ac:dyDescent="0.25">
      <c r="A1252" s="13">
        <v>42824</v>
      </c>
      <c r="B1252" s="12">
        <v>31.98</v>
      </c>
      <c r="C1252" s="12">
        <v>32.310001</v>
      </c>
      <c r="D1252" s="12">
        <v>31.559999000000001</v>
      </c>
      <c r="E1252" s="12">
        <v>31.690000999999999</v>
      </c>
      <c r="F1252" s="12">
        <v>28.648415</v>
      </c>
      <c r="G1252" s="12">
        <v>5887595</v>
      </c>
    </row>
    <row r="1253" spans="1:7" x14ac:dyDescent="0.25">
      <c r="A1253" s="13">
        <v>42825</v>
      </c>
      <c r="B1253" s="12">
        <v>31.690000999999999</v>
      </c>
      <c r="C1253" s="12">
        <v>32.32</v>
      </c>
      <c r="D1253" s="12">
        <v>30.549999</v>
      </c>
      <c r="E1253" s="12">
        <v>30.84</v>
      </c>
      <c r="F1253" s="12">
        <v>27.879999000000002</v>
      </c>
      <c r="G1253" s="12">
        <v>5168127</v>
      </c>
    </row>
    <row r="1254" spans="1:7" x14ac:dyDescent="0.25">
      <c r="A1254" s="13">
        <v>42828</v>
      </c>
      <c r="B1254" s="12">
        <v>30.85</v>
      </c>
      <c r="C1254" s="12">
        <v>31.440000999999999</v>
      </c>
      <c r="D1254" s="12">
        <v>30.02</v>
      </c>
      <c r="E1254" s="12">
        <v>30.379999000000002</v>
      </c>
      <c r="F1254" s="12">
        <v>27.464148999999999</v>
      </c>
      <c r="G1254" s="12">
        <v>2932265</v>
      </c>
    </row>
    <row r="1255" spans="1:7" x14ac:dyDescent="0.25">
      <c r="A1255" s="13">
        <v>42829</v>
      </c>
      <c r="B1255" s="12">
        <v>30.559999000000001</v>
      </c>
      <c r="C1255" s="12">
        <v>31.42</v>
      </c>
      <c r="D1255" s="12">
        <v>30.18</v>
      </c>
      <c r="E1255" s="12">
        <v>31.27</v>
      </c>
      <c r="F1255" s="12">
        <v>28.268730000000001</v>
      </c>
      <c r="G1255" s="12">
        <v>2268051</v>
      </c>
    </row>
    <row r="1256" spans="1:7" x14ac:dyDescent="0.25">
      <c r="A1256" s="13">
        <v>42830</v>
      </c>
      <c r="B1256" s="12">
        <v>31.42</v>
      </c>
      <c r="C1256" s="12">
        <v>31.42</v>
      </c>
      <c r="D1256" s="12">
        <v>30.370000999999998</v>
      </c>
      <c r="E1256" s="12">
        <v>30.5</v>
      </c>
      <c r="F1256" s="12">
        <v>27.572631999999999</v>
      </c>
      <c r="G1256" s="12">
        <v>2177918</v>
      </c>
    </row>
    <row r="1257" spans="1:7" x14ac:dyDescent="0.25">
      <c r="A1257" s="13">
        <v>42831</v>
      </c>
      <c r="B1257" s="12">
        <v>30.51</v>
      </c>
      <c r="C1257" s="12">
        <v>30.68</v>
      </c>
      <c r="D1257" s="12">
        <v>30</v>
      </c>
      <c r="E1257" s="12">
        <v>30.09</v>
      </c>
      <c r="F1257" s="12">
        <v>27.201982000000001</v>
      </c>
      <c r="G1257" s="12">
        <v>1936269</v>
      </c>
    </row>
    <row r="1258" spans="1:7" x14ac:dyDescent="0.25">
      <c r="A1258" s="13">
        <v>42832</v>
      </c>
      <c r="B1258" s="12">
        <v>30.49</v>
      </c>
      <c r="C1258" s="12">
        <v>30.99</v>
      </c>
      <c r="D1258" s="12">
        <v>29.91</v>
      </c>
      <c r="E1258" s="12">
        <v>30.950001</v>
      </c>
      <c r="F1258" s="12">
        <v>27.979441000000001</v>
      </c>
      <c r="G1258" s="12">
        <v>2110284</v>
      </c>
    </row>
    <row r="1259" spans="1:7" x14ac:dyDescent="0.25">
      <c r="A1259" s="13">
        <v>42835</v>
      </c>
      <c r="B1259" s="12">
        <v>30.950001</v>
      </c>
      <c r="C1259" s="12">
        <v>31.030000999999999</v>
      </c>
      <c r="D1259" s="12">
        <v>30.200001</v>
      </c>
      <c r="E1259" s="12">
        <v>30.530000999999999</v>
      </c>
      <c r="F1259" s="12">
        <v>27.599751999999999</v>
      </c>
      <c r="G1259" s="12">
        <v>1109908</v>
      </c>
    </row>
    <row r="1260" spans="1:7" x14ac:dyDescent="0.25">
      <c r="A1260" s="13">
        <v>42836</v>
      </c>
      <c r="B1260" s="12">
        <v>30.559999000000001</v>
      </c>
      <c r="C1260" s="12">
        <v>30.799999</v>
      </c>
      <c r="D1260" s="12">
        <v>30.07</v>
      </c>
      <c r="E1260" s="12">
        <v>30.709999</v>
      </c>
      <c r="F1260" s="12">
        <v>27.762474000000001</v>
      </c>
      <c r="G1260" s="12">
        <v>1472412</v>
      </c>
    </row>
    <row r="1261" spans="1:7" x14ac:dyDescent="0.25">
      <c r="A1261" s="13">
        <v>42837</v>
      </c>
      <c r="B1261" s="12">
        <v>30.190000999999999</v>
      </c>
      <c r="C1261" s="12">
        <v>30.530000999999999</v>
      </c>
      <c r="D1261" s="12">
        <v>29.799999</v>
      </c>
      <c r="E1261" s="12">
        <v>30.059999000000001</v>
      </c>
      <c r="F1261" s="12">
        <v>27.174863999999999</v>
      </c>
      <c r="G1261" s="12">
        <v>1365497</v>
      </c>
    </row>
    <row r="1262" spans="1:7" x14ac:dyDescent="0.25">
      <c r="A1262" s="13">
        <v>42842</v>
      </c>
      <c r="B1262" s="12">
        <v>29.799999</v>
      </c>
      <c r="C1262" s="12">
        <v>30.129999000000002</v>
      </c>
      <c r="D1262" s="12">
        <v>29.75</v>
      </c>
      <c r="E1262" s="12">
        <v>29.780000999999999</v>
      </c>
      <c r="F1262" s="12">
        <v>26.921735999999999</v>
      </c>
      <c r="G1262" s="12">
        <v>2316836</v>
      </c>
    </row>
    <row r="1263" spans="1:7" x14ac:dyDescent="0.25">
      <c r="A1263" s="13">
        <v>42843</v>
      </c>
      <c r="B1263" s="12">
        <v>29.51</v>
      </c>
      <c r="C1263" s="12">
        <v>30.860001</v>
      </c>
      <c r="D1263" s="12">
        <v>29.51</v>
      </c>
      <c r="E1263" s="12">
        <v>30.549999</v>
      </c>
      <c r="F1263" s="12">
        <v>27.617833999999998</v>
      </c>
      <c r="G1263" s="12">
        <v>2540795</v>
      </c>
    </row>
    <row r="1264" spans="1:7" x14ac:dyDescent="0.25">
      <c r="A1264" s="13">
        <v>42844</v>
      </c>
      <c r="B1264" s="12">
        <v>30.110001</v>
      </c>
      <c r="C1264" s="12">
        <v>30.68</v>
      </c>
      <c r="D1264" s="12">
        <v>30.08</v>
      </c>
      <c r="E1264" s="12">
        <v>30.190000999999999</v>
      </c>
      <c r="F1264" s="12">
        <v>27.292384999999999</v>
      </c>
      <c r="G1264" s="12">
        <v>1449506</v>
      </c>
    </row>
    <row r="1265" spans="1:7" x14ac:dyDescent="0.25">
      <c r="A1265" s="13">
        <v>42845</v>
      </c>
      <c r="B1265" s="12">
        <v>30.4</v>
      </c>
      <c r="C1265" s="12">
        <v>30.93</v>
      </c>
      <c r="D1265" s="12">
        <v>30.32</v>
      </c>
      <c r="E1265" s="12">
        <v>30.860001</v>
      </c>
      <c r="F1265" s="12">
        <v>27.898078999999999</v>
      </c>
      <c r="G1265" s="12">
        <v>1528262</v>
      </c>
    </row>
    <row r="1266" spans="1:7" x14ac:dyDescent="0.25">
      <c r="A1266" s="13">
        <v>42846</v>
      </c>
      <c r="B1266" s="12">
        <v>30.76</v>
      </c>
      <c r="C1266" s="12">
        <v>30.85</v>
      </c>
      <c r="D1266" s="12">
        <v>30.5</v>
      </c>
      <c r="E1266" s="12">
        <v>30.73</v>
      </c>
      <c r="F1266" s="12">
        <v>27.780553999999999</v>
      </c>
      <c r="G1266" s="12">
        <v>963182</v>
      </c>
    </row>
    <row r="1267" spans="1:7" x14ac:dyDescent="0.25">
      <c r="A1267" s="13">
        <v>42849</v>
      </c>
      <c r="B1267" s="12">
        <v>30.91</v>
      </c>
      <c r="C1267" s="12">
        <v>32.150002000000001</v>
      </c>
      <c r="D1267" s="12">
        <v>30.9</v>
      </c>
      <c r="E1267" s="12">
        <v>32.020000000000003</v>
      </c>
      <c r="F1267" s="12">
        <v>28.946745</v>
      </c>
      <c r="G1267" s="12">
        <v>1613271</v>
      </c>
    </row>
    <row r="1268" spans="1:7" x14ac:dyDescent="0.25">
      <c r="A1268" s="13">
        <v>42850</v>
      </c>
      <c r="B1268" s="12">
        <v>31.370000999999998</v>
      </c>
      <c r="C1268" s="12">
        <v>32</v>
      </c>
      <c r="D1268" s="12">
        <v>31.190000999999999</v>
      </c>
      <c r="E1268" s="12">
        <v>31.5</v>
      </c>
      <c r="F1268" s="12">
        <v>28.476654</v>
      </c>
      <c r="G1268" s="12">
        <v>3547528</v>
      </c>
    </row>
    <row r="1269" spans="1:7" x14ac:dyDescent="0.25">
      <c r="A1269" s="13">
        <v>42851</v>
      </c>
      <c r="B1269" s="12">
        <v>31.35</v>
      </c>
      <c r="C1269" s="12">
        <v>32</v>
      </c>
      <c r="D1269" s="12">
        <v>31.35</v>
      </c>
      <c r="E1269" s="12">
        <v>31.780000999999999</v>
      </c>
      <c r="F1269" s="12">
        <v>28.729776000000001</v>
      </c>
      <c r="G1269" s="12">
        <v>5675489</v>
      </c>
    </row>
    <row r="1270" spans="1:7" x14ac:dyDescent="0.25">
      <c r="A1270" s="13">
        <v>42852</v>
      </c>
      <c r="B1270" s="12">
        <v>32</v>
      </c>
      <c r="C1270" s="12">
        <v>32.189999</v>
      </c>
      <c r="D1270" s="12">
        <v>31.889999</v>
      </c>
      <c r="E1270" s="12">
        <v>32</v>
      </c>
      <c r="F1270" s="12">
        <v>28.928663</v>
      </c>
      <c r="G1270" s="12">
        <v>2887830</v>
      </c>
    </row>
    <row r="1271" spans="1:7" x14ac:dyDescent="0.25">
      <c r="A1271" s="13">
        <v>42853</v>
      </c>
      <c r="B1271" s="12">
        <v>31.59</v>
      </c>
      <c r="C1271" s="12">
        <v>31.870000999999998</v>
      </c>
      <c r="D1271" s="12">
        <v>31.5</v>
      </c>
      <c r="E1271" s="12">
        <v>31.559999000000001</v>
      </c>
      <c r="F1271" s="12">
        <v>28.530892999999999</v>
      </c>
      <c r="G1271" s="12">
        <v>1600065</v>
      </c>
    </row>
    <row r="1272" spans="1:7" x14ac:dyDescent="0.25">
      <c r="A1272" s="13">
        <v>42857</v>
      </c>
      <c r="B1272" s="12">
        <v>31.370000999999998</v>
      </c>
      <c r="C1272" s="12">
        <v>31.549999</v>
      </c>
      <c r="D1272" s="12">
        <v>31.110001</v>
      </c>
      <c r="E1272" s="12">
        <v>31.51</v>
      </c>
      <c r="F1272" s="12">
        <v>28.485690999999999</v>
      </c>
      <c r="G1272" s="12">
        <v>2143628</v>
      </c>
    </row>
    <row r="1273" spans="1:7" x14ac:dyDescent="0.25">
      <c r="A1273" s="13">
        <v>42858</v>
      </c>
      <c r="B1273" s="12">
        <v>31.35</v>
      </c>
      <c r="C1273" s="12">
        <v>31.75</v>
      </c>
      <c r="D1273" s="12">
        <v>31.23</v>
      </c>
      <c r="E1273" s="12">
        <v>31.41</v>
      </c>
      <c r="F1273" s="12">
        <v>28.395289999999999</v>
      </c>
      <c r="G1273" s="12">
        <v>5155698</v>
      </c>
    </row>
    <row r="1274" spans="1:7" x14ac:dyDescent="0.25">
      <c r="A1274" s="13">
        <v>42859</v>
      </c>
      <c r="B1274" s="12">
        <v>31.41</v>
      </c>
      <c r="C1274" s="12">
        <v>31.690000999999999</v>
      </c>
      <c r="D1274" s="12">
        <v>30.85</v>
      </c>
      <c r="E1274" s="12">
        <v>31.110001</v>
      </c>
      <c r="F1274" s="12">
        <v>28.124084</v>
      </c>
      <c r="G1274" s="12">
        <v>2793694</v>
      </c>
    </row>
    <row r="1275" spans="1:7" x14ac:dyDescent="0.25">
      <c r="A1275" s="13">
        <v>42860</v>
      </c>
      <c r="B1275" s="12">
        <v>30.790001</v>
      </c>
      <c r="C1275" s="12">
        <v>31.639999</v>
      </c>
      <c r="D1275" s="12">
        <v>30.790001</v>
      </c>
      <c r="E1275" s="12">
        <v>31.5</v>
      </c>
      <c r="F1275" s="12">
        <v>28.476654</v>
      </c>
      <c r="G1275" s="12">
        <v>1903703</v>
      </c>
    </row>
    <row r="1276" spans="1:7" x14ac:dyDescent="0.25">
      <c r="A1276" s="13">
        <v>42863</v>
      </c>
      <c r="B1276" s="12">
        <v>31.17</v>
      </c>
      <c r="C1276" s="12">
        <v>31.68</v>
      </c>
      <c r="D1276" s="12">
        <v>31.17</v>
      </c>
      <c r="E1276" s="12">
        <v>31.49</v>
      </c>
      <c r="F1276" s="12">
        <v>28.467613</v>
      </c>
      <c r="G1276" s="12">
        <v>1154774</v>
      </c>
    </row>
    <row r="1277" spans="1:7" x14ac:dyDescent="0.25">
      <c r="A1277" s="13">
        <v>42864</v>
      </c>
      <c r="B1277" s="12">
        <v>31.51</v>
      </c>
      <c r="C1277" s="12">
        <v>31.98</v>
      </c>
      <c r="D1277" s="12">
        <v>31.51</v>
      </c>
      <c r="E1277" s="12">
        <v>31.93</v>
      </c>
      <c r="F1277" s="12">
        <v>28.865379000000001</v>
      </c>
      <c r="G1277" s="12">
        <v>2506882</v>
      </c>
    </row>
    <row r="1278" spans="1:7" x14ac:dyDescent="0.25">
      <c r="A1278" s="13">
        <v>42865</v>
      </c>
      <c r="B1278" s="12">
        <v>31.98</v>
      </c>
      <c r="C1278" s="12">
        <v>31.98</v>
      </c>
      <c r="D1278" s="12">
        <v>31.299999</v>
      </c>
      <c r="E1278" s="12">
        <v>31.52</v>
      </c>
      <c r="F1278" s="12">
        <v>28.494734000000001</v>
      </c>
      <c r="G1278" s="12">
        <v>1933179</v>
      </c>
    </row>
    <row r="1279" spans="1:7" x14ac:dyDescent="0.25">
      <c r="A1279" s="13">
        <v>42866</v>
      </c>
      <c r="B1279" s="12">
        <v>31.799999</v>
      </c>
      <c r="C1279" s="12">
        <v>32.330002</v>
      </c>
      <c r="D1279" s="12">
        <v>31.34</v>
      </c>
      <c r="E1279" s="12">
        <v>32.229999999999997</v>
      </c>
      <c r="F1279" s="12">
        <v>29.136589000000001</v>
      </c>
      <c r="G1279" s="12">
        <v>1069171</v>
      </c>
    </row>
    <row r="1280" spans="1:7" x14ac:dyDescent="0.25">
      <c r="A1280" s="13">
        <v>42867</v>
      </c>
      <c r="B1280" s="12">
        <v>32.229999999999997</v>
      </c>
      <c r="C1280" s="12">
        <v>32.5</v>
      </c>
      <c r="D1280" s="12">
        <v>31.129999000000002</v>
      </c>
      <c r="E1280" s="12">
        <v>31.5</v>
      </c>
      <c r="F1280" s="12">
        <v>28.476654</v>
      </c>
      <c r="G1280" s="12">
        <v>1792041</v>
      </c>
    </row>
    <row r="1281" spans="1:7" x14ac:dyDescent="0.25">
      <c r="A1281" s="13">
        <v>42870</v>
      </c>
      <c r="B1281" s="12">
        <v>31.75</v>
      </c>
      <c r="C1281" s="12">
        <v>31.77</v>
      </c>
      <c r="D1281" s="12">
        <v>31.059999000000001</v>
      </c>
      <c r="E1281" s="12">
        <v>31.709999</v>
      </c>
      <c r="F1281" s="12">
        <v>28.666495999999999</v>
      </c>
      <c r="G1281" s="12">
        <v>835042</v>
      </c>
    </row>
    <row r="1282" spans="1:7" x14ac:dyDescent="0.25">
      <c r="A1282" s="13">
        <v>42871</v>
      </c>
      <c r="B1282" s="12">
        <v>31.6</v>
      </c>
      <c r="C1282" s="12">
        <v>31.799999</v>
      </c>
      <c r="D1282" s="12">
        <v>31.110001</v>
      </c>
      <c r="E1282" s="12">
        <v>31.190000999999999</v>
      </c>
      <c r="F1282" s="12">
        <v>28.196408999999999</v>
      </c>
      <c r="G1282" s="12">
        <v>3223840</v>
      </c>
    </row>
    <row r="1283" spans="1:7" x14ac:dyDescent="0.25">
      <c r="A1283" s="13">
        <v>42872</v>
      </c>
      <c r="B1283" s="12">
        <v>30.639999</v>
      </c>
      <c r="C1283" s="12">
        <v>31.65</v>
      </c>
      <c r="D1283" s="12">
        <v>30.639999</v>
      </c>
      <c r="E1283" s="12">
        <v>31</v>
      </c>
      <c r="F1283" s="12">
        <v>28.024640999999999</v>
      </c>
      <c r="G1283" s="12">
        <v>10322716</v>
      </c>
    </row>
    <row r="1284" spans="1:7" x14ac:dyDescent="0.25">
      <c r="A1284" s="13">
        <v>42873</v>
      </c>
      <c r="B1284" s="12">
        <v>31.02</v>
      </c>
      <c r="C1284" s="12">
        <v>31.26</v>
      </c>
      <c r="D1284" s="12">
        <v>30.360001</v>
      </c>
      <c r="E1284" s="12">
        <v>30.84</v>
      </c>
      <c r="F1284" s="12">
        <v>27.879999000000002</v>
      </c>
      <c r="G1284" s="12">
        <v>3219340</v>
      </c>
    </row>
    <row r="1285" spans="1:7" x14ac:dyDescent="0.25">
      <c r="A1285" s="13">
        <v>42874</v>
      </c>
      <c r="B1285" s="12">
        <v>30.84</v>
      </c>
      <c r="C1285" s="12">
        <v>31.299999</v>
      </c>
      <c r="D1285" s="12">
        <v>30.35</v>
      </c>
      <c r="E1285" s="12">
        <v>30.99</v>
      </c>
      <c r="F1285" s="12">
        <v>28.015599999999999</v>
      </c>
      <c r="G1285" s="12">
        <v>1582536</v>
      </c>
    </row>
    <row r="1286" spans="1:7" x14ac:dyDescent="0.25">
      <c r="A1286" s="13">
        <v>42877</v>
      </c>
      <c r="B1286" s="12">
        <v>31.040001</v>
      </c>
      <c r="C1286" s="12">
        <v>31.299999</v>
      </c>
      <c r="D1286" s="12">
        <v>30.379999000000002</v>
      </c>
      <c r="E1286" s="12">
        <v>30.440000999999999</v>
      </c>
      <c r="F1286" s="12">
        <v>27.518393</v>
      </c>
      <c r="G1286" s="12">
        <v>921203</v>
      </c>
    </row>
    <row r="1287" spans="1:7" x14ac:dyDescent="0.25">
      <c r="A1287" s="13">
        <v>42878</v>
      </c>
      <c r="B1287" s="12">
        <v>30.25</v>
      </c>
      <c r="C1287" s="12">
        <v>31.5</v>
      </c>
      <c r="D1287" s="12">
        <v>30.25</v>
      </c>
      <c r="E1287" s="12">
        <v>31.33</v>
      </c>
      <c r="F1287" s="12">
        <v>28.322969000000001</v>
      </c>
      <c r="G1287" s="12">
        <v>3039783</v>
      </c>
    </row>
    <row r="1288" spans="1:7" x14ac:dyDescent="0.25">
      <c r="A1288" s="13">
        <v>42879</v>
      </c>
      <c r="B1288" s="12">
        <v>31</v>
      </c>
      <c r="C1288" s="12">
        <v>31.709999</v>
      </c>
      <c r="D1288" s="12">
        <v>31</v>
      </c>
      <c r="E1288" s="12">
        <v>31.57</v>
      </c>
      <c r="F1288" s="12">
        <v>28.539932</v>
      </c>
      <c r="G1288" s="12">
        <v>1612743</v>
      </c>
    </row>
    <row r="1289" spans="1:7" x14ac:dyDescent="0.25">
      <c r="A1289" s="13">
        <v>42880</v>
      </c>
      <c r="B1289" s="12">
        <v>31.629999000000002</v>
      </c>
      <c r="C1289" s="12">
        <v>31.870000999999998</v>
      </c>
      <c r="D1289" s="12">
        <v>31.1</v>
      </c>
      <c r="E1289" s="12">
        <v>31.41</v>
      </c>
      <c r="F1289" s="12">
        <v>28.395289999999999</v>
      </c>
      <c r="G1289" s="12">
        <v>1637448</v>
      </c>
    </row>
    <row r="1290" spans="1:7" x14ac:dyDescent="0.25">
      <c r="A1290" s="13">
        <v>42881</v>
      </c>
      <c r="B1290" s="12">
        <v>31.35</v>
      </c>
      <c r="C1290" s="12">
        <v>31.93</v>
      </c>
      <c r="D1290" s="12">
        <v>30.92</v>
      </c>
      <c r="E1290" s="12">
        <v>31.049999</v>
      </c>
      <c r="F1290" s="12">
        <v>28.069839000000002</v>
      </c>
      <c r="G1290" s="12">
        <v>4228724</v>
      </c>
    </row>
    <row r="1291" spans="1:7" x14ac:dyDescent="0.25">
      <c r="A1291" s="13">
        <v>42884</v>
      </c>
      <c r="B1291" s="12">
        <v>31.110001</v>
      </c>
      <c r="C1291" s="12">
        <v>31.73</v>
      </c>
      <c r="D1291" s="12">
        <v>31.110001</v>
      </c>
      <c r="E1291" s="12">
        <v>31.51</v>
      </c>
      <c r="F1291" s="12">
        <v>28.485690999999999</v>
      </c>
      <c r="G1291" s="12">
        <v>252208</v>
      </c>
    </row>
    <row r="1292" spans="1:7" x14ac:dyDescent="0.25">
      <c r="A1292" s="13">
        <v>42885</v>
      </c>
      <c r="B1292" s="12">
        <v>31.120000999999998</v>
      </c>
      <c r="C1292" s="12">
        <v>31.469999000000001</v>
      </c>
      <c r="D1292" s="12">
        <v>30.83</v>
      </c>
      <c r="E1292" s="12">
        <v>31</v>
      </c>
      <c r="F1292" s="12">
        <v>28.024640999999999</v>
      </c>
      <c r="G1292" s="12">
        <v>1370612</v>
      </c>
    </row>
    <row r="1293" spans="1:7" x14ac:dyDescent="0.25">
      <c r="A1293" s="13">
        <v>42886</v>
      </c>
      <c r="B1293" s="12">
        <v>31</v>
      </c>
      <c r="C1293" s="12">
        <v>31.280000999999999</v>
      </c>
      <c r="D1293" s="12">
        <v>29.459999</v>
      </c>
      <c r="E1293" s="12">
        <v>30.01</v>
      </c>
      <c r="F1293" s="12">
        <v>27.129662</v>
      </c>
      <c r="G1293" s="12">
        <v>6089979</v>
      </c>
    </row>
    <row r="1294" spans="1:7" x14ac:dyDescent="0.25">
      <c r="A1294" s="13">
        <v>42887</v>
      </c>
      <c r="B1294" s="12">
        <v>30.290001</v>
      </c>
      <c r="C1294" s="12">
        <v>30.75</v>
      </c>
      <c r="D1294" s="12">
        <v>29.99</v>
      </c>
      <c r="E1294" s="12">
        <v>30.16</v>
      </c>
      <c r="F1294" s="12">
        <v>27.265264999999999</v>
      </c>
      <c r="G1294" s="12">
        <v>2096233</v>
      </c>
    </row>
    <row r="1295" spans="1:7" x14ac:dyDescent="0.25">
      <c r="A1295" s="13">
        <v>42888</v>
      </c>
      <c r="B1295" s="12">
        <v>30.030000999999999</v>
      </c>
      <c r="C1295" s="12">
        <v>31.139999</v>
      </c>
      <c r="D1295" s="12">
        <v>30.030000999999999</v>
      </c>
      <c r="E1295" s="12">
        <v>30.440000999999999</v>
      </c>
      <c r="F1295" s="12">
        <v>27.518393</v>
      </c>
      <c r="G1295" s="12">
        <v>1407294</v>
      </c>
    </row>
    <row r="1296" spans="1:7" x14ac:dyDescent="0.25">
      <c r="A1296" s="13">
        <v>42891</v>
      </c>
      <c r="B1296" s="12">
        <v>30.440000999999999</v>
      </c>
      <c r="C1296" s="12">
        <v>31.24</v>
      </c>
      <c r="D1296" s="12">
        <v>30.4</v>
      </c>
      <c r="E1296" s="12">
        <v>30.66</v>
      </c>
      <c r="F1296" s="12">
        <v>27.717275999999998</v>
      </c>
      <c r="G1296" s="12">
        <v>893396</v>
      </c>
    </row>
    <row r="1297" spans="1:7" x14ac:dyDescent="0.25">
      <c r="A1297" s="13">
        <v>42892</v>
      </c>
      <c r="B1297" s="12">
        <v>30.290001</v>
      </c>
      <c r="C1297" s="12">
        <v>31.040001</v>
      </c>
      <c r="D1297" s="12">
        <v>30.049999</v>
      </c>
      <c r="E1297" s="12">
        <v>30.280000999999999</v>
      </c>
      <c r="F1297" s="12">
        <v>27.373749</v>
      </c>
      <c r="G1297" s="12">
        <v>1655561</v>
      </c>
    </row>
    <row r="1298" spans="1:7" x14ac:dyDescent="0.25">
      <c r="A1298" s="13">
        <v>42893</v>
      </c>
      <c r="B1298" s="12">
        <v>30.18</v>
      </c>
      <c r="C1298" s="12">
        <v>30.299999</v>
      </c>
      <c r="D1298" s="12">
        <v>29.66</v>
      </c>
      <c r="E1298" s="12">
        <v>30</v>
      </c>
      <c r="F1298" s="12">
        <v>27.120621</v>
      </c>
      <c r="G1298" s="12">
        <v>4626327</v>
      </c>
    </row>
    <row r="1299" spans="1:7" x14ac:dyDescent="0.25">
      <c r="A1299" s="13">
        <v>42894</v>
      </c>
      <c r="B1299" s="12">
        <v>30</v>
      </c>
      <c r="C1299" s="12">
        <v>30.16</v>
      </c>
      <c r="D1299" s="12">
        <v>29.02</v>
      </c>
      <c r="E1299" s="12">
        <v>29.129999000000002</v>
      </c>
      <c r="F1299" s="12">
        <v>26.334122000000001</v>
      </c>
      <c r="G1299" s="12">
        <v>4358925</v>
      </c>
    </row>
    <row r="1300" spans="1:7" x14ac:dyDescent="0.25">
      <c r="A1300" s="13">
        <v>42895</v>
      </c>
      <c r="B1300" s="12">
        <v>29.280000999999999</v>
      </c>
      <c r="C1300" s="12">
        <v>29.75</v>
      </c>
      <c r="D1300" s="12">
        <v>28.67</v>
      </c>
      <c r="E1300" s="12">
        <v>28.77</v>
      </c>
      <c r="F1300" s="12">
        <v>26.008676999999999</v>
      </c>
      <c r="G1300" s="12">
        <v>2909674</v>
      </c>
    </row>
    <row r="1301" spans="1:7" x14ac:dyDescent="0.25">
      <c r="A1301" s="13">
        <v>42898</v>
      </c>
      <c r="B1301" s="12">
        <v>29.24</v>
      </c>
      <c r="C1301" s="12">
        <v>29.24</v>
      </c>
      <c r="D1301" s="12">
        <v>28.67</v>
      </c>
      <c r="E1301" s="12">
        <v>29.030000999999999</v>
      </c>
      <c r="F1301" s="12">
        <v>26.243721000000001</v>
      </c>
      <c r="G1301" s="12">
        <v>871751</v>
      </c>
    </row>
    <row r="1302" spans="1:7" x14ac:dyDescent="0.25">
      <c r="A1302" s="13">
        <v>42899</v>
      </c>
      <c r="B1302" s="12">
        <v>29.07</v>
      </c>
      <c r="C1302" s="12">
        <v>29.74</v>
      </c>
      <c r="D1302" s="12">
        <v>29</v>
      </c>
      <c r="E1302" s="12">
        <v>29.190000999999999</v>
      </c>
      <c r="F1302" s="12">
        <v>26.388366999999999</v>
      </c>
      <c r="G1302" s="12">
        <v>2275890</v>
      </c>
    </row>
    <row r="1303" spans="1:7" x14ac:dyDescent="0.25">
      <c r="A1303" s="13">
        <v>42900</v>
      </c>
      <c r="B1303" s="12">
        <v>29.07</v>
      </c>
      <c r="C1303" s="12">
        <v>29.6</v>
      </c>
      <c r="D1303" s="12">
        <v>28.969999000000001</v>
      </c>
      <c r="E1303" s="12">
        <v>29.16</v>
      </c>
      <c r="F1303" s="12">
        <v>26.361243999999999</v>
      </c>
      <c r="G1303" s="12">
        <v>7591033</v>
      </c>
    </row>
    <row r="1304" spans="1:7" x14ac:dyDescent="0.25">
      <c r="A1304" s="13">
        <v>42901</v>
      </c>
      <c r="B1304" s="12">
        <v>29.16</v>
      </c>
      <c r="C1304" s="12">
        <v>29.43</v>
      </c>
      <c r="D1304" s="12">
        <v>28.68</v>
      </c>
      <c r="E1304" s="12">
        <v>29.27</v>
      </c>
      <c r="F1304" s="12">
        <v>26.460688000000001</v>
      </c>
      <c r="G1304" s="12">
        <v>1873771</v>
      </c>
    </row>
    <row r="1305" spans="1:7" x14ac:dyDescent="0.25">
      <c r="A1305" s="13">
        <v>42902</v>
      </c>
      <c r="B1305" s="12">
        <v>29.02</v>
      </c>
      <c r="C1305" s="12">
        <v>29.440000999999999</v>
      </c>
      <c r="D1305" s="12">
        <v>28.51</v>
      </c>
      <c r="E1305" s="12">
        <v>28.700001</v>
      </c>
      <c r="F1305" s="12">
        <v>25.945395000000001</v>
      </c>
      <c r="G1305" s="12">
        <v>4764979</v>
      </c>
    </row>
    <row r="1306" spans="1:7" x14ac:dyDescent="0.25">
      <c r="A1306" s="13">
        <v>42905</v>
      </c>
      <c r="B1306" s="12">
        <v>28.9</v>
      </c>
      <c r="C1306" s="12">
        <v>29.24</v>
      </c>
      <c r="D1306" s="12">
        <v>28.799999</v>
      </c>
      <c r="E1306" s="12">
        <v>28.950001</v>
      </c>
      <c r="F1306" s="12">
        <v>26.171399999999998</v>
      </c>
      <c r="G1306" s="12">
        <v>3402774</v>
      </c>
    </row>
    <row r="1307" spans="1:7" x14ac:dyDescent="0.25">
      <c r="A1307" s="13">
        <v>42906</v>
      </c>
      <c r="B1307" s="12">
        <v>29.030000999999999</v>
      </c>
      <c r="C1307" s="12">
        <v>29.25</v>
      </c>
      <c r="D1307" s="12">
        <v>28.709999</v>
      </c>
      <c r="E1307" s="12">
        <v>28.77</v>
      </c>
      <c r="F1307" s="12">
        <v>26.008676999999999</v>
      </c>
      <c r="G1307" s="12">
        <v>2499660</v>
      </c>
    </row>
    <row r="1308" spans="1:7" x14ac:dyDescent="0.25">
      <c r="A1308" s="13">
        <v>42907</v>
      </c>
      <c r="B1308" s="12">
        <v>28.77</v>
      </c>
      <c r="C1308" s="12">
        <v>29</v>
      </c>
      <c r="D1308" s="12">
        <v>27.690000999999999</v>
      </c>
      <c r="E1308" s="12">
        <v>27.83</v>
      </c>
      <c r="F1308" s="12">
        <v>25.158895000000001</v>
      </c>
      <c r="G1308" s="12">
        <v>1497040</v>
      </c>
    </row>
    <row r="1309" spans="1:7" x14ac:dyDescent="0.25">
      <c r="A1309" s="13">
        <v>42908</v>
      </c>
      <c r="B1309" s="12">
        <v>27.700001</v>
      </c>
      <c r="C1309" s="12">
        <v>28.700001</v>
      </c>
      <c r="D1309" s="12">
        <v>27.700001</v>
      </c>
      <c r="E1309" s="12">
        <v>28.139999</v>
      </c>
      <c r="F1309" s="12">
        <v>25.439143999999999</v>
      </c>
      <c r="G1309" s="12">
        <v>1710271</v>
      </c>
    </row>
    <row r="1310" spans="1:7" x14ac:dyDescent="0.25">
      <c r="A1310" s="13">
        <v>42909</v>
      </c>
      <c r="B1310" s="12">
        <v>28.110001</v>
      </c>
      <c r="C1310" s="12">
        <v>28.5</v>
      </c>
      <c r="D1310" s="12">
        <v>28.02</v>
      </c>
      <c r="E1310" s="12">
        <v>28.379999000000002</v>
      </c>
      <c r="F1310" s="12">
        <v>25.656106999999999</v>
      </c>
      <c r="G1310" s="12">
        <v>3677590</v>
      </c>
    </row>
    <row r="1311" spans="1:7" x14ac:dyDescent="0.25">
      <c r="A1311" s="13">
        <v>42912</v>
      </c>
      <c r="B1311" s="12">
        <v>28.120000999999998</v>
      </c>
      <c r="C1311" s="12">
        <v>29.190000999999999</v>
      </c>
      <c r="D1311" s="12">
        <v>28.1</v>
      </c>
      <c r="E1311" s="12">
        <v>29.030000999999999</v>
      </c>
      <c r="F1311" s="12">
        <v>26.243721000000001</v>
      </c>
      <c r="G1311" s="12">
        <v>4459579</v>
      </c>
    </row>
    <row r="1312" spans="1:7" x14ac:dyDescent="0.25">
      <c r="A1312" s="13">
        <v>42913</v>
      </c>
      <c r="B1312" s="12">
        <v>29</v>
      </c>
      <c r="C1312" s="12">
        <v>29</v>
      </c>
      <c r="D1312" s="12">
        <v>28.200001</v>
      </c>
      <c r="E1312" s="12">
        <v>28.389999</v>
      </c>
      <c r="F1312" s="12">
        <v>25.665147999999999</v>
      </c>
      <c r="G1312" s="12">
        <v>2227074</v>
      </c>
    </row>
    <row r="1313" spans="1:7" x14ac:dyDescent="0.25">
      <c r="A1313" s="13">
        <v>42914</v>
      </c>
      <c r="B1313" s="12">
        <v>28.49</v>
      </c>
      <c r="C1313" s="12">
        <v>28.49</v>
      </c>
      <c r="D1313" s="12">
        <v>27.709999</v>
      </c>
      <c r="E1313" s="12">
        <v>27.9</v>
      </c>
      <c r="F1313" s="12">
        <v>25.573484000000001</v>
      </c>
      <c r="G1313" s="12">
        <v>2726434</v>
      </c>
    </row>
    <row r="1314" spans="1:7" x14ac:dyDescent="0.25">
      <c r="A1314" s="13">
        <v>42915</v>
      </c>
      <c r="B1314" s="12">
        <v>27.610001</v>
      </c>
      <c r="C1314" s="12">
        <v>27.84</v>
      </c>
      <c r="D1314" s="12">
        <v>27.299999</v>
      </c>
      <c r="E1314" s="12">
        <v>27.379999000000002</v>
      </c>
      <c r="F1314" s="12">
        <v>25.096848000000001</v>
      </c>
      <c r="G1314" s="12">
        <v>1719556</v>
      </c>
    </row>
    <row r="1315" spans="1:7" x14ac:dyDescent="0.25">
      <c r="A1315" s="13">
        <v>42916</v>
      </c>
      <c r="B1315" s="12">
        <v>27.4</v>
      </c>
      <c r="C1315" s="12">
        <v>27.9</v>
      </c>
      <c r="D1315" s="12">
        <v>27.059999000000001</v>
      </c>
      <c r="E1315" s="12">
        <v>27.23</v>
      </c>
      <c r="F1315" s="12">
        <v>24.959356</v>
      </c>
      <c r="G1315" s="12">
        <v>3391149</v>
      </c>
    </row>
    <row r="1316" spans="1:7" x14ac:dyDescent="0.25">
      <c r="A1316" s="13">
        <v>42919</v>
      </c>
      <c r="B1316" s="12">
        <v>27.32</v>
      </c>
      <c r="C1316" s="12">
        <v>27.5</v>
      </c>
      <c r="D1316" s="12">
        <v>27.030000999999999</v>
      </c>
      <c r="E1316" s="12">
        <v>27.129999000000002</v>
      </c>
      <c r="F1316" s="12">
        <v>24.867692999999999</v>
      </c>
      <c r="G1316" s="12">
        <v>3008626</v>
      </c>
    </row>
    <row r="1317" spans="1:7" x14ac:dyDescent="0.25">
      <c r="A1317" s="13">
        <v>42920</v>
      </c>
      <c r="B1317" s="12">
        <v>27.01</v>
      </c>
      <c r="C1317" s="12">
        <v>27.639999</v>
      </c>
      <c r="D1317" s="12">
        <v>27.01</v>
      </c>
      <c r="E1317" s="12">
        <v>27.200001</v>
      </c>
      <c r="F1317" s="12">
        <v>24.931857999999998</v>
      </c>
      <c r="G1317" s="12">
        <v>2994579</v>
      </c>
    </row>
    <row r="1318" spans="1:7" x14ac:dyDescent="0.25">
      <c r="A1318" s="13">
        <v>42921</v>
      </c>
      <c r="B1318" s="12">
        <v>27.24</v>
      </c>
      <c r="C1318" s="12">
        <v>27.459999</v>
      </c>
      <c r="D1318" s="12">
        <v>26.76</v>
      </c>
      <c r="E1318" s="12">
        <v>27.24</v>
      </c>
      <c r="F1318" s="12">
        <v>24.968520999999999</v>
      </c>
      <c r="G1318" s="12">
        <v>1950047</v>
      </c>
    </row>
    <row r="1319" spans="1:7" x14ac:dyDescent="0.25">
      <c r="A1319" s="13">
        <v>42922</v>
      </c>
      <c r="B1319" s="12">
        <v>27.15</v>
      </c>
      <c r="C1319" s="12">
        <v>27.290001</v>
      </c>
      <c r="D1319" s="12">
        <v>26.5</v>
      </c>
      <c r="E1319" s="12">
        <v>26.77</v>
      </c>
      <c r="F1319" s="12">
        <v>24.537716</v>
      </c>
      <c r="G1319" s="12">
        <v>3536299</v>
      </c>
    </row>
    <row r="1320" spans="1:7" x14ac:dyDescent="0.25">
      <c r="A1320" s="13">
        <v>42923</v>
      </c>
      <c r="B1320" s="12">
        <v>26.790001</v>
      </c>
      <c r="C1320" s="12">
        <v>26.809999000000001</v>
      </c>
      <c r="D1320" s="12">
        <v>26.040001</v>
      </c>
      <c r="E1320" s="12">
        <v>26.610001</v>
      </c>
      <c r="F1320" s="12">
        <v>24.391058000000001</v>
      </c>
      <c r="G1320" s="12">
        <v>3804339</v>
      </c>
    </row>
    <row r="1321" spans="1:7" x14ac:dyDescent="0.25">
      <c r="A1321" s="13">
        <v>42926</v>
      </c>
      <c r="B1321" s="12">
        <v>26.76</v>
      </c>
      <c r="C1321" s="12">
        <v>26.77</v>
      </c>
      <c r="D1321" s="12">
        <v>26.23</v>
      </c>
      <c r="E1321" s="12">
        <v>26.549999</v>
      </c>
      <c r="F1321" s="12">
        <v>24.33606</v>
      </c>
      <c r="G1321" s="12">
        <v>5868969</v>
      </c>
    </row>
    <row r="1322" spans="1:7" x14ac:dyDescent="0.25">
      <c r="A1322" s="13">
        <v>42927</v>
      </c>
      <c r="B1322" s="12">
        <v>26.5</v>
      </c>
      <c r="C1322" s="12">
        <v>26.780000999999999</v>
      </c>
      <c r="D1322" s="12">
        <v>26.120000999999998</v>
      </c>
      <c r="E1322" s="12">
        <v>26.309999000000001</v>
      </c>
      <c r="F1322" s="12">
        <v>24.116070000000001</v>
      </c>
      <c r="G1322" s="12">
        <v>4011766</v>
      </c>
    </row>
    <row r="1323" spans="1:7" x14ac:dyDescent="0.25">
      <c r="A1323" s="13">
        <v>42928</v>
      </c>
      <c r="B1323" s="12">
        <v>26.5</v>
      </c>
      <c r="C1323" s="12">
        <v>27.700001</v>
      </c>
      <c r="D1323" s="12">
        <v>26.469999000000001</v>
      </c>
      <c r="E1323" s="12">
        <v>27.68</v>
      </c>
      <c r="F1323" s="12">
        <v>25.371832000000001</v>
      </c>
      <c r="G1323" s="12">
        <v>11053060</v>
      </c>
    </row>
    <row r="1324" spans="1:7" x14ac:dyDescent="0.25">
      <c r="A1324" s="13">
        <v>42929</v>
      </c>
      <c r="B1324" s="12">
        <v>27.67</v>
      </c>
      <c r="C1324" s="12">
        <v>28.200001</v>
      </c>
      <c r="D1324" s="12">
        <v>27.6</v>
      </c>
      <c r="E1324" s="12">
        <v>27.799999</v>
      </c>
      <c r="F1324" s="12">
        <v>25.481822999999999</v>
      </c>
      <c r="G1324" s="12">
        <v>5558660</v>
      </c>
    </row>
    <row r="1325" spans="1:7" x14ac:dyDescent="0.25">
      <c r="A1325" s="13">
        <v>42930</v>
      </c>
      <c r="B1325" s="12">
        <v>27.799999</v>
      </c>
      <c r="C1325" s="12">
        <v>28.17</v>
      </c>
      <c r="D1325" s="12">
        <v>27.41</v>
      </c>
      <c r="E1325" s="12">
        <v>27.889999</v>
      </c>
      <c r="F1325" s="12">
        <v>25.564318</v>
      </c>
      <c r="G1325" s="12">
        <v>2222957</v>
      </c>
    </row>
    <row r="1326" spans="1:7" x14ac:dyDescent="0.25">
      <c r="A1326" s="13">
        <v>42933</v>
      </c>
      <c r="B1326" s="12">
        <v>27.889999</v>
      </c>
      <c r="C1326" s="12">
        <v>28.110001</v>
      </c>
      <c r="D1326" s="12">
        <v>27.719999000000001</v>
      </c>
      <c r="E1326" s="12">
        <v>28.049999</v>
      </c>
      <c r="F1326" s="12">
        <v>25.710975999999999</v>
      </c>
      <c r="G1326" s="12">
        <v>1603996</v>
      </c>
    </row>
    <row r="1327" spans="1:7" x14ac:dyDescent="0.25">
      <c r="A1327" s="13">
        <v>42934</v>
      </c>
      <c r="B1327" s="12">
        <v>28.049999</v>
      </c>
      <c r="C1327" s="12">
        <v>28.049999</v>
      </c>
      <c r="D1327" s="12">
        <v>27.58</v>
      </c>
      <c r="E1327" s="12">
        <v>27.84</v>
      </c>
      <c r="F1327" s="12">
        <v>25.518488000000001</v>
      </c>
      <c r="G1327" s="12">
        <v>2654984</v>
      </c>
    </row>
    <row r="1328" spans="1:7" x14ac:dyDescent="0.25">
      <c r="A1328" s="13">
        <v>42935</v>
      </c>
      <c r="B1328" s="12">
        <v>27.549999</v>
      </c>
      <c r="C1328" s="12">
        <v>28.34</v>
      </c>
      <c r="D1328" s="12">
        <v>27.549999</v>
      </c>
      <c r="E1328" s="12">
        <v>28.299999</v>
      </c>
      <c r="F1328" s="12">
        <v>25.94013</v>
      </c>
      <c r="G1328" s="12">
        <v>2669866</v>
      </c>
    </row>
    <row r="1329" spans="1:7" x14ac:dyDescent="0.25">
      <c r="A1329" s="13">
        <v>42936</v>
      </c>
      <c r="B1329" s="12">
        <v>28.030000999999999</v>
      </c>
      <c r="C1329" s="12">
        <v>28.32</v>
      </c>
      <c r="D1329" s="12">
        <v>27.809999000000001</v>
      </c>
      <c r="E1329" s="12">
        <v>28.07</v>
      </c>
      <c r="F1329" s="12">
        <v>25.729309000000001</v>
      </c>
      <c r="G1329" s="12">
        <v>1395875</v>
      </c>
    </row>
    <row r="1330" spans="1:7" x14ac:dyDescent="0.25">
      <c r="A1330" s="13">
        <v>42937</v>
      </c>
      <c r="B1330" s="12">
        <v>27.82</v>
      </c>
      <c r="C1330" s="12">
        <v>28.200001</v>
      </c>
      <c r="D1330" s="12">
        <v>27.530000999999999</v>
      </c>
      <c r="E1330" s="12">
        <v>27.58</v>
      </c>
      <c r="F1330" s="12">
        <v>25.280169000000001</v>
      </c>
      <c r="G1330" s="12">
        <v>1337282</v>
      </c>
    </row>
    <row r="1331" spans="1:7" x14ac:dyDescent="0.25">
      <c r="A1331" s="13">
        <v>42940</v>
      </c>
      <c r="B1331" s="12">
        <v>27.59</v>
      </c>
      <c r="C1331" s="12">
        <v>27.84</v>
      </c>
      <c r="D1331" s="12">
        <v>27.549999</v>
      </c>
      <c r="E1331" s="12">
        <v>27.74</v>
      </c>
      <c r="F1331" s="12">
        <v>25.426828</v>
      </c>
      <c r="G1331" s="12">
        <v>1288198</v>
      </c>
    </row>
    <row r="1332" spans="1:7" x14ac:dyDescent="0.25">
      <c r="A1332" s="13">
        <v>42941</v>
      </c>
      <c r="B1332" s="12">
        <v>27.889999</v>
      </c>
      <c r="C1332" s="12">
        <v>28.299999</v>
      </c>
      <c r="D1332" s="12">
        <v>27.82</v>
      </c>
      <c r="E1332" s="12">
        <v>28.209999</v>
      </c>
      <c r="F1332" s="12">
        <v>25.857634999999998</v>
      </c>
      <c r="G1332" s="12">
        <v>3458208</v>
      </c>
    </row>
    <row r="1333" spans="1:7" x14ac:dyDescent="0.25">
      <c r="A1333" s="13">
        <v>42942</v>
      </c>
      <c r="B1333" s="12">
        <v>28.280000999999999</v>
      </c>
      <c r="C1333" s="12">
        <v>28.459999</v>
      </c>
      <c r="D1333" s="12">
        <v>27.59</v>
      </c>
      <c r="E1333" s="12">
        <v>28.049999</v>
      </c>
      <c r="F1333" s="12">
        <v>25.710975999999999</v>
      </c>
      <c r="G1333" s="12">
        <v>16158701</v>
      </c>
    </row>
    <row r="1334" spans="1:7" x14ac:dyDescent="0.25">
      <c r="A1334" s="13">
        <v>42943</v>
      </c>
      <c r="B1334" s="12">
        <v>28.1</v>
      </c>
      <c r="C1334" s="12">
        <v>28.129999000000002</v>
      </c>
      <c r="D1334" s="12">
        <v>27.4</v>
      </c>
      <c r="E1334" s="12">
        <v>27.559999000000001</v>
      </c>
      <c r="F1334" s="12">
        <v>25.261838999999998</v>
      </c>
      <c r="G1334" s="12">
        <v>1713797</v>
      </c>
    </row>
    <row r="1335" spans="1:7" x14ac:dyDescent="0.25">
      <c r="A1335" s="13">
        <v>42944</v>
      </c>
      <c r="B1335" s="12">
        <v>27.4</v>
      </c>
      <c r="C1335" s="12">
        <v>27.57</v>
      </c>
      <c r="D1335" s="12">
        <v>26.549999</v>
      </c>
      <c r="E1335" s="12">
        <v>27.309999000000001</v>
      </c>
      <c r="F1335" s="12">
        <v>25.032684</v>
      </c>
      <c r="G1335" s="12">
        <v>14076192</v>
      </c>
    </row>
    <row r="1336" spans="1:7" x14ac:dyDescent="0.25">
      <c r="A1336" s="13">
        <v>42947</v>
      </c>
      <c r="B1336" s="12">
        <v>27</v>
      </c>
      <c r="C1336" s="12">
        <v>27.700001</v>
      </c>
      <c r="D1336" s="12">
        <v>26.65</v>
      </c>
      <c r="E1336" s="12">
        <v>27.07</v>
      </c>
      <c r="F1336" s="12">
        <v>24.812695999999999</v>
      </c>
      <c r="G1336" s="12">
        <v>5991583</v>
      </c>
    </row>
    <row r="1337" spans="1:7" x14ac:dyDescent="0.25">
      <c r="A1337" s="13">
        <v>42948</v>
      </c>
      <c r="B1337" s="12">
        <v>27.4</v>
      </c>
      <c r="C1337" s="12">
        <v>27.49</v>
      </c>
      <c r="D1337" s="12">
        <v>27</v>
      </c>
      <c r="E1337" s="12">
        <v>27.129999000000002</v>
      </c>
      <c r="F1337" s="12">
        <v>24.867692999999999</v>
      </c>
      <c r="G1337" s="12">
        <v>4986159</v>
      </c>
    </row>
    <row r="1338" spans="1:7" x14ac:dyDescent="0.25">
      <c r="A1338" s="13">
        <v>42949</v>
      </c>
      <c r="B1338" s="12">
        <v>27.030000999999999</v>
      </c>
      <c r="C1338" s="12">
        <v>27.129999000000002</v>
      </c>
      <c r="D1338" s="12">
        <v>26.5</v>
      </c>
      <c r="E1338" s="12">
        <v>26.799999</v>
      </c>
      <c r="F1338" s="12">
        <v>24.565211999999999</v>
      </c>
      <c r="G1338" s="12">
        <v>9039881</v>
      </c>
    </row>
    <row r="1339" spans="1:7" x14ac:dyDescent="0.25">
      <c r="A1339" s="13">
        <v>42950</v>
      </c>
      <c r="B1339" s="12">
        <v>27</v>
      </c>
      <c r="C1339" s="12">
        <v>27.01</v>
      </c>
      <c r="D1339" s="12">
        <v>26.35</v>
      </c>
      <c r="E1339" s="12">
        <v>26.459999</v>
      </c>
      <c r="F1339" s="12">
        <v>24.253563</v>
      </c>
      <c r="G1339" s="12">
        <v>18726902</v>
      </c>
    </row>
    <row r="1340" spans="1:7" x14ac:dyDescent="0.25">
      <c r="A1340" s="13">
        <v>42951</v>
      </c>
      <c r="B1340" s="12">
        <v>26.629999000000002</v>
      </c>
      <c r="C1340" s="12">
        <v>26.690000999999999</v>
      </c>
      <c r="D1340" s="12">
        <v>26.4</v>
      </c>
      <c r="E1340" s="12">
        <v>26.5</v>
      </c>
      <c r="F1340" s="12">
        <v>24.290230000000001</v>
      </c>
      <c r="G1340" s="12">
        <v>8812566</v>
      </c>
    </row>
    <row r="1341" spans="1:7" x14ac:dyDescent="0.25">
      <c r="A1341" s="13">
        <v>42954</v>
      </c>
      <c r="B1341" s="12">
        <v>26.530000999999999</v>
      </c>
      <c r="C1341" s="12">
        <v>26.879999000000002</v>
      </c>
      <c r="D1341" s="12">
        <v>26.389999</v>
      </c>
      <c r="E1341" s="12">
        <v>26.540001</v>
      </c>
      <c r="F1341" s="12">
        <v>24.326895</v>
      </c>
      <c r="G1341" s="12">
        <v>3116413</v>
      </c>
    </row>
    <row r="1342" spans="1:7" x14ac:dyDescent="0.25">
      <c r="A1342" s="13">
        <v>42955</v>
      </c>
      <c r="B1342" s="12">
        <v>26.540001</v>
      </c>
      <c r="C1342" s="12">
        <v>26.549999</v>
      </c>
      <c r="D1342" s="12">
        <v>26.25</v>
      </c>
      <c r="E1342" s="12">
        <v>26.440000999999999</v>
      </c>
      <c r="F1342" s="12">
        <v>24.235233000000001</v>
      </c>
      <c r="G1342" s="12">
        <v>3886779</v>
      </c>
    </row>
    <row r="1343" spans="1:7" x14ac:dyDescent="0.25">
      <c r="A1343" s="13">
        <v>42956</v>
      </c>
      <c r="B1343" s="12">
        <v>26.559999000000001</v>
      </c>
      <c r="C1343" s="12">
        <v>26.559999000000001</v>
      </c>
      <c r="D1343" s="12">
        <v>26.16</v>
      </c>
      <c r="E1343" s="12">
        <v>26.23</v>
      </c>
      <c r="F1343" s="12">
        <v>24.042742000000001</v>
      </c>
      <c r="G1343" s="12">
        <v>3596997</v>
      </c>
    </row>
    <row r="1344" spans="1:7" x14ac:dyDescent="0.25">
      <c r="A1344" s="13">
        <v>42957</v>
      </c>
      <c r="B1344" s="12">
        <v>26.1</v>
      </c>
      <c r="C1344" s="12">
        <v>26.299999</v>
      </c>
      <c r="D1344" s="12">
        <v>26</v>
      </c>
      <c r="E1344" s="12">
        <v>26.120000999999998</v>
      </c>
      <c r="F1344" s="12">
        <v>23.941915999999999</v>
      </c>
      <c r="G1344" s="12">
        <v>4181569</v>
      </c>
    </row>
    <row r="1345" spans="1:7" x14ac:dyDescent="0.25">
      <c r="A1345" s="13">
        <v>42958</v>
      </c>
      <c r="B1345" s="12">
        <v>26.07</v>
      </c>
      <c r="C1345" s="12">
        <v>26.190000999999999</v>
      </c>
      <c r="D1345" s="12">
        <v>25.91</v>
      </c>
      <c r="E1345" s="12">
        <v>26.049999</v>
      </c>
      <c r="F1345" s="12">
        <v>23.877749999999999</v>
      </c>
      <c r="G1345" s="12">
        <v>6741381</v>
      </c>
    </row>
    <row r="1346" spans="1:7" x14ac:dyDescent="0.25">
      <c r="A1346" s="13">
        <v>42961</v>
      </c>
      <c r="B1346" s="12">
        <v>26.280000999999999</v>
      </c>
      <c r="C1346" s="12">
        <v>26.280000999999999</v>
      </c>
      <c r="D1346" s="12">
        <v>25.91</v>
      </c>
      <c r="E1346" s="12">
        <v>26.129999000000002</v>
      </c>
      <c r="F1346" s="12">
        <v>23.951080000000001</v>
      </c>
      <c r="G1346" s="12">
        <v>4166726</v>
      </c>
    </row>
    <row r="1347" spans="1:7" x14ac:dyDescent="0.25">
      <c r="A1347" s="13">
        <v>42962</v>
      </c>
      <c r="B1347" s="12">
        <v>26.01</v>
      </c>
      <c r="C1347" s="12">
        <v>26.15</v>
      </c>
      <c r="D1347" s="12">
        <v>25.93</v>
      </c>
      <c r="E1347" s="12">
        <v>26.059999000000001</v>
      </c>
      <c r="F1347" s="12">
        <v>23.886917</v>
      </c>
      <c r="G1347" s="12">
        <v>5589567</v>
      </c>
    </row>
    <row r="1348" spans="1:7" x14ac:dyDescent="0.25">
      <c r="A1348" s="13">
        <v>42963</v>
      </c>
      <c r="B1348" s="12">
        <v>26.110001</v>
      </c>
      <c r="C1348" s="12">
        <v>26.110001</v>
      </c>
      <c r="D1348" s="12">
        <v>25.92</v>
      </c>
      <c r="E1348" s="12">
        <v>26.02</v>
      </c>
      <c r="F1348" s="12">
        <v>23.850254</v>
      </c>
      <c r="G1348" s="12">
        <v>6508180</v>
      </c>
    </row>
    <row r="1349" spans="1:7" x14ac:dyDescent="0.25">
      <c r="A1349" s="13">
        <v>42964</v>
      </c>
      <c r="B1349" s="12">
        <v>26</v>
      </c>
      <c r="C1349" s="12">
        <v>26.24</v>
      </c>
      <c r="D1349" s="12">
        <v>25.92</v>
      </c>
      <c r="E1349" s="12">
        <v>26.09</v>
      </c>
      <c r="F1349" s="12">
        <v>23.914417</v>
      </c>
      <c r="G1349" s="12">
        <v>6945132</v>
      </c>
    </row>
    <row r="1350" spans="1:7" x14ac:dyDescent="0.25">
      <c r="A1350" s="13">
        <v>42965</v>
      </c>
      <c r="B1350" s="12">
        <v>26</v>
      </c>
      <c r="C1350" s="12">
        <v>26.35</v>
      </c>
      <c r="D1350" s="12">
        <v>25.959999</v>
      </c>
      <c r="E1350" s="12">
        <v>26.01</v>
      </c>
      <c r="F1350" s="12">
        <v>23.841087000000002</v>
      </c>
      <c r="G1350" s="12">
        <v>1083260</v>
      </c>
    </row>
    <row r="1351" spans="1:7" x14ac:dyDescent="0.25">
      <c r="A1351" s="13">
        <v>42968</v>
      </c>
      <c r="B1351" s="12">
        <v>26.030000999999999</v>
      </c>
      <c r="C1351" s="12">
        <v>26.65</v>
      </c>
      <c r="D1351" s="12">
        <v>26.030000999999999</v>
      </c>
      <c r="E1351" s="12">
        <v>26.6</v>
      </c>
      <c r="F1351" s="12">
        <v>24.381889000000001</v>
      </c>
      <c r="G1351" s="12">
        <v>1160317</v>
      </c>
    </row>
    <row r="1352" spans="1:7" x14ac:dyDescent="0.25">
      <c r="A1352" s="13">
        <v>42969</v>
      </c>
      <c r="B1352" s="12">
        <v>26.790001</v>
      </c>
      <c r="C1352" s="12">
        <v>26.790001</v>
      </c>
      <c r="D1352" s="12">
        <v>26.129999000000002</v>
      </c>
      <c r="E1352" s="12">
        <v>26.459999</v>
      </c>
      <c r="F1352" s="12">
        <v>24.253563</v>
      </c>
      <c r="G1352" s="12">
        <v>1864369</v>
      </c>
    </row>
    <row r="1353" spans="1:7" x14ac:dyDescent="0.25">
      <c r="A1353" s="13">
        <v>42970</v>
      </c>
      <c r="B1353" s="12">
        <v>26.610001</v>
      </c>
      <c r="C1353" s="12">
        <v>26.73</v>
      </c>
      <c r="D1353" s="12">
        <v>26.379999000000002</v>
      </c>
      <c r="E1353" s="12">
        <v>26.65</v>
      </c>
      <c r="F1353" s="12">
        <v>24.427720999999998</v>
      </c>
      <c r="G1353" s="12">
        <v>2377782</v>
      </c>
    </row>
    <row r="1354" spans="1:7" x14ac:dyDescent="0.25">
      <c r="A1354" s="13">
        <v>42971</v>
      </c>
      <c r="B1354" s="12">
        <v>26.790001</v>
      </c>
      <c r="C1354" s="12">
        <v>27.450001</v>
      </c>
      <c r="D1354" s="12">
        <v>26.790001</v>
      </c>
      <c r="E1354" s="12">
        <v>27.379999000000002</v>
      </c>
      <c r="F1354" s="12">
        <v>25.096848000000001</v>
      </c>
      <c r="G1354" s="12">
        <v>3039031</v>
      </c>
    </row>
    <row r="1355" spans="1:7" x14ac:dyDescent="0.25">
      <c r="A1355" s="13">
        <v>42972</v>
      </c>
      <c r="B1355" s="12">
        <v>27.34</v>
      </c>
      <c r="C1355" s="12">
        <v>27.639999</v>
      </c>
      <c r="D1355" s="12">
        <v>27.24</v>
      </c>
      <c r="E1355" s="12">
        <v>27.49</v>
      </c>
      <c r="F1355" s="12">
        <v>25.197676000000001</v>
      </c>
      <c r="G1355" s="12">
        <v>2512142</v>
      </c>
    </row>
    <row r="1356" spans="1:7" x14ac:dyDescent="0.25">
      <c r="A1356" s="13">
        <v>42975</v>
      </c>
      <c r="B1356" s="12">
        <v>27.700001</v>
      </c>
      <c r="C1356" s="12">
        <v>27.700001</v>
      </c>
      <c r="D1356" s="12">
        <v>27.110001</v>
      </c>
      <c r="E1356" s="12">
        <v>27.16</v>
      </c>
      <c r="F1356" s="12">
        <v>24.895192999999999</v>
      </c>
      <c r="G1356" s="12">
        <v>3912490</v>
      </c>
    </row>
    <row r="1357" spans="1:7" x14ac:dyDescent="0.25">
      <c r="A1357" s="13">
        <v>42976</v>
      </c>
      <c r="B1357" s="12">
        <v>27.16</v>
      </c>
      <c r="C1357" s="12">
        <v>27.370000999999998</v>
      </c>
      <c r="D1357" s="12">
        <v>27.01</v>
      </c>
      <c r="E1357" s="12">
        <v>27.27</v>
      </c>
      <c r="F1357" s="12">
        <v>24.996020999999999</v>
      </c>
      <c r="G1357" s="12">
        <v>1720792</v>
      </c>
    </row>
    <row r="1358" spans="1:7" x14ac:dyDescent="0.25">
      <c r="A1358" s="13">
        <v>42977</v>
      </c>
      <c r="B1358" s="12">
        <v>27.209999</v>
      </c>
      <c r="C1358" s="12">
        <v>27.51</v>
      </c>
      <c r="D1358" s="12">
        <v>27</v>
      </c>
      <c r="E1358" s="12">
        <v>27.370000999999998</v>
      </c>
      <c r="F1358" s="12">
        <v>25.087681</v>
      </c>
      <c r="G1358" s="12">
        <v>2898135</v>
      </c>
    </row>
    <row r="1359" spans="1:7" x14ac:dyDescent="0.25">
      <c r="A1359" s="13">
        <v>42978</v>
      </c>
      <c r="B1359" s="12">
        <v>27.5</v>
      </c>
      <c r="C1359" s="12">
        <v>27.540001</v>
      </c>
      <c r="D1359" s="12">
        <v>27.059999000000001</v>
      </c>
      <c r="E1359" s="12">
        <v>27.43</v>
      </c>
      <c r="F1359" s="12">
        <v>25.142676999999999</v>
      </c>
      <c r="G1359" s="12">
        <v>5776852</v>
      </c>
    </row>
    <row r="1360" spans="1:7" x14ac:dyDescent="0.25">
      <c r="A1360" s="13">
        <v>42979</v>
      </c>
      <c r="B1360" s="12">
        <v>27.15</v>
      </c>
      <c r="C1360" s="12">
        <v>27.700001</v>
      </c>
      <c r="D1360" s="12">
        <v>27.15</v>
      </c>
      <c r="E1360" s="12">
        <v>27.41</v>
      </c>
      <c r="F1360" s="12">
        <v>25.124345999999999</v>
      </c>
      <c r="G1360" s="12">
        <v>3346493</v>
      </c>
    </row>
    <row r="1361" spans="1:7" x14ac:dyDescent="0.25">
      <c r="A1361" s="13">
        <v>42982</v>
      </c>
      <c r="B1361" s="12">
        <v>27.4</v>
      </c>
      <c r="C1361" s="12">
        <v>27.42</v>
      </c>
      <c r="D1361" s="12">
        <v>27.1</v>
      </c>
      <c r="E1361" s="12">
        <v>27.23</v>
      </c>
      <c r="F1361" s="12">
        <v>24.959356</v>
      </c>
      <c r="G1361" s="12">
        <v>651143</v>
      </c>
    </row>
    <row r="1362" spans="1:7" x14ac:dyDescent="0.25">
      <c r="A1362" s="13">
        <v>42983</v>
      </c>
      <c r="B1362" s="12">
        <v>27.290001</v>
      </c>
      <c r="C1362" s="12">
        <v>27.450001</v>
      </c>
      <c r="D1362" s="12">
        <v>27.110001</v>
      </c>
      <c r="E1362" s="12">
        <v>27.35</v>
      </c>
      <c r="F1362" s="12">
        <v>25.069351000000001</v>
      </c>
      <c r="G1362" s="12">
        <v>6319942</v>
      </c>
    </row>
    <row r="1363" spans="1:7" x14ac:dyDescent="0.25">
      <c r="A1363" s="13">
        <v>42984</v>
      </c>
      <c r="B1363" s="12">
        <v>27.41</v>
      </c>
      <c r="C1363" s="12">
        <v>27.549999</v>
      </c>
      <c r="D1363" s="12">
        <v>27.219999000000001</v>
      </c>
      <c r="E1363" s="12">
        <v>27.41</v>
      </c>
      <c r="F1363" s="12">
        <v>25.124345999999999</v>
      </c>
      <c r="G1363" s="12">
        <v>2286690</v>
      </c>
    </row>
    <row r="1364" spans="1:7" x14ac:dyDescent="0.25">
      <c r="A1364" s="13">
        <v>42985</v>
      </c>
      <c r="B1364" s="12">
        <v>27.459999</v>
      </c>
      <c r="C1364" s="12">
        <v>27.59</v>
      </c>
      <c r="D1364" s="12">
        <v>27.18</v>
      </c>
      <c r="E1364" s="12">
        <v>27.389999</v>
      </c>
      <c r="F1364" s="12">
        <v>25.106013999999998</v>
      </c>
      <c r="G1364" s="12">
        <v>1755937</v>
      </c>
    </row>
    <row r="1365" spans="1:7" x14ac:dyDescent="0.25">
      <c r="A1365" s="13">
        <v>42986</v>
      </c>
      <c r="B1365" s="12">
        <v>27.389999</v>
      </c>
      <c r="C1365" s="12">
        <v>27.66</v>
      </c>
      <c r="D1365" s="12">
        <v>27.290001</v>
      </c>
      <c r="E1365" s="12">
        <v>27.639999</v>
      </c>
      <c r="F1365" s="12">
        <v>25.335166999999998</v>
      </c>
      <c r="G1365" s="12">
        <v>2760207</v>
      </c>
    </row>
    <row r="1366" spans="1:7" x14ac:dyDescent="0.25">
      <c r="A1366" s="13">
        <v>42989</v>
      </c>
      <c r="B1366" s="12">
        <v>27.4</v>
      </c>
      <c r="C1366" s="12">
        <v>27.75</v>
      </c>
      <c r="D1366" s="12">
        <v>27.4</v>
      </c>
      <c r="E1366" s="12">
        <v>27.629999000000002</v>
      </c>
      <c r="F1366" s="12">
        <v>25.326000000000001</v>
      </c>
      <c r="G1366" s="12">
        <v>2185202</v>
      </c>
    </row>
    <row r="1367" spans="1:7" x14ac:dyDescent="0.25">
      <c r="A1367" s="13">
        <v>42990</v>
      </c>
      <c r="B1367" s="12">
        <v>27.75</v>
      </c>
      <c r="C1367" s="12">
        <v>27.98</v>
      </c>
      <c r="D1367" s="12">
        <v>27.5</v>
      </c>
      <c r="E1367" s="12">
        <v>27.860001</v>
      </c>
      <c r="F1367" s="12">
        <v>25.536821</v>
      </c>
      <c r="G1367" s="12">
        <v>3134779</v>
      </c>
    </row>
    <row r="1368" spans="1:7" x14ac:dyDescent="0.25">
      <c r="A1368" s="13">
        <v>42991</v>
      </c>
      <c r="B1368" s="12">
        <v>27.9</v>
      </c>
      <c r="C1368" s="12">
        <v>28.200001</v>
      </c>
      <c r="D1368" s="12">
        <v>27.700001</v>
      </c>
      <c r="E1368" s="12">
        <v>28.1</v>
      </c>
      <c r="F1368" s="12">
        <v>25.756809000000001</v>
      </c>
      <c r="G1368" s="12">
        <v>1832137</v>
      </c>
    </row>
    <row r="1369" spans="1:7" x14ac:dyDescent="0.25">
      <c r="A1369" s="13">
        <v>42992</v>
      </c>
      <c r="B1369" s="12">
        <v>28.1</v>
      </c>
      <c r="C1369" s="12">
        <v>28.299999</v>
      </c>
      <c r="D1369" s="12">
        <v>27.91</v>
      </c>
      <c r="E1369" s="12">
        <v>28.200001</v>
      </c>
      <c r="F1369" s="12">
        <v>25.848469000000001</v>
      </c>
      <c r="G1369" s="12">
        <v>3770335</v>
      </c>
    </row>
    <row r="1370" spans="1:7" x14ac:dyDescent="0.25">
      <c r="A1370" s="13">
        <v>42993</v>
      </c>
      <c r="B1370" s="12">
        <v>28.129999000000002</v>
      </c>
      <c r="C1370" s="12">
        <v>28.469999000000001</v>
      </c>
      <c r="D1370" s="12">
        <v>28.08</v>
      </c>
      <c r="E1370" s="12">
        <v>28.370000999999998</v>
      </c>
      <c r="F1370" s="12">
        <v>26.004293000000001</v>
      </c>
      <c r="G1370" s="12">
        <v>8198158</v>
      </c>
    </row>
    <row r="1371" spans="1:7" x14ac:dyDescent="0.25">
      <c r="A1371" s="13">
        <v>42996</v>
      </c>
      <c r="B1371" s="12">
        <v>28.5</v>
      </c>
      <c r="C1371" s="12">
        <v>28.629999000000002</v>
      </c>
      <c r="D1371" s="12">
        <v>28.23</v>
      </c>
      <c r="E1371" s="12">
        <v>28.58</v>
      </c>
      <c r="F1371" s="12">
        <v>26.196783</v>
      </c>
      <c r="G1371" s="12">
        <v>3788948</v>
      </c>
    </row>
    <row r="1372" spans="1:7" x14ac:dyDescent="0.25">
      <c r="A1372" s="13">
        <v>42997</v>
      </c>
      <c r="B1372" s="12">
        <v>28.719999000000001</v>
      </c>
      <c r="C1372" s="12">
        <v>28.719999000000001</v>
      </c>
      <c r="D1372" s="12">
        <v>28.5</v>
      </c>
      <c r="E1372" s="12">
        <v>28.549999</v>
      </c>
      <c r="F1372" s="12">
        <v>26.169284999999999</v>
      </c>
      <c r="G1372" s="12">
        <v>5466851</v>
      </c>
    </row>
    <row r="1373" spans="1:7" x14ac:dyDescent="0.25">
      <c r="A1373" s="13">
        <v>42998</v>
      </c>
      <c r="B1373" s="12">
        <v>28.549999</v>
      </c>
      <c r="C1373" s="12">
        <v>28.84</v>
      </c>
      <c r="D1373" s="12">
        <v>28.5</v>
      </c>
      <c r="E1373" s="12">
        <v>28.719999000000001</v>
      </c>
      <c r="F1373" s="12">
        <v>26.325108</v>
      </c>
      <c r="G1373" s="12">
        <v>6109048</v>
      </c>
    </row>
    <row r="1374" spans="1:7" x14ac:dyDescent="0.25">
      <c r="A1374" s="13">
        <v>42999</v>
      </c>
      <c r="B1374" s="12">
        <v>28.610001</v>
      </c>
      <c r="C1374" s="12">
        <v>28.84</v>
      </c>
      <c r="D1374" s="12">
        <v>28.610001</v>
      </c>
      <c r="E1374" s="12">
        <v>28.73</v>
      </c>
      <c r="F1374" s="12">
        <v>26.334271999999999</v>
      </c>
      <c r="G1374" s="12">
        <v>1229937</v>
      </c>
    </row>
    <row r="1375" spans="1:7" x14ac:dyDescent="0.25">
      <c r="A1375" s="13">
        <v>43000</v>
      </c>
      <c r="B1375" s="12">
        <v>28.6</v>
      </c>
      <c r="C1375" s="12">
        <v>28.790001</v>
      </c>
      <c r="D1375" s="12">
        <v>28.6</v>
      </c>
      <c r="E1375" s="12">
        <v>28.700001</v>
      </c>
      <c r="F1375" s="12">
        <v>26.306775999999999</v>
      </c>
      <c r="G1375" s="12">
        <v>1762665</v>
      </c>
    </row>
    <row r="1376" spans="1:7" x14ac:dyDescent="0.25">
      <c r="A1376" s="13">
        <v>43003</v>
      </c>
      <c r="B1376" s="12">
        <v>28.809999000000001</v>
      </c>
      <c r="C1376" s="12">
        <v>29.049999</v>
      </c>
      <c r="D1376" s="12">
        <v>28.68</v>
      </c>
      <c r="E1376" s="12">
        <v>29.01</v>
      </c>
      <c r="F1376" s="12">
        <v>26.590927000000001</v>
      </c>
      <c r="G1376" s="12">
        <v>2228568</v>
      </c>
    </row>
    <row r="1377" spans="1:7" x14ac:dyDescent="0.25">
      <c r="A1377" s="13">
        <v>43004</v>
      </c>
      <c r="B1377" s="12">
        <v>28.879999000000002</v>
      </c>
      <c r="C1377" s="12">
        <v>29.18</v>
      </c>
      <c r="D1377" s="12">
        <v>28.700001</v>
      </c>
      <c r="E1377" s="12">
        <v>28.98</v>
      </c>
      <c r="F1377" s="12">
        <v>26.563427000000001</v>
      </c>
      <c r="G1377" s="12">
        <v>9279034</v>
      </c>
    </row>
    <row r="1378" spans="1:7" x14ac:dyDescent="0.25">
      <c r="A1378" s="13">
        <v>43005</v>
      </c>
      <c r="B1378" s="12">
        <v>28.75</v>
      </c>
      <c r="C1378" s="12">
        <v>29.1</v>
      </c>
      <c r="D1378" s="12">
        <v>28.75</v>
      </c>
      <c r="E1378" s="12">
        <v>29.040001</v>
      </c>
      <c r="F1378" s="12">
        <v>26.618423</v>
      </c>
      <c r="G1378" s="12">
        <v>6252727</v>
      </c>
    </row>
    <row r="1379" spans="1:7" x14ac:dyDescent="0.25">
      <c r="A1379" s="13">
        <v>43006</v>
      </c>
      <c r="B1379" s="12">
        <v>29</v>
      </c>
      <c r="C1379" s="12">
        <v>29.440000999999999</v>
      </c>
      <c r="D1379" s="12">
        <v>28.83</v>
      </c>
      <c r="E1379" s="12">
        <v>29.26</v>
      </c>
      <c r="F1379" s="12">
        <v>26.820077999999999</v>
      </c>
      <c r="G1379" s="12">
        <v>4028729</v>
      </c>
    </row>
    <row r="1380" spans="1:7" x14ac:dyDescent="0.25">
      <c r="A1380" s="13">
        <v>43007</v>
      </c>
      <c r="B1380" s="12">
        <v>29.26</v>
      </c>
      <c r="C1380" s="12">
        <v>29.75</v>
      </c>
      <c r="D1380" s="12">
        <v>28.959999</v>
      </c>
      <c r="E1380" s="12">
        <v>29.51</v>
      </c>
      <c r="F1380" s="12">
        <v>27.049232</v>
      </c>
      <c r="G1380" s="12">
        <v>2347481</v>
      </c>
    </row>
    <row r="1381" spans="1:7" x14ac:dyDescent="0.25">
      <c r="A1381" s="13">
        <v>43010</v>
      </c>
      <c r="B1381" s="12">
        <v>29.15</v>
      </c>
      <c r="C1381" s="12">
        <v>29.85</v>
      </c>
      <c r="D1381" s="12">
        <v>29.15</v>
      </c>
      <c r="E1381" s="12">
        <v>29.43</v>
      </c>
      <c r="F1381" s="12">
        <v>26.975902999999999</v>
      </c>
      <c r="G1381" s="12">
        <v>4463521</v>
      </c>
    </row>
    <row r="1382" spans="1:7" x14ac:dyDescent="0.25">
      <c r="A1382" s="13">
        <v>43011</v>
      </c>
      <c r="B1382" s="12">
        <v>29.360001</v>
      </c>
      <c r="C1382" s="12">
        <v>29.41</v>
      </c>
      <c r="D1382" s="12">
        <v>28.809999000000001</v>
      </c>
      <c r="E1382" s="12">
        <v>29</v>
      </c>
      <c r="F1382" s="12">
        <v>26.581758000000001</v>
      </c>
      <c r="G1382" s="12">
        <v>10370429</v>
      </c>
    </row>
    <row r="1383" spans="1:7" x14ac:dyDescent="0.25">
      <c r="A1383" s="13">
        <v>43012</v>
      </c>
      <c r="B1383" s="12">
        <v>28.799999</v>
      </c>
      <c r="C1383" s="12">
        <v>28.959999</v>
      </c>
      <c r="D1383" s="12">
        <v>28.65</v>
      </c>
      <c r="E1383" s="12">
        <v>28.719999000000001</v>
      </c>
      <c r="F1383" s="12">
        <v>26.325108</v>
      </c>
      <c r="G1383" s="12">
        <v>5143815</v>
      </c>
    </row>
    <row r="1384" spans="1:7" x14ac:dyDescent="0.25">
      <c r="A1384" s="13">
        <v>43013</v>
      </c>
      <c r="B1384" s="12">
        <v>28.799999</v>
      </c>
      <c r="C1384" s="12">
        <v>28.870000999999998</v>
      </c>
      <c r="D1384" s="12">
        <v>27.969999000000001</v>
      </c>
      <c r="E1384" s="12">
        <v>28.059999000000001</v>
      </c>
      <c r="F1384" s="12">
        <v>25.720141999999999</v>
      </c>
      <c r="G1384" s="12">
        <v>9649463</v>
      </c>
    </row>
    <row r="1385" spans="1:7" x14ac:dyDescent="0.25">
      <c r="A1385" s="13">
        <v>43014</v>
      </c>
      <c r="B1385" s="12">
        <v>28</v>
      </c>
      <c r="C1385" s="12">
        <v>28.1</v>
      </c>
      <c r="D1385" s="12">
        <v>26.84</v>
      </c>
      <c r="E1385" s="12">
        <v>27.02</v>
      </c>
      <c r="F1385" s="12">
        <v>24.766867000000001</v>
      </c>
      <c r="G1385" s="12">
        <v>11523716</v>
      </c>
    </row>
    <row r="1386" spans="1:7" x14ac:dyDescent="0.25">
      <c r="A1386" s="13">
        <v>43017</v>
      </c>
      <c r="B1386" s="12">
        <v>27.25</v>
      </c>
      <c r="C1386" s="12">
        <v>27.389999</v>
      </c>
      <c r="D1386" s="12">
        <v>26.559999000000001</v>
      </c>
      <c r="E1386" s="12">
        <v>26.870000999999998</v>
      </c>
      <c r="F1386" s="12">
        <v>24.629375</v>
      </c>
      <c r="G1386" s="12">
        <v>9502733</v>
      </c>
    </row>
    <row r="1387" spans="1:7" x14ac:dyDescent="0.25">
      <c r="A1387" s="13">
        <v>43018</v>
      </c>
      <c r="B1387" s="12">
        <v>26.700001</v>
      </c>
      <c r="C1387" s="12">
        <v>27.280000999999999</v>
      </c>
      <c r="D1387" s="12">
        <v>26.68</v>
      </c>
      <c r="E1387" s="12">
        <v>26.959999</v>
      </c>
      <c r="F1387" s="12">
        <v>24.711867999999999</v>
      </c>
      <c r="G1387" s="12">
        <v>2549184</v>
      </c>
    </row>
    <row r="1388" spans="1:7" x14ac:dyDescent="0.25">
      <c r="A1388" s="13">
        <v>43019</v>
      </c>
      <c r="B1388" s="12">
        <v>26.98</v>
      </c>
      <c r="C1388" s="12">
        <v>26.98</v>
      </c>
      <c r="D1388" s="12">
        <v>26.280000999999999</v>
      </c>
      <c r="E1388" s="12">
        <v>26.360001</v>
      </c>
      <c r="F1388" s="12">
        <v>24.161902999999999</v>
      </c>
      <c r="G1388" s="12">
        <v>3597697</v>
      </c>
    </row>
    <row r="1389" spans="1:7" x14ac:dyDescent="0.25">
      <c r="A1389" s="13">
        <v>43020</v>
      </c>
      <c r="B1389" s="12">
        <v>26.379999000000002</v>
      </c>
      <c r="C1389" s="12">
        <v>26.59</v>
      </c>
      <c r="D1389" s="12">
        <v>26.200001</v>
      </c>
      <c r="E1389" s="12">
        <v>26.360001</v>
      </c>
      <c r="F1389" s="12">
        <v>24.161902999999999</v>
      </c>
      <c r="G1389" s="12">
        <v>3685867</v>
      </c>
    </row>
    <row r="1390" spans="1:7" x14ac:dyDescent="0.25">
      <c r="A1390" s="13">
        <v>43021</v>
      </c>
      <c r="B1390" s="12">
        <v>26.110001</v>
      </c>
      <c r="C1390" s="12">
        <v>26.48</v>
      </c>
      <c r="D1390" s="12">
        <v>25.629999000000002</v>
      </c>
      <c r="E1390" s="12">
        <v>25.700001</v>
      </c>
      <c r="F1390" s="12">
        <v>23.556940000000001</v>
      </c>
      <c r="G1390" s="12">
        <v>3953948</v>
      </c>
    </row>
    <row r="1391" spans="1:7" x14ac:dyDescent="0.25">
      <c r="A1391" s="13">
        <v>43024</v>
      </c>
      <c r="B1391" s="12">
        <v>25.709999</v>
      </c>
      <c r="C1391" s="12">
        <v>25.77</v>
      </c>
      <c r="D1391" s="12">
        <v>24.030000999999999</v>
      </c>
      <c r="E1391" s="12">
        <v>24.23</v>
      </c>
      <c r="F1391" s="12">
        <v>22.209517000000002</v>
      </c>
      <c r="G1391" s="12">
        <v>8000392</v>
      </c>
    </row>
    <row r="1392" spans="1:7" x14ac:dyDescent="0.25">
      <c r="A1392" s="13">
        <v>43025</v>
      </c>
      <c r="B1392" s="12">
        <v>24.24</v>
      </c>
      <c r="C1392" s="12">
        <v>24.76</v>
      </c>
      <c r="D1392" s="12">
        <v>23.950001</v>
      </c>
      <c r="E1392" s="12">
        <v>24.530000999999999</v>
      </c>
      <c r="F1392" s="12">
        <v>22.484501000000002</v>
      </c>
      <c r="G1392" s="12">
        <v>5900258</v>
      </c>
    </row>
    <row r="1393" spans="1:7" x14ac:dyDescent="0.25">
      <c r="A1393" s="13">
        <v>43026</v>
      </c>
      <c r="B1393" s="12">
        <v>24.200001</v>
      </c>
      <c r="C1393" s="12">
        <v>25</v>
      </c>
      <c r="D1393" s="12">
        <v>24.07</v>
      </c>
      <c r="E1393" s="12">
        <v>24.530000999999999</v>
      </c>
      <c r="F1393" s="12">
        <v>22.484501000000002</v>
      </c>
      <c r="G1393" s="12">
        <v>7454358</v>
      </c>
    </row>
    <row r="1394" spans="1:7" x14ac:dyDescent="0.25">
      <c r="A1394" s="13">
        <v>43027</v>
      </c>
      <c r="B1394" s="12">
        <v>24.549999</v>
      </c>
      <c r="C1394" s="12">
        <v>25.18</v>
      </c>
      <c r="D1394" s="12">
        <v>24.379999000000002</v>
      </c>
      <c r="E1394" s="12">
        <v>24.559999000000001</v>
      </c>
      <c r="F1394" s="12">
        <v>22.512001000000001</v>
      </c>
      <c r="G1394" s="12">
        <v>5254126</v>
      </c>
    </row>
    <row r="1395" spans="1:7" x14ac:dyDescent="0.25">
      <c r="A1395" s="13">
        <v>43028</v>
      </c>
      <c r="B1395" s="12">
        <v>24.65</v>
      </c>
      <c r="C1395" s="12">
        <v>24.77</v>
      </c>
      <c r="D1395" s="12">
        <v>23.530000999999999</v>
      </c>
      <c r="E1395" s="12">
        <v>23.85</v>
      </c>
      <c r="F1395" s="12">
        <v>21.861205999999999</v>
      </c>
      <c r="G1395" s="12">
        <v>6103484</v>
      </c>
    </row>
    <row r="1396" spans="1:7" x14ac:dyDescent="0.25">
      <c r="A1396" s="13">
        <v>43031</v>
      </c>
      <c r="B1396" s="12">
        <v>24.450001</v>
      </c>
      <c r="C1396" s="12">
        <v>24.450001</v>
      </c>
      <c r="D1396" s="12">
        <v>22.809999000000001</v>
      </c>
      <c r="E1396" s="12">
        <v>23.01</v>
      </c>
      <c r="F1396" s="12">
        <v>21.091252999999998</v>
      </c>
      <c r="G1396" s="12">
        <v>4986920</v>
      </c>
    </row>
    <row r="1397" spans="1:7" x14ac:dyDescent="0.25">
      <c r="A1397" s="13">
        <v>43032</v>
      </c>
      <c r="B1397" s="12">
        <v>23.01</v>
      </c>
      <c r="C1397" s="12">
        <v>23.68</v>
      </c>
      <c r="D1397" s="12">
        <v>22.15</v>
      </c>
      <c r="E1397" s="12">
        <v>22.42</v>
      </c>
      <c r="F1397" s="12">
        <v>20.550446999999998</v>
      </c>
      <c r="G1397" s="12">
        <v>7608307</v>
      </c>
    </row>
    <row r="1398" spans="1:7" x14ac:dyDescent="0.25">
      <c r="A1398" s="13">
        <v>43033</v>
      </c>
      <c r="B1398" s="12">
        <v>22.41</v>
      </c>
      <c r="C1398" s="12">
        <v>22.549999</v>
      </c>
      <c r="D1398" s="12">
        <v>20.83</v>
      </c>
      <c r="E1398" s="12">
        <v>21.129999000000002</v>
      </c>
      <c r="F1398" s="12">
        <v>19.368020999999999</v>
      </c>
      <c r="G1398" s="12">
        <v>17444868</v>
      </c>
    </row>
    <row r="1399" spans="1:7" x14ac:dyDescent="0.25">
      <c r="A1399" s="13">
        <v>43034</v>
      </c>
      <c r="B1399" s="12">
        <v>21.360001</v>
      </c>
      <c r="C1399" s="12">
        <v>21.360001</v>
      </c>
      <c r="D1399" s="12">
        <v>18.610001</v>
      </c>
      <c r="E1399" s="12">
        <v>18.84</v>
      </c>
      <c r="F1399" s="12">
        <v>17.268978000000001</v>
      </c>
      <c r="G1399" s="12">
        <v>26229421</v>
      </c>
    </row>
    <row r="1400" spans="1:7" x14ac:dyDescent="0.25">
      <c r="A1400" s="13">
        <v>43035</v>
      </c>
      <c r="B1400" s="12">
        <v>18.459999</v>
      </c>
      <c r="C1400" s="12">
        <v>20</v>
      </c>
      <c r="D1400" s="12">
        <v>18.360001</v>
      </c>
      <c r="E1400" s="12">
        <v>19.629999000000002</v>
      </c>
      <c r="F1400" s="12">
        <v>17.993100999999999</v>
      </c>
      <c r="G1400" s="12">
        <v>6268980</v>
      </c>
    </row>
    <row r="1401" spans="1:7" x14ac:dyDescent="0.25">
      <c r="A1401" s="13">
        <v>43038</v>
      </c>
      <c r="B1401" s="12">
        <v>19.84</v>
      </c>
      <c r="C1401" s="12">
        <v>20.49</v>
      </c>
      <c r="D1401" s="12">
        <v>19.66</v>
      </c>
      <c r="E1401" s="12">
        <v>19.690000999999999</v>
      </c>
      <c r="F1401" s="12">
        <v>18.048098</v>
      </c>
      <c r="G1401" s="12">
        <v>9385274</v>
      </c>
    </row>
    <row r="1402" spans="1:7" x14ac:dyDescent="0.25">
      <c r="A1402" s="13">
        <v>43039</v>
      </c>
      <c r="B1402" s="12">
        <v>19.579999999999998</v>
      </c>
      <c r="C1402" s="12">
        <v>19.84</v>
      </c>
      <c r="D1402" s="12">
        <v>19.379999000000002</v>
      </c>
      <c r="E1402" s="12">
        <v>19.420000000000002</v>
      </c>
      <c r="F1402" s="12">
        <v>17.800612999999998</v>
      </c>
      <c r="G1402" s="12">
        <v>6114288</v>
      </c>
    </row>
    <row r="1403" spans="1:7" x14ac:dyDescent="0.25">
      <c r="A1403" s="13">
        <v>43040</v>
      </c>
      <c r="B1403" s="12">
        <v>19.549999</v>
      </c>
      <c r="C1403" s="12">
        <v>20.07</v>
      </c>
      <c r="D1403" s="12">
        <v>19.350000000000001</v>
      </c>
      <c r="E1403" s="12">
        <v>19.420000000000002</v>
      </c>
      <c r="F1403" s="12">
        <v>17.800612999999998</v>
      </c>
      <c r="G1403" s="12">
        <v>3902911</v>
      </c>
    </row>
    <row r="1404" spans="1:7" x14ac:dyDescent="0.25">
      <c r="A1404" s="13">
        <v>43042</v>
      </c>
      <c r="B1404" s="12">
        <v>19.629999000000002</v>
      </c>
      <c r="C1404" s="12">
        <v>20</v>
      </c>
      <c r="D1404" s="12">
        <v>19.440000999999999</v>
      </c>
      <c r="E1404" s="12">
        <v>19.760000000000002</v>
      </c>
      <c r="F1404" s="12">
        <v>18.112261</v>
      </c>
      <c r="G1404" s="12">
        <v>4368288</v>
      </c>
    </row>
    <row r="1405" spans="1:7" x14ac:dyDescent="0.25">
      <c r="A1405" s="13">
        <v>43045</v>
      </c>
      <c r="B1405" s="12">
        <v>19.959999</v>
      </c>
      <c r="C1405" s="12">
        <v>20.139999</v>
      </c>
      <c r="D1405" s="12">
        <v>19.639999</v>
      </c>
      <c r="E1405" s="12">
        <v>20.110001</v>
      </c>
      <c r="F1405" s="12">
        <v>18.433077000000001</v>
      </c>
      <c r="G1405" s="12">
        <v>3847788</v>
      </c>
    </row>
    <row r="1406" spans="1:7" x14ac:dyDescent="0.25">
      <c r="A1406" s="13">
        <v>43046</v>
      </c>
      <c r="B1406" s="12">
        <v>20.059999000000001</v>
      </c>
      <c r="C1406" s="12">
        <v>20.65</v>
      </c>
      <c r="D1406" s="12">
        <v>19.610001</v>
      </c>
      <c r="E1406" s="12">
        <v>19.809999000000001</v>
      </c>
      <c r="F1406" s="12">
        <v>18.158092</v>
      </c>
      <c r="G1406" s="12">
        <v>4606463</v>
      </c>
    </row>
    <row r="1407" spans="1:7" x14ac:dyDescent="0.25">
      <c r="A1407" s="13">
        <v>43047</v>
      </c>
      <c r="B1407" s="12">
        <v>19.639999</v>
      </c>
      <c r="C1407" s="12">
        <v>19.959999</v>
      </c>
      <c r="D1407" s="12">
        <v>19.25</v>
      </c>
      <c r="E1407" s="12">
        <v>19.299999</v>
      </c>
      <c r="F1407" s="12">
        <v>17.690619999999999</v>
      </c>
      <c r="G1407" s="12">
        <v>9611321</v>
      </c>
    </row>
    <row r="1408" spans="1:7" x14ac:dyDescent="0.25">
      <c r="A1408" s="13">
        <v>43048</v>
      </c>
      <c r="B1408" s="12">
        <v>19.379999000000002</v>
      </c>
      <c r="C1408" s="12">
        <v>19.59</v>
      </c>
      <c r="D1408" s="12">
        <v>18.82</v>
      </c>
      <c r="E1408" s="12">
        <v>19.09</v>
      </c>
      <c r="F1408" s="12">
        <v>17.498132999999999</v>
      </c>
      <c r="G1408" s="12">
        <v>9678740</v>
      </c>
    </row>
    <row r="1409" spans="1:7" x14ac:dyDescent="0.25">
      <c r="A1409" s="13">
        <v>43049</v>
      </c>
      <c r="B1409" s="12">
        <v>19.139999</v>
      </c>
      <c r="C1409" s="12">
        <v>19.16</v>
      </c>
      <c r="D1409" s="12">
        <v>18.049999</v>
      </c>
      <c r="E1409" s="12">
        <v>18.200001</v>
      </c>
      <c r="F1409" s="12">
        <v>16.682345999999999</v>
      </c>
      <c r="G1409" s="12">
        <v>7728599</v>
      </c>
    </row>
    <row r="1410" spans="1:7" x14ac:dyDescent="0.25">
      <c r="A1410" s="13">
        <v>43052</v>
      </c>
      <c r="B1410" s="12">
        <v>18.489999999999998</v>
      </c>
      <c r="C1410" s="12">
        <v>18.549999</v>
      </c>
      <c r="D1410" s="12">
        <v>18.290001</v>
      </c>
      <c r="E1410" s="12">
        <v>18.420000000000002</v>
      </c>
      <c r="F1410" s="12">
        <v>16.883998999999999</v>
      </c>
      <c r="G1410" s="12">
        <v>5769360</v>
      </c>
    </row>
    <row r="1411" spans="1:7" x14ac:dyDescent="0.25">
      <c r="A1411" s="13">
        <v>43053</v>
      </c>
      <c r="B1411" s="12">
        <v>18.5</v>
      </c>
      <c r="C1411" s="12">
        <v>18.639999</v>
      </c>
      <c r="D1411" s="12">
        <v>18.370000999999998</v>
      </c>
      <c r="E1411" s="12">
        <v>18.440000999999999</v>
      </c>
      <c r="F1411" s="12">
        <v>16.902332000000001</v>
      </c>
      <c r="G1411" s="12">
        <v>5620053</v>
      </c>
    </row>
    <row r="1412" spans="1:7" x14ac:dyDescent="0.25">
      <c r="A1412" s="13">
        <v>43054</v>
      </c>
      <c r="B1412" s="12">
        <v>18.469999000000001</v>
      </c>
      <c r="C1412" s="12">
        <v>18.639999</v>
      </c>
      <c r="D1412" s="12">
        <v>18.23</v>
      </c>
      <c r="E1412" s="12">
        <v>18.510000000000002</v>
      </c>
      <c r="F1412" s="12">
        <v>16.966495999999999</v>
      </c>
      <c r="G1412" s="12">
        <v>3466243</v>
      </c>
    </row>
    <row r="1413" spans="1:7" x14ac:dyDescent="0.25">
      <c r="A1413" s="13">
        <v>43055</v>
      </c>
      <c r="B1413" s="12">
        <v>18.600000000000001</v>
      </c>
      <c r="C1413" s="12">
        <v>18.639999</v>
      </c>
      <c r="D1413" s="12">
        <v>18.100000000000001</v>
      </c>
      <c r="E1413" s="12">
        <v>18.41</v>
      </c>
      <c r="F1413" s="12">
        <v>16.874834</v>
      </c>
      <c r="G1413" s="12">
        <v>4179308</v>
      </c>
    </row>
    <row r="1414" spans="1:7" x14ac:dyDescent="0.25">
      <c r="A1414" s="13">
        <v>43056</v>
      </c>
      <c r="B1414" s="12">
        <v>18.579999999999998</v>
      </c>
      <c r="C1414" s="12">
        <v>18.59</v>
      </c>
      <c r="D1414" s="12">
        <v>18.239999999999998</v>
      </c>
      <c r="E1414" s="12">
        <v>18.329999999999998</v>
      </c>
      <c r="F1414" s="12">
        <v>16.801506</v>
      </c>
      <c r="G1414" s="12">
        <v>1969767</v>
      </c>
    </row>
    <row r="1415" spans="1:7" x14ac:dyDescent="0.25">
      <c r="A1415" s="13">
        <v>43060</v>
      </c>
      <c r="B1415" s="12">
        <v>18.350000000000001</v>
      </c>
      <c r="C1415" s="12">
        <v>18.829999999999998</v>
      </c>
      <c r="D1415" s="12">
        <v>18.350000000000001</v>
      </c>
      <c r="E1415" s="12">
        <v>18.77</v>
      </c>
      <c r="F1415" s="12">
        <v>17.204815</v>
      </c>
      <c r="G1415" s="12">
        <v>4346210</v>
      </c>
    </row>
    <row r="1416" spans="1:7" x14ac:dyDescent="0.25">
      <c r="A1416" s="13">
        <v>43061</v>
      </c>
      <c r="B1416" s="12">
        <v>18.809999000000001</v>
      </c>
      <c r="C1416" s="12">
        <v>18.950001</v>
      </c>
      <c r="D1416" s="12">
        <v>18.200001</v>
      </c>
      <c r="E1416" s="12">
        <v>18.280000999999999</v>
      </c>
      <c r="F1416" s="12">
        <v>16.755676000000001</v>
      </c>
      <c r="G1416" s="12">
        <v>5274357</v>
      </c>
    </row>
    <row r="1417" spans="1:7" x14ac:dyDescent="0.25">
      <c r="A1417" s="13">
        <v>43062</v>
      </c>
      <c r="B1417" s="12">
        <v>18.200001</v>
      </c>
      <c r="C1417" s="12">
        <v>18.59</v>
      </c>
      <c r="D1417" s="12">
        <v>18.200001</v>
      </c>
      <c r="E1417" s="12">
        <v>18.309999000000001</v>
      </c>
      <c r="F1417" s="12">
        <v>16.783173000000001</v>
      </c>
      <c r="G1417" s="12">
        <v>1136549</v>
      </c>
    </row>
    <row r="1418" spans="1:7" x14ac:dyDescent="0.25">
      <c r="A1418" s="13">
        <v>43063</v>
      </c>
      <c r="B1418" s="12">
        <v>18.309999000000001</v>
      </c>
      <c r="C1418" s="12">
        <v>18.360001</v>
      </c>
      <c r="D1418" s="12">
        <v>18.139999</v>
      </c>
      <c r="E1418" s="12">
        <v>18.170000000000002</v>
      </c>
      <c r="F1418" s="12">
        <v>16.654848000000001</v>
      </c>
      <c r="G1418" s="12">
        <v>2101776</v>
      </c>
    </row>
    <row r="1419" spans="1:7" x14ac:dyDescent="0.25">
      <c r="A1419" s="13">
        <v>43066</v>
      </c>
      <c r="B1419" s="12">
        <v>18.07</v>
      </c>
      <c r="C1419" s="12">
        <v>18.23</v>
      </c>
      <c r="D1419" s="12">
        <v>18.07</v>
      </c>
      <c r="E1419" s="12">
        <v>18.110001</v>
      </c>
      <c r="F1419" s="12">
        <v>16.599851999999998</v>
      </c>
      <c r="G1419" s="12">
        <v>6958338</v>
      </c>
    </row>
    <row r="1420" spans="1:7" x14ac:dyDescent="0.25">
      <c r="A1420" s="13">
        <v>43067</v>
      </c>
      <c r="B1420" s="12">
        <v>18.100000000000001</v>
      </c>
      <c r="C1420" s="12">
        <v>18.290001</v>
      </c>
      <c r="D1420" s="12">
        <v>18.010000000000002</v>
      </c>
      <c r="E1420" s="12">
        <v>18.09</v>
      </c>
      <c r="F1420" s="12">
        <v>16.936900999999999</v>
      </c>
      <c r="G1420" s="12">
        <v>9976382</v>
      </c>
    </row>
    <row r="1421" spans="1:7" x14ac:dyDescent="0.25">
      <c r="A1421" s="13">
        <v>43068</v>
      </c>
      <c r="B1421" s="12">
        <v>18</v>
      </c>
      <c r="C1421" s="12">
        <v>18.18</v>
      </c>
      <c r="D1421" s="12">
        <v>17.360001</v>
      </c>
      <c r="E1421" s="12">
        <v>17.549999</v>
      </c>
      <c r="F1421" s="12">
        <v>16.783888000000001</v>
      </c>
      <c r="G1421" s="12">
        <v>7370910</v>
      </c>
    </row>
    <row r="1422" spans="1:7" x14ac:dyDescent="0.25">
      <c r="A1422" s="13">
        <v>43069</v>
      </c>
      <c r="B1422" s="12">
        <v>17.459999</v>
      </c>
      <c r="C1422" s="12">
        <v>17.760000000000002</v>
      </c>
      <c r="D1422" s="12">
        <v>16.899999999999999</v>
      </c>
      <c r="E1422" s="12">
        <v>17.100000000000001</v>
      </c>
      <c r="F1422" s="12">
        <v>16.353531</v>
      </c>
      <c r="G1422" s="12">
        <v>10073147</v>
      </c>
    </row>
    <row r="1423" spans="1:7" x14ac:dyDescent="0.25">
      <c r="A1423" s="13">
        <v>43070</v>
      </c>
      <c r="B1423" s="12">
        <v>17.100000000000001</v>
      </c>
      <c r="C1423" s="12">
        <v>17.290001</v>
      </c>
      <c r="D1423" s="12">
        <v>16.760000000000002</v>
      </c>
      <c r="E1423" s="12">
        <v>16.959999</v>
      </c>
      <c r="F1423" s="12">
        <v>16.219643000000001</v>
      </c>
      <c r="G1423" s="12">
        <v>4502944</v>
      </c>
    </row>
    <row r="1424" spans="1:7" x14ac:dyDescent="0.25">
      <c r="A1424" s="13">
        <v>43073</v>
      </c>
      <c r="B1424" s="12">
        <v>16.959999</v>
      </c>
      <c r="C1424" s="12">
        <v>17.049999</v>
      </c>
      <c r="D1424" s="12">
        <v>16.329999999999998</v>
      </c>
      <c r="E1424" s="12">
        <v>16.59</v>
      </c>
      <c r="F1424" s="12">
        <v>15.865795</v>
      </c>
      <c r="G1424" s="12">
        <v>3561988</v>
      </c>
    </row>
    <row r="1425" spans="1:7" x14ac:dyDescent="0.25">
      <c r="A1425" s="13">
        <v>43074</v>
      </c>
      <c r="B1425" s="12">
        <v>16.57</v>
      </c>
      <c r="C1425" s="12">
        <v>16.98</v>
      </c>
      <c r="D1425" s="12">
        <v>16.57</v>
      </c>
      <c r="E1425" s="12">
        <v>16.75</v>
      </c>
      <c r="F1425" s="12">
        <v>16.018809999999998</v>
      </c>
      <c r="G1425" s="12">
        <v>6888356</v>
      </c>
    </row>
    <row r="1426" spans="1:7" x14ac:dyDescent="0.25">
      <c r="A1426" s="13">
        <v>43075</v>
      </c>
      <c r="B1426" s="12">
        <v>16.82</v>
      </c>
      <c r="C1426" s="12">
        <v>17</v>
      </c>
      <c r="D1426" s="12">
        <v>16.549999</v>
      </c>
      <c r="E1426" s="12">
        <v>16.780000999999999</v>
      </c>
      <c r="F1426" s="12">
        <v>16.047502999999999</v>
      </c>
      <c r="G1426" s="12">
        <v>8559727</v>
      </c>
    </row>
    <row r="1427" spans="1:7" x14ac:dyDescent="0.25">
      <c r="A1427" s="13">
        <v>43076</v>
      </c>
      <c r="B1427" s="12">
        <v>16.969999000000001</v>
      </c>
      <c r="C1427" s="12">
        <v>16.989999999999998</v>
      </c>
      <c r="D1427" s="12">
        <v>16.450001</v>
      </c>
      <c r="E1427" s="12">
        <v>16.760000000000002</v>
      </c>
      <c r="F1427" s="12">
        <v>16.028373999999999</v>
      </c>
      <c r="G1427" s="12">
        <v>7467424</v>
      </c>
    </row>
    <row r="1428" spans="1:7" x14ac:dyDescent="0.25">
      <c r="A1428" s="13">
        <v>43077</v>
      </c>
      <c r="B1428" s="12">
        <v>16.860001</v>
      </c>
      <c r="C1428" s="12">
        <v>17.07</v>
      </c>
      <c r="D1428" s="12">
        <v>16.59</v>
      </c>
      <c r="E1428" s="12">
        <v>16.639999</v>
      </c>
      <c r="F1428" s="12">
        <v>15.913611</v>
      </c>
      <c r="G1428" s="12">
        <v>16055892</v>
      </c>
    </row>
    <row r="1429" spans="1:7" x14ac:dyDescent="0.25">
      <c r="A1429" s="13">
        <v>43080</v>
      </c>
      <c r="B1429" s="12">
        <v>16.610001</v>
      </c>
      <c r="C1429" s="12">
        <v>16.799999</v>
      </c>
      <c r="D1429" s="12">
        <v>15.97</v>
      </c>
      <c r="E1429" s="12">
        <v>16.139999</v>
      </c>
      <c r="F1429" s="12">
        <v>15.435438</v>
      </c>
      <c r="G1429" s="12">
        <v>6298253</v>
      </c>
    </row>
    <row r="1430" spans="1:7" x14ac:dyDescent="0.25">
      <c r="A1430" s="13">
        <v>43082</v>
      </c>
      <c r="B1430" s="12">
        <v>16.290001</v>
      </c>
      <c r="C1430" s="12">
        <v>16.5</v>
      </c>
      <c r="D1430" s="12">
        <v>15.77</v>
      </c>
      <c r="E1430" s="12">
        <v>15.97</v>
      </c>
      <c r="F1430" s="12">
        <v>15.272861000000001</v>
      </c>
      <c r="G1430" s="12">
        <v>9249355</v>
      </c>
    </row>
    <row r="1431" spans="1:7" x14ac:dyDescent="0.25">
      <c r="A1431" s="13">
        <v>43083</v>
      </c>
      <c r="B1431" s="12">
        <v>16</v>
      </c>
      <c r="C1431" s="12">
        <v>16.48</v>
      </c>
      <c r="D1431" s="12">
        <v>15.9</v>
      </c>
      <c r="E1431" s="12">
        <v>16</v>
      </c>
      <c r="F1431" s="12">
        <v>15.301550000000001</v>
      </c>
      <c r="G1431" s="12">
        <v>5613309</v>
      </c>
    </row>
    <row r="1432" spans="1:7" x14ac:dyDescent="0.25">
      <c r="A1432" s="13">
        <v>43084</v>
      </c>
      <c r="B1432" s="12">
        <v>16.149999999999999</v>
      </c>
      <c r="C1432" s="12">
        <v>16.440000999999999</v>
      </c>
      <c r="D1432" s="12">
        <v>16.02</v>
      </c>
      <c r="E1432" s="12">
        <v>16.360001</v>
      </c>
      <c r="F1432" s="12">
        <v>15.645835999999999</v>
      </c>
      <c r="G1432" s="12">
        <v>8764499</v>
      </c>
    </row>
    <row r="1433" spans="1:7" x14ac:dyDescent="0.25">
      <c r="A1433" s="13">
        <v>43087</v>
      </c>
      <c r="B1433" s="12">
        <v>16.32</v>
      </c>
      <c r="C1433" s="12">
        <v>16.32</v>
      </c>
      <c r="D1433" s="12">
        <v>16.110001</v>
      </c>
      <c r="E1433" s="12">
        <v>16.299999</v>
      </c>
      <c r="F1433" s="12">
        <v>15.588452999999999</v>
      </c>
      <c r="G1433" s="12">
        <v>4703721</v>
      </c>
    </row>
    <row r="1434" spans="1:7" x14ac:dyDescent="0.25">
      <c r="A1434" s="13">
        <v>43088</v>
      </c>
      <c r="B1434" s="12">
        <v>16.389999</v>
      </c>
      <c r="C1434" s="12">
        <v>16.489999999999998</v>
      </c>
      <c r="D1434" s="12">
        <v>16.170000000000002</v>
      </c>
      <c r="E1434" s="12">
        <v>16.290001</v>
      </c>
      <c r="F1434" s="12">
        <v>15.578892</v>
      </c>
      <c r="G1434" s="12">
        <v>5792846</v>
      </c>
    </row>
    <row r="1435" spans="1:7" x14ac:dyDescent="0.25">
      <c r="A1435" s="13">
        <v>43089</v>
      </c>
      <c r="B1435" s="12">
        <v>16.389999</v>
      </c>
      <c r="C1435" s="12">
        <v>16.440000999999999</v>
      </c>
      <c r="D1435" s="12">
        <v>16.049999</v>
      </c>
      <c r="E1435" s="12">
        <v>16.09</v>
      </c>
      <c r="F1435" s="12">
        <v>15.387622</v>
      </c>
      <c r="G1435" s="12">
        <v>2177975</v>
      </c>
    </row>
    <row r="1436" spans="1:7" x14ac:dyDescent="0.25">
      <c r="A1436" s="13">
        <v>43090</v>
      </c>
      <c r="B1436" s="12">
        <v>16.129999000000002</v>
      </c>
      <c r="C1436" s="12">
        <v>16.260000000000002</v>
      </c>
      <c r="D1436" s="12">
        <v>15.88</v>
      </c>
      <c r="E1436" s="12">
        <v>15.93</v>
      </c>
      <c r="F1436" s="12">
        <v>15.234605999999999</v>
      </c>
      <c r="G1436" s="12">
        <v>6537384</v>
      </c>
    </row>
    <row r="1437" spans="1:7" x14ac:dyDescent="0.25">
      <c r="A1437" s="13">
        <v>43091</v>
      </c>
      <c r="B1437" s="12">
        <v>16.049999</v>
      </c>
      <c r="C1437" s="12">
        <v>16.23</v>
      </c>
      <c r="D1437" s="12">
        <v>15.97</v>
      </c>
      <c r="E1437" s="12">
        <v>16.139999</v>
      </c>
      <c r="F1437" s="12">
        <v>15.435438</v>
      </c>
      <c r="G1437" s="12">
        <v>4018841</v>
      </c>
    </row>
    <row r="1438" spans="1:7" x14ac:dyDescent="0.25">
      <c r="A1438" s="13">
        <v>43095</v>
      </c>
      <c r="B1438" s="12">
        <v>16.049999</v>
      </c>
      <c r="C1438" s="12">
        <v>16.25</v>
      </c>
      <c r="D1438" s="12">
        <v>15.93</v>
      </c>
      <c r="E1438" s="12">
        <v>15.96</v>
      </c>
      <c r="F1438" s="12">
        <v>15.263297</v>
      </c>
      <c r="G1438" s="12">
        <v>763095</v>
      </c>
    </row>
    <row r="1439" spans="1:7" x14ac:dyDescent="0.25">
      <c r="A1439" s="13">
        <v>43096</v>
      </c>
      <c r="B1439" s="12">
        <v>16</v>
      </c>
      <c r="C1439" s="12">
        <v>16.25</v>
      </c>
      <c r="D1439" s="12">
        <v>15.99</v>
      </c>
      <c r="E1439" s="12">
        <v>16.139999</v>
      </c>
      <c r="F1439" s="12">
        <v>15.435438</v>
      </c>
      <c r="G1439" s="12">
        <v>5631545</v>
      </c>
    </row>
    <row r="1440" spans="1:7" x14ac:dyDescent="0.25">
      <c r="A1440" s="13">
        <v>43097</v>
      </c>
      <c r="B1440" s="12">
        <v>16.200001</v>
      </c>
      <c r="C1440" s="12">
        <v>16.299999</v>
      </c>
      <c r="D1440" s="12">
        <v>15.46</v>
      </c>
      <c r="E1440" s="12">
        <v>16.200001</v>
      </c>
      <c r="F1440" s="12">
        <v>15.492820999999999</v>
      </c>
      <c r="G1440" s="12">
        <v>3817674</v>
      </c>
    </row>
    <row r="1441" spans="1:7" x14ac:dyDescent="0.25">
      <c r="A1441" s="13">
        <v>43098</v>
      </c>
      <c r="B1441" s="12">
        <v>16.25</v>
      </c>
      <c r="C1441" s="12">
        <v>16.450001</v>
      </c>
      <c r="D1441" s="12">
        <v>16.25</v>
      </c>
      <c r="E1441" s="12">
        <v>16.389999</v>
      </c>
      <c r="F1441" s="12">
        <v>15.674524999999999</v>
      </c>
      <c r="G1441" s="12">
        <v>2075553</v>
      </c>
    </row>
    <row r="1442" spans="1:7" x14ac:dyDescent="0.25">
      <c r="A1442" s="13">
        <v>43102</v>
      </c>
      <c r="B1442" s="12">
        <v>16.48</v>
      </c>
      <c r="C1442" s="12">
        <v>16.48</v>
      </c>
      <c r="D1442" s="12">
        <v>16.190000999999999</v>
      </c>
      <c r="E1442" s="12">
        <v>16.350000000000001</v>
      </c>
      <c r="F1442" s="12">
        <v>15.636271000000001</v>
      </c>
      <c r="G1442" s="12">
        <v>2148506</v>
      </c>
    </row>
    <row r="1443" spans="1:7" x14ac:dyDescent="0.25">
      <c r="A1443" s="13">
        <v>43103</v>
      </c>
      <c r="B1443" s="12">
        <v>16.389999</v>
      </c>
      <c r="C1443" s="12">
        <v>16.43</v>
      </c>
      <c r="D1443" s="12">
        <v>16.02</v>
      </c>
      <c r="E1443" s="12">
        <v>16.129999000000002</v>
      </c>
      <c r="F1443" s="12">
        <v>15.425874</v>
      </c>
      <c r="G1443" s="12">
        <v>3655689</v>
      </c>
    </row>
    <row r="1444" spans="1:7" x14ac:dyDescent="0.25">
      <c r="A1444" s="13">
        <v>43104</v>
      </c>
      <c r="B1444" s="12">
        <v>16.190000999999999</v>
      </c>
      <c r="C1444" s="12">
        <v>17.290001</v>
      </c>
      <c r="D1444" s="12">
        <v>16.190000999999999</v>
      </c>
      <c r="E1444" s="12">
        <v>17.209999</v>
      </c>
      <c r="F1444" s="12">
        <v>16.458729000000002</v>
      </c>
      <c r="G1444" s="12">
        <v>9383592</v>
      </c>
    </row>
    <row r="1445" spans="1:7" x14ac:dyDescent="0.25">
      <c r="A1445" s="13">
        <v>43105</v>
      </c>
      <c r="B1445" s="12">
        <v>17.290001</v>
      </c>
      <c r="C1445" s="12">
        <v>17.510000000000002</v>
      </c>
      <c r="D1445" s="12">
        <v>17.120000999999998</v>
      </c>
      <c r="E1445" s="12">
        <v>17.379999000000002</v>
      </c>
      <c r="F1445" s="12">
        <v>16.621307000000002</v>
      </c>
      <c r="G1445" s="12">
        <v>7481547</v>
      </c>
    </row>
    <row r="1446" spans="1:7" x14ac:dyDescent="0.25">
      <c r="A1446" s="13">
        <v>43108</v>
      </c>
      <c r="B1446" s="12">
        <v>17.420000000000002</v>
      </c>
      <c r="C1446" s="12">
        <v>17.549999</v>
      </c>
      <c r="D1446" s="12">
        <v>16.850000000000001</v>
      </c>
      <c r="E1446" s="12">
        <v>17</v>
      </c>
      <c r="F1446" s="12">
        <v>16.257895999999999</v>
      </c>
      <c r="G1446" s="12">
        <v>7585717</v>
      </c>
    </row>
    <row r="1447" spans="1:7" x14ac:dyDescent="0.25">
      <c r="A1447" s="13">
        <v>43109</v>
      </c>
      <c r="B1447" s="12">
        <v>17.32</v>
      </c>
      <c r="C1447" s="12">
        <v>17.32</v>
      </c>
      <c r="D1447" s="12">
        <v>16.879999000000002</v>
      </c>
      <c r="E1447" s="12">
        <v>17.010000000000002</v>
      </c>
      <c r="F1447" s="12">
        <v>16.26746</v>
      </c>
      <c r="G1447" s="12">
        <v>4996427</v>
      </c>
    </row>
    <row r="1448" spans="1:7" x14ac:dyDescent="0.25">
      <c r="A1448" s="13">
        <v>43110</v>
      </c>
      <c r="B1448" s="12">
        <v>17.16</v>
      </c>
      <c r="C1448" s="12">
        <v>17.18</v>
      </c>
      <c r="D1448" s="12">
        <v>16.57</v>
      </c>
      <c r="E1448" s="12">
        <v>16.870000999999998</v>
      </c>
      <c r="F1448" s="12">
        <v>16.133572000000001</v>
      </c>
      <c r="G1448" s="12">
        <v>2790077</v>
      </c>
    </row>
    <row r="1449" spans="1:7" x14ac:dyDescent="0.25">
      <c r="A1449" s="13">
        <v>43111</v>
      </c>
      <c r="B1449" s="12">
        <v>16.98</v>
      </c>
      <c r="C1449" s="12">
        <v>17.010000000000002</v>
      </c>
      <c r="D1449" s="12">
        <v>16.73</v>
      </c>
      <c r="E1449" s="12">
        <v>16.959999</v>
      </c>
      <c r="F1449" s="12">
        <v>16.219643000000001</v>
      </c>
      <c r="G1449" s="12">
        <v>1577163</v>
      </c>
    </row>
    <row r="1450" spans="1:7" x14ac:dyDescent="0.25">
      <c r="A1450" s="13">
        <v>43112</v>
      </c>
      <c r="B1450" s="12">
        <v>17</v>
      </c>
      <c r="C1450" s="12">
        <v>17.149999999999999</v>
      </c>
      <c r="D1450" s="12">
        <v>16.760000000000002</v>
      </c>
      <c r="E1450" s="12">
        <v>16.850000000000001</v>
      </c>
      <c r="F1450" s="12">
        <v>16.114445</v>
      </c>
      <c r="G1450" s="12">
        <v>5068669</v>
      </c>
    </row>
    <row r="1451" spans="1:7" x14ac:dyDescent="0.25">
      <c r="A1451" s="13">
        <v>43115</v>
      </c>
      <c r="B1451" s="12">
        <v>17.07</v>
      </c>
      <c r="C1451" s="12">
        <v>17.079999999999998</v>
      </c>
      <c r="D1451" s="12">
        <v>16.889999</v>
      </c>
      <c r="E1451" s="12">
        <v>17.010000000000002</v>
      </c>
      <c r="F1451" s="12">
        <v>16.26746</v>
      </c>
      <c r="G1451" s="12">
        <v>579966</v>
      </c>
    </row>
    <row r="1452" spans="1:7" x14ac:dyDescent="0.25">
      <c r="A1452" s="13">
        <v>43116</v>
      </c>
      <c r="B1452" s="12">
        <v>17.09</v>
      </c>
      <c r="C1452" s="12">
        <v>17.16</v>
      </c>
      <c r="D1452" s="12">
        <v>16.91</v>
      </c>
      <c r="E1452" s="12">
        <v>17</v>
      </c>
      <c r="F1452" s="12">
        <v>16.257895999999999</v>
      </c>
      <c r="G1452" s="12">
        <v>2644080</v>
      </c>
    </row>
    <row r="1453" spans="1:7" x14ac:dyDescent="0.25">
      <c r="A1453" s="13">
        <v>43117</v>
      </c>
      <c r="B1453" s="12">
        <v>17.139999</v>
      </c>
      <c r="C1453" s="12">
        <v>17.149999999999999</v>
      </c>
      <c r="D1453" s="12">
        <v>16.989999999999998</v>
      </c>
      <c r="E1453" s="12">
        <v>17.049999</v>
      </c>
      <c r="F1453" s="12">
        <v>16.305713999999998</v>
      </c>
      <c r="G1453" s="12">
        <v>3129366</v>
      </c>
    </row>
    <row r="1454" spans="1:7" x14ac:dyDescent="0.25">
      <c r="A1454" s="13">
        <v>43118</v>
      </c>
      <c r="B1454" s="12">
        <v>17.149999999999999</v>
      </c>
      <c r="C1454" s="12">
        <v>17.149999999999999</v>
      </c>
      <c r="D1454" s="12">
        <v>16.760000000000002</v>
      </c>
      <c r="E1454" s="12">
        <v>16.98</v>
      </c>
      <c r="F1454" s="12">
        <v>16.238769999999999</v>
      </c>
      <c r="G1454" s="12">
        <v>2913440</v>
      </c>
    </row>
    <row r="1455" spans="1:7" x14ac:dyDescent="0.25">
      <c r="A1455" s="13">
        <v>43119</v>
      </c>
      <c r="B1455" s="12">
        <v>16.940000999999999</v>
      </c>
      <c r="C1455" s="12">
        <v>17.079999999999998</v>
      </c>
      <c r="D1455" s="12">
        <v>16.799999</v>
      </c>
      <c r="E1455" s="12">
        <v>16.91</v>
      </c>
      <c r="F1455" s="12">
        <v>16.171827</v>
      </c>
      <c r="G1455" s="12">
        <v>3001612</v>
      </c>
    </row>
    <row r="1456" spans="1:7" x14ac:dyDescent="0.25">
      <c r="A1456" s="13">
        <v>43122</v>
      </c>
      <c r="B1456" s="12">
        <v>17.09</v>
      </c>
      <c r="C1456" s="12">
        <v>17.09</v>
      </c>
      <c r="D1456" s="12">
        <v>16.68</v>
      </c>
      <c r="E1456" s="12">
        <v>16.780000999999999</v>
      </c>
      <c r="F1456" s="12">
        <v>16.047502999999999</v>
      </c>
      <c r="G1456" s="12">
        <v>2781036</v>
      </c>
    </row>
    <row r="1457" spans="1:7" x14ac:dyDescent="0.25">
      <c r="A1457" s="13">
        <v>43123</v>
      </c>
      <c r="B1457" s="12">
        <v>16.860001</v>
      </c>
      <c r="C1457" s="12">
        <v>16.899999999999999</v>
      </c>
      <c r="D1457" s="12">
        <v>16.799999</v>
      </c>
      <c r="E1457" s="12">
        <v>16.889999</v>
      </c>
      <c r="F1457" s="12">
        <v>16.152697</v>
      </c>
      <c r="G1457" s="12">
        <v>2849682</v>
      </c>
    </row>
    <row r="1458" spans="1:7" x14ac:dyDescent="0.25">
      <c r="A1458" s="13">
        <v>43124</v>
      </c>
      <c r="B1458" s="12">
        <v>16.879999000000002</v>
      </c>
      <c r="C1458" s="12">
        <v>17.120000999999998</v>
      </c>
      <c r="D1458" s="12">
        <v>16.719999000000001</v>
      </c>
      <c r="E1458" s="12">
        <v>16.790001</v>
      </c>
      <c r="F1458" s="12">
        <v>16.057065999999999</v>
      </c>
      <c r="G1458" s="12">
        <v>2654250</v>
      </c>
    </row>
    <row r="1459" spans="1:7" x14ac:dyDescent="0.25">
      <c r="A1459" s="13">
        <v>43125</v>
      </c>
      <c r="B1459" s="12">
        <v>16.91</v>
      </c>
      <c r="C1459" s="12">
        <v>17.07</v>
      </c>
      <c r="D1459" s="12">
        <v>16.450001</v>
      </c>
      <c r="E1459" s="12">
        <v>16.510000000000002</v>
      </c>
      <c r="F1459" s="12">
        <v>15.789289</v>
      </c>
      <c r="G1459" s="12">
        <v>2574255</v>
      </c>
    </row>
    <row r="1460" spans="1:7" x14ac:dyDescent="0.25">
      <c r="A1460" s="13">
        <v>43126</v>
      </c>
      <c r="B1460" s="12">
        <v>16.559999000000001</v>
      </c>
      <c r="C1460" s="12">
        <v>16.98</v>
      </c>
      <c r="D1460" s="12">
        <v>16.459999</v>
      </c>
      <c r="E1460" s="12">
        <v>16.93</v>
      </c>
      <c r="F1460" s="12">
        <v>16.190954000000001</v>
      </c>
      <c r="G1460" s="12">
        <v>1827827</v>
      </c>
    </row>
    <row r="1461" spans="1:7" x14ac:dyDescent="0.25">
      <c r="A1461" s="13">
        <v>43129</v>
      </c>
      <c r="B1461" s="12">
        <v>16.989999999999998</v>
      </c>
      <c r="C1461" s="12">
        <v>16.989999999999998</v>
      </c>
      <c r="D1461" s="12">
        <v>16.549999</v>
      </c>
      <c r="E1461" s="12">
        <v>16.610001</v>
      </c>
      <c r="F1461" s="12">
        <v>15.884922</v>
      </c>
      <c r="G1461" s="12">
        <v>2143440</v>
      </c>
    </row>
    <row r="1462" spans="1:7" x14ac:dyDescent="0.25">
      <c r="A1462" s="13">
        <v>43130</v>
      </c>
      <c r="B1462" s="12">
        <v>16.57</v>
      </c>
      <c r="C1462" s="12">
        <v>16.899999999999999</v>
      </c>
      <c r="D1462" s="12">
        <v>16.370000999999998</v>
      </c>
      <c r="E1462" s="12">
        <v>16.870000999999998</v>
      </c>
      <c r="F1462" s="12">
        <v>16.133572000000001</v>
      </c>
      <c r="G1462" s="12">
        <v>2751045</v>
      </c>
    </row>
    <row r="1463" spans="1:7" x14ac:dyDescent="0.25">
      <c r="A1463" s="13">
        <v>43131</v>
      </c>
      <c r="B1463" s="12">
        <v>16.700001</v>
      </c>
      <c r="C1463" s="12">
        <v>16.899999999999999</v>
      </c>
      <c r="D1463" s="12">
        <v>16.510000000000002</v>
      </c>
      <c r="E1463" s="12">
        <v>16.870000999999998</v>
      </c>
      <c r="F1463" s="12">
        <v>16.133572000000001</v>
      </c>
      <c r="G1463" s="12">
        <v>5119494</v>
      </c>
    </row>
    <row r="1464" spans="1:7" x14ac:dyDescent="0.25">
      <c r="A1464" s="13">
        <v>43132</v>
      </c>
      <c r="B1464" s="12">
        <v>16.829999999999998</v>
      </c>
      <c r="C1464" s="12">
        <v>16.969999000000001</v>
      </c>
      <c r="D1464" s="12">
        <v>16.57</v>
      </c>
      <c r="E1464" s="12">
        <v>16.690000999999999</v>
      </c>
      <c r="F1464" s="12">
        <v>15.96143</v>
      </c>
      <c r="G1464" s="12">
        <v>3263608</v>
      </c>
    </row>
    <row r="1465" spans="1:7" x14ac:dyDescent="0.25">
      <c r="A1465" s="13">
        <v>43133</v>
      </c>
      <c r="B1465" s="12">
        <v>16.77</v>
      </c>
      <c r="C1465" s="12">
        <v>16.889999</v>
      </c>
      <c r="D1465" s="12">
        <v>16.209999</v>
      </c>
      <c r="E1465" s="12">
        <v>16.25</v>
      </c>
      <c r="F1465" s="12">
        <v>15.540635999999999</v>
      </c>
      <c r="G1465" s="12">
        <v>2929110</v>
      </c>
    </row>
    <row r="1466" spans="1:7" x14ac:dyDescent="0.25">
      <c r="A1466" s="13">
        <v>43137</v>
      </c>
      <c r="B1466" s="12">
        <v>15.93</v>
      </c>
      <c r="C1466" s="12">
        <v>16.469999000000001</v>
      </c>
      <c r="D1466" s="12">
        <v>15.82</v>
      </c>
      <c r="E1466" s="12">
        <v>15.99</v>
      </c>
      <c r="F1466" s="12">
        <v>15.291986</v>
      </c>
      <c r="G1466" s="12">
        <v>6308036</v>
      </c>
    </row>
    <row r="1467" spans="1:7" x14ac:dyDescent="0.25">
      <c r="A1467" s="13">
        <v>43138</v>
      </c>
      <c r="B1467" s="12">
        <v>16</v>
      </c>
      <c r="C1467" s="12">
        <v>16.219999000000001</v>
      </c>
      <c r="D1467" s="12">
        <v>15.76</v>
      </c>
      <c r="E1467" s="12">
        <v>16.190000999999999</v>
      </c>
      <c r="F1467" s="12">
        <v>15.483256000000001</v>
      </c>
      <c r="G1467" s="12">
        <v>8102691</v>
      </c>
    </row>
    <row r="1468" spans="1:7" x14ac:dyDescent="0.25">
      <c r="A1468" s="13">
        <v>43139</v>
      </c>
      <c r="B1468" s="12">
        <v>15.91</v>
      </c>
      <c r="C1468" s="12">
        <v>16.049999</v>
      </c>
      <c r="D1468" s="12">
        <v>15.52</v>
      </c>
      <c r="E1468" s="12">
        <v>15.66</v>
      </c>
      <c r="F1468" s="12">
        <v>14.976393</v>
      </c>
      <c r="G1468" s="12">
        <v>3533750</v>
      </c>
    </row>
    <row r="1469" spans="1:7" x14ac:dyDescent="0.25">
      <c r="A1469" s="13">
        <v>43140</v>
      </c>
      <c r="B1469" s="12">
        <v>15.5</v>
      </c>
      <c r="C1469" s="12">
        <v>15.81</v>
      </c>
      <c r="D1469" s="12">
        <v>14.95</v>
      </c>
      <c r="E1469" s="12">
        <v>15.46</v>
      </c>
      <c r="F1469" s="12">
        <v>14.785123</v>
      </c>
      <c r="G1469" s="12">
        <v>4794810</v>
      </c>
    </row>
    <row r="1470" spans="1:7" x14ac:dyDescent="0.25">
      <c r="A1470" s="13">
        <v>43143</v>
      </c>
      <c r="B1470" s="12">
        <v>15.49</v>
      </c>
      <c r="C1470" s="12">
        <v>15.69</v>
      </c>
      <c r="D1470" s="12">
        <v>15.23</v>
      </c>
      <c r="E1470" s="12">
        <v>15.58</v>
      </c>
      <c r="F1470" s="12">
        <v>14.899884</v>
      </c>
      <c r="G1470" s="12">
        <v>1090292</v>
      </c>
    </row>
    <row r="1471" spans="1:7" x14ac:dyDescent="0.25">
      <c r="A1471" s="13">
        <v>43144</v>
      </c>
      <c r="B1471" s="12">
        <v>15.44</v>
      </c>
      <c r="C1471" s="12">
        <v>15.55</v>
      </c>
      <c r="D1471" s="12">
        <v>15.1</v>
      </c>
      <c r="E1471" s="12">
        <v>15.46</v>
      </c>
      <c r="F1471" s="12">
        <v>14.785123</v>
      </c>
      <c r="G1471" s="12">
        <v>5474539</v>
      </c>
    </row>
    <row r="1472" spans="1:7" x14ac:dyDescent="0.25">
      <c r="A1472" s="13">
        <v>43145</v>
      </c>
      <c r="B1472" s="12">
        <v>15.16</v>
      </c>
      <c r="C1472" s="12">
        <v>15.36</v>
      </c>
      <c r="D1472" s="12">
        <v>15.15</v>
      </c>
      <c r="E1472" s="12">
        <v>15.26</v>
      </c>
      <c r="F1472" s="12">
        <v>14.593854</v>
      </c>
      <c r="G1472" s="12">
        <v>2915965</v>
      </c>
    </row>
    <row r="1473" spans="1:7" x14ac:dyDescent="0.25">
      <c r="A1473" s="13">
        <v>43146</v>
      </c>
      <c r="B1473" s="12">
        <v>15.36</v>
      </c>
      <c r="C1473" s="12">
        <v>15.54</v>
      </c>
      <c r="D1473" s="12">
        <v>15.25</v>
      </c>
      <c r="E1473" s="12">
        <v>15.51</v>
      </c>
      <c r="F1473" s="12">
        <v>14.832940000000001</v>
      </c>
      <c r="G1473" s="12">
        <v>12857517</v>
      </c>
    </row>
    <row r="1474" spans="1:7" x14ac:dyDescent="0.25">
      <c r="A1474" s="13">
        <v>43147</v>
      </c>
      <c r="B1474" s="12">
        <v>15.6</v>
      </c>
      <c r="C1474" s="12">
        <v>15.88</v>
      </c>
      <c r="D1474" s="12">
        <v>15.6</v>
      </c>
      <c r="E1474" s="12">
        <v>15.81</v>
      </c>
      <c r="F1474" s="12">
        <v>15.119844000000001</v>
      </c>
      <c r="G1474" s="12">
        <v>6247282</v>
      </c>
    </row>
    <row r="1475" spans="1:7" x14ac:dyDescent="0.25">
      <c r="A1475" s="13">
        <v>43150</v>
      </c>
      <c r="B1475" s="12">
        <v>15.89</v>
      </c>
      <c r="C1475" s="12">
        <v>15.93</v>
      </c>
      <c r="D1475" s="12">
        <v>15.75</v>
      </c>
      <c r="E1475" s="12">
        <v>15.86</v>
      </c>
      <c r="F1475" s="12">
        <v>15.167662</v>
      </c>
      <c r="G1475" s="12">
        <v>436276</v>
      </c>
    </row>
    <row r="1476" spans="1:7" x14ac:dyDescent="0.25">
      <c r="A1476" s="13">
        <v>43151</v>
      </c>
      <c r="B1476" s="12">
        <v>15.77</v>
      </c>
      <c r="C1476" s="12">
        <v>15.86</v>
      </c>
      <c r="D1476" s="12">
        <v>15.6</v>
      </c>
      <c r="E1476" s="12">
        <v>15.7</v>
      </c>
      <c r="F1476" s="12">
        <v>15.014646000000001</v>
      </c>
      <c r="G1476" s="12">
        <v>1883883</v>
      </c>
    </row>
    <row r="1477" spans="1:7" x14ac:dyDescent="0.25">
      <c r="A1477" s="13">
        <v>43152</v>
      </c>
      <c r="B1477" s="12">
        <v>15.73</v>
      </c>
      <c r="C1477" s="12">
        <v>16.030000999999999</v>
      </c>
      <c r="D1477" s="12">
        <v>15.66</v>
      </c>
      <c r="E1477" s="12">
        <v>15.93</v>
      </c>
      <c r="F1477" s="12">
        <v>15.234605999999999</v>
      </c>
      <c r="G1477" s="12">
        <v>3157147</v>
      </c>
    </row>
    <row r="1478" spans="1:7" x14ac:dyDescent="0.25">
      <c r="A1478" s="13">
        <v>43153</v>
      </c>
      <c r="B1478" s="12">
        <v>15.95</v>
      </c>
      <c r="C1478" s="12">
        <v>16.139999</v>
      </c>
      <c r="D1478" s="12">
        <v>15.71</v>
      </c>
      <c r="E1478" s="12">
        <v>16.02</v>
      </c>
      <c r="F1478" s="12">
        <v>15.320677999999999</v>
      </c>
      <c r="G1478" s="12">
        <v>4270703</v>
      </c>
    </row>
    <row r="1479" spans="1:7" x14ac:dyDescent="0.25">
      <c r="A1479" s="13">
        <v>43154</v>
      </c>
      <c r="B1479" s="12">
        <v>15.92</v>
      </c>
      <c r="C1479" s="12">
        <v>16.299999</v>
      </c>
      <c r="D1479" s="12">
        <v>15.8</v>
      </c>
      <c r="E1479" s="12">
        <v>16.219999000000001</v>
      </c>
      <c r="F1479" s="12">
        <v>15.511946</v>
      </c>
      <c r="G1479" s="12">
        <v>1613260</v>
      </c>
    </row>
    <row r="1480" spans="1:7" x14ac:dyDescent="0.25">
      <c r="A1480" s="13">
        <v>43157</v>
      </c>
      <c r="B1480" s="12">
        <v>16.049999</v>
      </c>
      <c r="C1480" s="12">
        <v>16.219999000000001</v>
      </c>
      <c r="D1480" s="12">
        <v>15.67</v>
      </c>
      <c r="E1480" s="12">
        <v>15.91</v>
      </c>
      <c r="F1480" s="12">
        <v>15.215479</v>
      </c>
      <c r="G1480" s="12">
        <v>1705350</v>
      </c>
    </row>
    <row r="1481" spans="1:7" x14ac:dyDescent="0.25">
      <c r="A1481" s="13">
        <v>43158</v>
      </c>
      <c r="B1481" s="12">
        <v>15.88</v>
      </c>
      <c r="C1481" s="12">
        <v>15.88</v>
      </c>
      <c r="D1481" s="12">
        <v>14.92</v>
      </c>
      <c r="E1481" s="12">
        <v>15.35</v>
      </c>
      <c r="F1481" s="12">
        <v>14.679925000000001</v>
      </c>
      <c r="G1481" s="12">
        <v>14934793</v>
      </c>
    </row>
    <row r="1482" spans="1:7" x14ac:dyDescent="0.25">
      <c r="A1482" s="13">
        <v>43159</v>
      </c>
      <c r="B1482" s="12">
        <v>15.4</v>
      </c>
      <c r="C1482" s="12">
        <v>15.5</v>
      </c>
      <c r="D1482" s="12">
        <v>15.02</v>
      </c>
      <c r="E1482" s="12">
        <v>15.4</v>
      </c>
      <c r="F1482" s="12">
        <v>14.727741</v>
      </c>
      <c r="G1482" s="12">
        <v>9195049</v>
      </c>
    </row>
    <row r="1483" spans="1:7" x14ac:dyDescent="0.25">
      <c r="A1483" s="13">
        <v>43160</v>
      </c>
      <c r="B1483" s="12">
        <v>15.37</v>
      </c>
      <c r="C1483" s="12">
        <v>15.42</v>
      </c>
      <c r="D1483" s="12">
        <v>15.1</v>
      </c>
      <c r="E1483" s="12">
        <v>15.36</v>
      </c>
      <c r="F1483" s="12">
        <v>14.689488000000001</v>
      </c>
      <c r="G1483" s="12">
        <v>3486468</v>
      </c>
    </row>
    <row r="1484" spans="1:7" x14ac:dyDescent="0.25">
      <c r="A1484" s="13">
        <v>43161</v>
      </c>
      <c r="B1484" s="12">
        <v>15.1</v>
      </c>
      <c r="C1484" s="12">
        <v>15.8</v>
      </c>
      <c r="D1484" s="12">
        <v>15.06</v>
      </c>
      <c r="E1484" s="12">
        <v>15.69</v>
      </c>
      <c r="F1484" s="12">
        <v>15.005082</v>
      </c>
      <c r="G1484" s="12">
        <v>2903504</v>
      </c>
    </row>
    <row r="1485" spans="1:7" x14ac:dyDescent="0.25">
      <c r="A1485" s="13">
        <v>43164</v>
      </c>
      <c r="B1485" s="12">
        <v>15.38</v>
      </c>
      <c r="C1485" s="12">
        <v>15.4</v>
      </c>
      <c r="D1485" s="12">
        <v>15</v>
      </c>
      <c r="E1485" s="12">
        <v>15.01</v>
      </c>
      <c r="F1485" s="12">
        <v>14.354767000000001</v>
      </c>
      <c r="G1485" s="12">
        <v>4382112</v>
      </c>
    </row>
    <row r="1486" spans="1:7" x14ac:dyDescent="0.25">
      <c r="A1486" s="13">
        <v>43165</v>
      </c>
      <c r="B1486" s="12">
        <v>14.85</v>
      </c>
      <c r="C1486" s="12">
        <v>15.03</v>
      </c>
      <c r="D1486" s="12">
        <v>14.79</v>
      </c>
      <c r="E1486" s="12">
        <v>14.87</v>
      </c>
      <c r="F1486" s="12">
        <v>14.220879</v>
      </c>
      <c r="G1486" s="12">
        <v>6835691</v>
      </c>
    </row>
    <row r="1487" spans="1:7" x14ac:dyDescent="0.25">
      <c r="A1487" s="13">
        <v>43166</v>
      </c>
      <c r="B1487" s="12">
        <v>14.65</v>
      </c>
      <c r="C1487" s="12">
        <v>14.91</v>
      </c>
      <c r="D1487" s="12">
        <v>14.6</v>
      </c>
      <c r="E1487" s="12">
        <v>14.64</v>
      </c>
      <c r="F1487" s="12">
        <v>14.000918</v>
      </c>
      <c r="G1487" s="12">
        <v>4434507</v>
      </c>
    </row>
    <row r="1488" spans="1:7" x14ac:dyDescent="0.25">
      <c r="A1488" s="13">
        <v>43167</v>
      </c>
      <c r="B1488" s="12">
        <v>14.56</v>
      </c>
      <c r="C1488" s="12">
        <v>14.74</v>
      </c>
      <c r="D1488" s="12">
        <v>14.41</v>
      </c>
      <c r="E1488" s="12">
        <v>14.51</v>
      </c>
      <c r="F1488" s="12">
        <v>13.876594000000001</v>
      </c>
      <c r="G1488" s="12">
        <v>3782733</v>
      </c>
    </row>
    <row r="1489" spans="1:7" x14ac:dyDescent="0.25">
      <c r="A1489" s="13">
        <v>43168</v>
      </c>
      <c r="B1489" s="12">
        <v>14.48</v>
      </c>
      <c r="C1489" s="12">
        <v>15.06</v>
      </c>
      <c r="D1489" s="12">
        <v>14.48</v>
      </c>
      <c r="E1489" s="12">
        <v>14.79</v>
      </c>
      <c r="F1489" s="12">
        <v>14.14437</v>
      </c>
      <c r="G1489" s="12">
        <v>3875633</v>
      </c>
    </row>
    <row r="1490" spans="1:7" x14ac:dyDescent="0.25">
      <c r="A1490" s="13">
        <v>43171</v>
      </c>
      <c r="B1490" s="12">
        <v>14.98</v>
      </c>
      <c r="C1490" s="12">
        <v>15.06</v>
      </c>
      <c r="D1490" s="12">
        <v>14.46</v>
      </c>
      <c r="E1490" s="12">
        <v>14.59</v>
      </c>
      <c r="F1490" s="12">
        <v>13.953101</v>
      </c>
      <c r="G1490" s="12">
        <v>3129069</v>
      </c>
    </row>
    <row r="1491" spans="1:7" x14ac:dyDescent="0.25">
      <c r="A1491" s="13">
        <v>43172</v>
      </c>
      <c r="B1491" s="12">
        <v>14.65</v>
      </c>
      <c r="C1491" s="12">
        <v>14.66</v>
      </c>
      <c r="D1491" s="12">
        <v>13.8</v>
      </c>
      <c r="E1491" s="12">
        <v>13.95</v>
      </c>
      <c r="F1491" s="12">
        <v>13.34104</v>
      </c>
      <c r="G1491" s="12">
        <v>12966562</v>
      </c>
    </row>
    <row r="1492" spans="1:7" x14ac:dyDescent="0.25">
      <c r="A1492" s="13">
        <v>43173</v>
      </c>
      <c r="B1492" s="12">
        <v>13.95</v>
      </c>
      <c r="C1492" s="12">
        <v>14.05</v>
      </c>
      <c r="D1492" s="12">
        <v>13.29</v>
      </c>
      <c r="E1492" s="12">
        <v>13.47</v>
      </c>
      <c r="F1492" s="12">
        <v>12.881993</v>
      </c>
      <c r="G1492" s="12">
        <v>9137791</v>
      </c>
    </row>
    <row r="1493" spans="1:7" x14ac:dyDescent="0.25">
      <c r="A1493" s="13">
        <v>43174</v>
      </c>
      <c r="B1493" s="12">
        <v>13.47</v>
      </c>
      <c r="C1493" s="12">
        <v>13.47</v>
      </c>
      <c r="D1493" s="12">
        <v>13.08</v>
      </c>
      <c r="E1493" s="12">
        <v>13.16</v>
      </c>
      <c r="F1493" s="12">
        <v>12.585526</v>
      </c>
      <c r="G1493" s="12">
        <v>8694876</v>
      </c>
    </row>
    <row r="1494" spans="1:7" x14ac:dyDescent="0.25">
      <c r="A1494" s="13">
        <v>43175</v>
      </c>
      <c r="B1494" s="12">
        <v>13.14</v>
      </c>
      <c r="C1494" s="12">
        <v>13.29</v>
      </c>
      <c r="D1494" s="12">
        <v>12.96</v>
      </c>
      <c r="E1494" s="12">
        <v>13.12</v>
      </c>
      <c r="F1494" s="12">
        <v>12.547271</v>
      </c>
      <c r="G1494" s="12">
        <v>21291476</v>
      </c>
    </row>
    <row r="1495" spans="1:7" x14ac:dyDescent="0.25">
      <c r="A1495" s="13">
        <v>43179</v>
      </c>
      <c r="B1495" s="12">
        <v>13.27</v>
      </c>
      <c r="C1495" s="12">
        <v>13.4</v>
      </c>
      <c r="D1495" s="12">
        <v>12.94</v>
      </c>
      <c r="E1495" s="12">
        <v>13.18</v>
      </c>
      <c r="F1495" s="12">
        <v>12.604652</v>
      </c>
      <c r="G1495" s="12">
        <v>9818443</v>
      </c>
    </row>
    <row r="1496" spans="1:7" x14ac:dyDescent="0.25">
      <c r="A1496" s="13">
        <v>43180</v>
      </c>
      <c r="B1496" s="12">
        <v>13.2</v>
      </c>
      <c r="C1496" s="12">
        <v>13.97</v>
      </c>
      <c r="D1496" s="12">
        <v>13.1</v>
      </c>
      <c r="E1496" s="12">
        <v>13.87</v>
      </c>
      <c r="F1496" s="12">
        <v>13.264531</v>
      </c>
      <c r="G1496" s="12">
        <v>5478799</v>
      </c>
    </row>
    <row r="1497" spans="1:7" x14ac:dyDescent="0.25">
      <c r="A1497" s="13">
        <v>43181</v>
      </c>
      <c r="B1497" s="12">
        <v>13.93</v>
      </c>
      <c r="C1497" s="12">
        <v>14.06</v>
      </c>
      <c r="D1497" s="12">
        <v>13.52</v>
      </c>
      <c r="E1497" s="12">
        <v>13.63</v>
      </c>
      <c r="F1497" s="12">
        <v>13.035007</v>
      </c>
      <c r="G1497" s="12">
        <v>4011186</v>
      </c>
    </row>
    <row r="1498" spans="1:7" x14ac:dyDescent="0.25">
      <c r="A1498" s="13">
        <v>43182</v>
      </c>
      <c r="B1498" s="12">
        <v>13.98</v>
      </c>
      <c r="C1498" s="12">
        <v>13.98</v>
      </c>
      <c r="D1498" s="12">
        <v>13.25</v>
      </c>
      <c r="E1498" s="12">
        <v>13.45</v>
      </c>
      <c r="F1498" s="12">
        <v>12.862864999999999</v>
      </c>
      <c r="G1498" s="12">
        <v>5861463</v>
      </c>
    </row>
    <row r="1499" spans="1:7" x14ac:dyDescent="0.25">
      <c r="A1499" s="13">
        <v>43185</v>
      </c>
      <c r="B1499" s="12">
        <v>13.61</v>
      </c>
      <c r="C1499" s="12">
        <v>13.61</v>
      </c>
      <c r="D1499" s="12">
        <v>13.06</v>
      </c>
      <c r="E1499" s="12">
        <v>13.21</v>
      </c>
      <c r="F1499" s="12">
        <v>12.633343</v>
      </c>
      <c r="G1499" s="12">
        <v>4077555</v>
      </c>
    </row>
    <row r="1500" spans="1:7" x14ac:dyDescent="0.25">
      <c r="A1500" s="13">
        <v>43186</v>
      </c>
      <c r="B1500" s="12">
        <v>13.21</v>
      </c>
      <c r="C1500" s="12">
        <v>13.39</v>
      </c>
      <c r="D1500" s="12">
        <v>13.2</v>
      </c>
      <c r="E1500" s="12">
        <v>13.31</v>
      </c>
      <c r="F1500" s="12">
        <v>12.728977</v>
      </c>
      <c r="G1500" s="12">
        <v>3563584</v>
      </c>
    </row>
    <row r="1501" spans="1:7" x14ac:dyDescent="0.25">
      <c r="A1501" s="13">
        <v>43187</v>
      </c>
      <c r="B1501" s="12">
        <v>13.32</v>
      </c>
      <c r="C1501" s="12">
        <v>13.32</v>
      </c>
      <c r="D1501" s="12">
        <v>13.11</v>
      </c>
      <c r="E1501" s="12">
        <v>13.26</v>
      </c>
      <c r="F1501" s="12">
        <v>12.68116</v>
      </c>
      <c r="G1501" s="12">
        <v>3242320</v>
      </c>
    </row>
    <row r="1502" spans="1:7" x14ac:dyDescent="0.25">
      <c r="A1502" s="13">
        <v>43192</v>
      </c>
      <c r="B1502" s="12">
        <v>13.32</v>
      </c>
      <c r="C1502" s="12">
        <v>13.32</v>
      </c>
      <c r="D1502" s="12">
        <v>12.65</v>
      </c>
      <c r="E1502" s="12">
        <v>12.76</v>
      </c>
      <c r="F1502" s="12">
        <v>12.202987</v>
      </c>
      <c r="G1502" s="12">
        <v>1925042</v>
      </c>
    </row>
    <row r="1503" spans="1:7" x14ac:dyDescent="0.25">
      <c r="A1503" s="13">
        <v>43193</v>
      </c>
      <c r="B1503" s="12">
        <v>12.76</v>
      </c>
      <c r="C1503" s="12">
        <v>13.21</v>
      </c>
      <c r="D1503" s="12">
        <v>12.76</v>
      </c>
      <c r="E1503" s="12">
        <v>12.99</v>
      </c>
      <c r="F1503" s="12">
        <v>12.422946</v>
      </c>
      <c r="G1503" s="12">
        <v>1624996</v>
      </c>
    </row>
    <row r="1504" spans="1:7" x14ac:dyDescent="0.25">
      <c r="A1504" s="13">
        <v>43194</v>
      </c>
      <c r="B1504" s="12">
        <v>12.94</v>
      </c>
      <c r="C1504" s="12">
        <v>13.84</v>
      </c>
      <c r="D1504" s="12">
        <v>12.94</v>
      </c>
      <c r="E1504" s="12">
        <v>13.75</v>
      </c>
      <c r="F1504" s="12">
        <v>13.14977</v>
      </c>
      <c r="G1504" s="12">
        <v>3332115</v>
      </c>
    </row>
    <row r="1505" spans="1:7" x14ac:dyDescent="0.25">
      <c r="A1505" s="13">
        <v>43195</v>
      </c>
      <c r="B1505" s="12">
        <v>13.79</v>
      </c>
      <c r="C1505" s="12">
        <v>14.26</v>
      </c>
      <c r="D1505" s="12">
        <v>13.74</v>
      </c>
      <c r="E1505" s="12">
        <v>14.19</v>
      </c>
      <c r="F1505" s="12">
        <v>13.570562000000001</v>
      </c>
      <c r="G1505" s="12">
        <v>5266126</v>
      </c>
    </row>
    <row r="1506" spans="1:7" x14ac:dyDescent="0.25">
      <c r="A1506" s="13">
        <v>43196</v>
      </c>
      <c r="B1506" s="12">
        <v>14.26</v>
      </c>
      <c r="C1506" s="12">
        <v>15.15</v>
      </c>
      <c r="D1506" s="12">
        <v>14.26</v>
      </c>
      <c r="E1506" s="12">
        <v>15.11</v>
      </c>
      <c r="F1506" s="12">
        <v>14.450400999999999</v>
      </c>
      <c r="G1506" s="12">
        <v>3293522</v>
      </c>
    </row>
    <row r="1507" spans="1:7" x14ac:dyDescent="0.25">
      <c r="A1507" s="13">
        <v>43199</v>
      </c>
      <c r="B1507" s="12">
        <v>15.11</v>
      </c>
      <c r="C1507" s="12">
        <v>15.12</v>
      </c>
      <c r="D1507" s="12">
        <v>14.47</v>
      </c>
      <c r="E1507" s="12">
        <v>14.61</v>
      </c>
      <c r="F1507" s="12">
        <v>13.972227999999999</v>
      </c>
      <c r="G1507" s="12">
        <v>3310818</v>
      </c>
    </row>
    <row r="1508" spans="1:7" x14ac:dyDescent="0.25">
      <c r="A1508" s="13">
        <v>43200</v>
      </c>
      <c r="B1508" s="12">
        <v>14.81</v>
      </c>
      <c r="C1508" s="12">
        <v>15.11</v>
      </c>
      <c r="D1508" s="12">
        <v>14.64</v>
      </c>
      <c r="E1508" s="12">
        <v>14.76</v>
      </c>
      <c r="F1508" s="12">
        <v>14.115681</v>
      </c>
      <c r="G1508" s="12">
        <v>5861736</v>
      </c>
    </row>
    <row r="1509" spans="1:7" x14ac:dyDescent="0.25">
      <c r="A1509" s="13">
        <v>43201</v>
      </c>
      <c r="B1509" s="12">
        <v>14.76</v>
      </c>
      <c r="C1509" s="12">
        <v>14.98</v>
      </c>
      <c r="D1509" s="12">
        <v>14.56</v>
      </c>
      <c r="E1509" s="12">
        <v>14.64</v>
      </c>
      <c r="F1509" s="12">
        <v>14.000918</v>
      </c>
      <c r="G1509" s="12">
        <v>4133747</v>
      </c>
    </row>
    <row r="1510" spans="1:7" x14ac:dyDescent="0.25">
      <c r="A1510" s="13">
        <v>43202</v>
      </c>
      <c r="B1510" s="12">
        <v>14.74</v>
      </c>
      <c r="C1510" s="12">
        <v>15.19</v>
      </c>
      <c r="D1510" s="12">
        <v>14.72</v>
      </c>
      <c r="E1510" s="12">
        <v>15.14</v>
      </c>
      <c r="F1510" s="12">
        <v>14.479092</v>
      </c>
      <c r="G1510" s="12">
        <v>4779774</v>
      </c>
    </row>
    <row r="1511" spans="1:7" x14ac:dyDescent="0.25">
      <c r="A1511" s="13">
        <v>43203</v>
      </c>
      <c r="B1511" s="12">
        <v>15.15</v>
      </c>
      <c r="C1511" s="12">
        <v>15.2</v>
      </c>
      <c r="D1511" s="12">
        <v>14.75</v>
      </c>
      <c r="E1511" s="12">
        <v>14.91</v>
      </c>
      <c r="F1511" s="12">
        <v>14.259131</v>
      </c>
      <c r="G1511" s="12">
        <v>2507492</v>
      </c>
    </row>
    <row r="1512" spans="1:7" x14ac:dyDescent="0.25">
      <c r="A1512" s="13">
        <v>43206</v>
      </c>
      <c r="B1512" s="12">
        <v>14.92</v>
      </c>
      <c r="C1512" s="12">
        <v>15.1</v>
      </c>
      <c r="D1512" s="12">
        <v>14.77</v>
      </c>
      <c r="E1512" s="12">
        <v>14.83</v>
      </c>
      <c r="F1512" s="12">
        <v>14.182624000000001</v>
      </c>
      <c r="G1512" s="12">
        <v>5895453</v>
      </c>
    </row>
    <row r="1513" spans="1:7" x14ac:dyDescent="0.25">
      <c r="A1513" s="13">
        <v>43207</v>
      </c>
      <c r="B1513" s="12">
        <v>14.91</v>
      </c>
      <c r="C1513" s="12">
        <v>15.5</v>
      </c>
      <c r="D1513" s="12">
        <v>14.91</v>
      </c>
      <c r="E1513" s="12">
        <v>15.45</v>
      </c>
      <c r="F1513" s="12">
        <v>14.775558999999999</v>
      </c>
      <c r="G1513" s="12">
        <v>5992333</v>
      </c>
    </row>
    <row r="1514" spans="1:7" x14ac:dyDescent="0.25">
      <c r="A1514" s="13">
        <v>43208</v>
      </c>
      <c r="B1514" s="12">
        <v>15.48</v>
      </c>
      <c r="C1514" s="12">
        <v>15.6</v>
      </c>
      <c r="D1514" s="12">
        <v>15.27</v>
      </c>
      <c r="E1514" s="12">
        <v>15.55</v>
      </c>
      <c r="F1514" s="12">
        <v>14.871193999999999</v>
      </c>
      <c r="G1514" s="12">
        <v>6154987</v>
      </c>
    </row>
    <row r="1515" spans="1:7" x14ac:dyDescent="0.25">
      <c r="A1515" s="13">
        <v>43209</v>
      </c>
      <c r="B1515" s="12">
        <v>15.64</v>
      </c>
      <c r="C1515" s="12">
        <v>15.64</v>
      </c>
      <c r="D1515" s="12">
        <v>15.02</v>
      </c>
      <c r="E1515" s="12">
        <v>15.07</v>
      </c>
      <c r="F1515" s="12">
        <v>14.412148</v>
      </c>
      <c r="G1515" s="12">
        <v>6240869</v>
      </c>
    </row>
    <row r="1516" spans="1:7" x14ac:dyDescent="0.25">
      <c r="A1516" s="13">
        <v>43210</v>
      </c>
      <c r="B1516" s="12">
        <v>15.18</v>
      </c>
      <c r="C1516" s="12">
        <v>15.29</v>
      </c>
      <c r="D1516" s="12">
        <v>15.04</v>
      </c>
      <c r="E1516" s="12">
        <v>15.16</v>
      </c>
      <c r="F1516" s="12">
        <v>14.498219000000001</v>
      </c>
      <c r="G1516" s="12">
        <v>6222864</v>
      </c>
    </row>
    <row r="1517" spans="1:7" x14ac:dyDescent="0.25">
      <c r="A1517" s="13">
        <v>43213</v>
      </c>
      <c r="B1517" s="12">
        <v>15.16</v>
      </c>
      <c r="C1517" s="12">
        <v>15.59</v>
      </c>
      <c r="D1517" s="12">
        <v>14.89</v>
      </c>
      <c r="E1517" s="12">
        <v>15.29</v>
      </c>
      <c r="F1517" s="12">
        <v>14.622544</v>
      </c>
      <c r="G1517" s="12">
        <v>3283891</v>
      </c>
    </row>
    <row r="1518" spans="1:7" x14ac:dyDescent="0.25">
      <c r="A1518" s="13">
        <v>43214</v>
      </c>
      <c r="B1518" s="12">
        <v>15.58</v>
      </c>
      <c r="C1518" s="12">
        <v>15.58</v>
      </c>
      <c r="D1518" s="12">
        <v>15.07</v>
      </c>
      <c r="E1518" s="12">
        <v>15.16</v>
      </c>
      <c r="F1518" s="12">
        <v>14.498219000000001</v>
      </c>
      <c r="G1518" s="12">
        <v>5758976</v>
      </c>
    </row>
    <row r="1519" spans="1:7" x14ac:dyDescent="0.25">
      <c r="A1519" s="13">
        <v>43215</v>
      </c>
      <c r="B1519" s="12">
        <v>15.14</v>
      </c>
      <c r="C1519" s="12">
        <v>15.15</v>
      </c>
      <c r="D1519" s="12">
        <v>14.5</v>
      </c>
      <c r="E1519" s="12">
        <v>14.85</v>
      </c>
      <c r="F1519" s="12">
        <v>14.201751</v>
      </c>
      <c r="G1519" s="12">
        <v>2974306</v>
      </c>
    </row>
    <row r="1520" spans="1:7" x14ac:dyDescent="0.25">
      <c r="A1520" s="13">
        <v>43216</v>
      </c>
      <c r="B1520" s="12">
        <v>14.81</v>
      </c>
      <c r="C1520" s="12">
        <v>14.81</v>
      </c>
      <c r="D1520" s="12">
        <v>14.33</v>
      </c>
      <c r="E1520" s="12">
        <v>14.65</v>
      </c>
      <c r="F1520" s="12">
        <v>14.010482</v>
      </c>
      <c r="G1520" s="12">
        <v>17938181</v>
      </c>
    </row>
    <row r="1521" spans="1:7" x14ac:dyDescent="0.25">
      <c r="A1521" s="13">
        <v>43217</v>
      </c>
      <c r="B1521" s="12">
        <v>14.61</v>
      </c>
      <c r="C1521" s="12">
        <v>14.69</v>
      </c>
      <c r="D1521" s="12">
        <v>14.03</v>
      </c>
      <c r="E1521" s="12">
        <v>14.44</v>
      </c>
      <c r="F1521" s="12">
        <v>13.809649</v>
      </c>
      <c r="G1521" s="12">
        <v>16224898</v>
      </c>
    </row>
    <row r="1522" spans="1:7" x14ac:dyDescent="0.25">
      <c r="A1522" s="13">
        <v>43220</v>
      </c>
      <c r="B1522" s="12">
        <v>14.39</v>
      </c>
      <c r="C1522" s="12">
        <v>15.06</v>
      </c>
      <c r="D1522" s="12">
        <v>14.22</v>
      </c>
      <c r="E1522" s="12">
        <v>14.95</v>
      </c>
      <c r="F1522" s="12">
        <v>14.297385999999999</v>
      </c>
      <c r="G1522" s="12">
        <v>9362947</v>
      </c>
    </row>
    <row r="1523" spans="1:7" x14ac:dyDescent="0.25">
      <c r="A1523" s="13">
        <v>43222</v>
      </c>
      <c r="B1523" s="12">
        <v>14.99</v>
      </c>
      <c r="C1523" s="12">
        <v>15.1</v>
      </c>
      <c r="D1523" s="12">
        <v>14.63</v>
      </c>
      <c r="E1523" s="12">
        <v>14.98</v>
      </c>
      <c r="F1523" s="12">
        <v>14.326077</v>
      </c>
      <c r="G1523" s="12">
        <v>10324144</v>
      </c>
    </row>
    <row r="1524" spans="1:7" x14ac:dyDescent="0.25">
      <c r="A1524" s="13">
        <v>43223</v>
      </c>
      <c r="B1524" s="12">
        <v>14.85</v>
      </c>
      <c r="C1524" s="12">
        <v>15.31</v>
      </c>
      <c r="D1524" s="12">
        <v>14.69</v>
      </c>
      <c r="E1524" s="12">
        <v>15.23</v>
      </c>
      <c r="F1524" s="12">
        <v>14.565163</v>
      </c>
      <c r="G1524" s="12">
        <v>12014481</v>
      </c>
    </row>
    <row r="1525" spans="1:7" x14ac:dyDescent="0.25">
      <c r="A1525" s="13">
        <v>43224</v>
      </c>
      <c r="B1525" s="12">
        <v>15.17</v>
      </c>
      <c r="C1525" s="12">
        <v>15.21</v>
      </c>
      <c r="D1525" s="12">
        <v>14.7</v>
      </c>
      <c r="E1525" s="12">
        <v>15.11</v>
      </c>
      <c r="F1525" s="12">
        <v>14.450400999999999</v>
      </c>
      <c r="G1525" s="12">
        <v>6228958</v>
      </c>
    </row>
    <row r="1526" spans="1:7" x14ac:dyDescent="0.25">
      <c r="A1526" s="13">
        <v>43227</v>
      </c>
      <c r="B1526" s="12">
        <v>15.08</v>
      </c>
      <c r="C1526" s="12">
        <v>15.16</v>
      </c>
      <c r="D1526" s="12">
        <v>14.68</v>
      </c>
      <c r="E1526" s="12">
        <v>14.77</v>
      </c>
      <c r="F1526" s="12">
        <v>14.125244</v>
      </c>
      <c r="G1526" s="12">
        <v>5799213</v>
      </c>
    </row>
    <row r="1527" spans="1:7" x14ac:dyDescent="0.25">
      <c r="A1527" s="13">
        <v>43228</v>
      </c>
      <c r="B1527" s="12">
        <v>14.73</v>
      </c>
      <c r="C1527" s="12">
        <v>14.97</v>
      </c>
      <c r="D1527" s="12">
        <v>14.48</v>
      </c>
      <c r="E1527" s="12">
        <v>14.52</v>
      </c>
      <c r="F1527" s="12">
        <v>13.886157000000001</v>
      </c>
      <c r="G1527" s="12">
        <v>5376851</v>
      </c>
    </row>
    <row r="1528" spans="1:7" x14ac:dyDescent="0.25">
      <c r="A1528" s="13">
        <v>43229</v>
      </c>
      <c r="B1528" s="12">
        <v>14.49</v>
      </c>
      <c r="C1528" s="12">
        <v>14.66</v>
      </c>
      <c r="D1528" s="12">
        <v>14.21</v>
      </c>
      <c r="E1528" s="12">
        <v>14.44</v>
      </c>
      <c r="F1528" s="12">
        <v>13.809649</v>
      </c>
      <c r="G1528" s="12">
        <v>3337247</v>
      </c>
    </row>
    <row r="1529" spans="1:7" x14ac:dyDescent="0.25">
      <c r="A1529" s="13">
        <v>43230</v>
      </c>
      <c r="B1529" s="12">
        <v>14.52</v>
      </c>
      <c r="C1529" s="12">
        <v>15.14</v>
      </c>
      <c r="D1529" s="12">
        <v>14.34</v>
      </c>
      <c r="E1529" s="12">
        <v>14.98</v>
      </c>
      <c r="F1529" s="12">
        <v>14.326077</v>
      </c>
      <c r="G1529" s="12">
        <v>4004363</v>
      </c>
    </row>
    <row r="1530" spans="1:7" x14ac:dyDescent="0.25">
      <c r="A1530" s="13">
        <v>43231</v>
      </c>
      <c r="B1530" s="12">
        <v>15.09</v>
      </c>
      <c r="C1530" s="12">
        <v>15.09</v>
      </c>
      <c r="D1530" s="12">
        <v>14.48</v>
      </c>
      <c r="E1530" s="12">
        <v>14.54</v>
      </c>
      <c r="F1530" s="12">
        <v>13.905283000000001</v>
      </c>
      <c r="G1530" s="12">
        <v>3697225</v>
      </c>
    </row>
    <row r="1531" spans="1:7" x14ac:dyDescent="0.25">
      <c r="A1531" s="13">
        <v>43234</v>
      </c>
      <c r="B1531" s="12">
        <v>14.57</v>
      </c>
      <c r="C1531" s="12">
        <v>14.77</v>
      </c>
      <c r="D1531" s="12">
        <v>14.31</v>
      </c>
      <c r="E1531" s="12">
        <v>14.37</v>
      </c>
      <c r="F1531" s="12">
        <v>13.742705000000001</v>
      </c>
      <c r="G1531" s="12">
        <v>1665453</v>
      </c>
    </row>
    <row r="1532" spans="1:7" x14ac:dyDescent="0.25">
      <c r="A1532" s="13">
        <v>43235</v>
      </c>
      <c r="B1532" s="12">
        <v>14.34</v>
      </c>
      <c r="C1532" s="12">
        <v>14.51</v>
      </c>
      <c r="D1532" s="12">
        <v>13.81</v>
      </c>
      <c r="E1532" s="12">
        <v>14.3</v>
      </c>
      <c r="F1532" s="12">
        <v>13.67576</v>
      </c>
      <c r="G1532" s="12">
        <v>13601518</v>
      </c>
    </row>
    <row r="1533" spans="1:7" x14ac:dyDescent="0.25">
      <c r="A1533" s="13">
        <v>43236</v>
      </c>
      <c r="B1533" s="12">
        <v>14.37</v>
      </c>
      <c r="C1533" s="12">
        <v>14.38</v>
      </c>
      <c r="D1533" s="12">
        <v>13.97</v>
      </c>
      <c r="E1533" s="12">
        <v>14.01</v>
      </c>
      <c r="F1533" s="12">
        <v>13.39842</v>
      </c>
      <c r="G1533" s="12">
        <v>9335205</v>
      </c>
    </row>
    <row r="1534" spans="1:7" x14ac:dyDescent="0.25">
      <c r="A1534" s="13">
        <v>43237</v>
      </c>
      <c r="B1534" s="12">
        <v>14.01</v>
      </c>
      <c r="C1534" s="12">
        <v>14.1</v>
      </c>
      <c r="D1534" s="12">
        <v>13.6</v>
      </c>
      <c r="E1534" s="12">
        <v>13.8</v>
      </c>
      <c r="F1534" s="12">
        <v>13.197587</v>
      </c>
      <c r="G1534" s="12">
        <v>3729457</v>
      </c>
    </row>
    <row r="1535" spans="1:7" x14ac:dyDescent="0.25">
      <c r="A1535" s="13">
        <v>43238</v>
      </c>
      <c r="B1535" s="12">
        <v>13.77</v>
      </c>
      <c r="C1535" s="12">
        <v>13.99</v>
      </c>
      <c r="D1535" s="12">
        <v>13.6</v>
      </c>
      <c r="E1535" s="12">
        <v>13.91</v>
      </c>
      <c r="F1535" s="12">
        <v>13.302785</v>
      </c>
      <c r="G1535" s="12">
        <v>2873419</v>
      </c>
    </row>
    <row r="1536" spans="1:7" x14ac:dyDescent="0.25">
      <c r="A1536" s="13">
        <v>43241</v>
      </c>
      <c r="B1536" s="12">
        <v>13.98</v>
      </c>
      <c r="C1536" s="12">
        <v>13.98</v>
      </c>
      <c r="D1536" s="12">
        <v>13.66</v>
      </c>
      <c r="E1536" s="12">
        <v>13.76</v>
      </c>
      <c r="F1536" s="12">
        <v>13.159333999999999</v>
      </c>
      <c r="G1536" s="12">
        <v>8660958</v>
      </c>
    </row>
    <row r="1537" spans="1:7" x14ac:dyDescent="0.25">
      <c r="A1537" s="13">
        <v>43242</v>
      </c>
      <c r="B1537" s="12">
        <v>13.95</v>
      </c>
      <c r="C1537" s="12">
        <v>14.59</v>
      </c>
      <c r="D1537" s="12">
        <v>13.83</v>
      </c>
      <c r="E1537" s="12">
        <v>14.45</v>
      </c>
      <c r="F1537" s="12">
        <v>13.819213</v>
      </c>
      <c r="G1537" s="12">
        <v>5850581</v>
      </c>
    </row>
    <row r="1538" spans="1:7" x14ac:dyDescent="0.25">
      <c r="A1538" s="13">
        <v>43243</v>
      </c>
      <c r="B1538" s="12">
        <v>14.24</v>
      </c>
      <c r="C1538" s="12">
        <v>14.94</v>
      </c>
      <c r="D1538" s="12">
        <v>14.05</v>
      </c>
      <c r="E1538" s="12">
        <v>14.68</v>
      </c>
      <c r="F1538" s="12">
        <v>14.039173</v>
      </c>
      <c r="G1538" s="12">
        <v>4038127</v>
      </c>
    </row>
    <row r="1539" spans="1:7" x14ac:dyDescent="0.25">
      <c r="A1539" s="13">
        <v>43244</v>
      </c>
      <c r="B1539" s="12">
        <v>14.81</v>
      </c>
      <c r="C1539" s="12">
        <v>14.83</v>
      </c>
      <c r="D1539" s="12">
        <v>14.4</v>
      </c>
      <c r="E1539" s="12">
        <v>14.7</v>
      </c>
      <c r="F1539" s="12">
        <v>14.058299</v>
      </c>
      <c r="G1539" s="12">
        <v>2743782</v>
      </c>
    </row>
    <row r="1540" spans="1:7" x14ac:dyDescent="0.25">
      <c r="A1540" s="13">
        <v>43245</v>
      </c>
      <c r="B1540" s="12">
        <v>14.45</v>
      </c>
      <c r="C1540" s="12">
        <v>15.39</v>
      </c>
      <c r="D1540" s="12">
        <v>14.45</v>
      </c>
      <c r="E1540" s="12">
        <v>15.28</v>
      </c>
      <c r="F1540" s="12">
        <v>14.61298</v>
      </c>
      <c r="G1540" s="12">
        <v>7422587</v>
      </c>
    </row>
    <row r="1541" spans="1:7" x14ac:dyDescent="0.25">
      <c r="A1541" s="13">
        <v>43248</v>
      </c>
      <c r="B1541" s="12">
        <v>15</v>
      </c>
      <c r="C1541" s="12">
        <v>15.3</v>
      </c>
      <c r="D1541" s="12">
        <v>14.61</v>
      </c>
      <c r="E1541" s="12">
        <v>15.29</v>
      </c>
      <c r="F1541" s="12">
        <v>14.622544</v>
      </c>
      <c r="G1541" s="12">
        <v>470771</v>
      </c>
    </row>
    <row r="1542" spans="1:7" x14ac:dyDescent="0.25">
      <c r="A1542" s="13">
        <v>43249</v>
      </c>
      <c r="B1542" s="12">
        <v>15.3</v>
      </c>
      <c r="C1542" s="12">
        <v>15.36</v>
      </c>
      <c r="D1542" s="12">
        <v>14.83</v>
      </c>
      <c r="E1542" s="12">
        <v>15.12</v>
      </c>
      <c r="F1542" s="12">
        <v>14.459965</v>
      </c>
      <c r="G1542" s="12">
        <v>4382092</v>
      </c>
    </row>
    <row r="1543" spans="1:7" x14ac:dyDescent="0.25">
      <c r="A1543" s="13">
        <v>43250</v>
      </c>
      <c r="B1543" s="12">
        <v>14.91</v>
      </c>
      <c r="C1543" s="12">
        <v>15.25</v>
      </c>
      <c r="D1543" s="12">
        <v>14.91</v>
      </c>
      <c r="E1543" s="12">
        <v>15.12</v>
      </c>
      <c r="F1543" s="12">
        <v>14.459965</v>
      </c>
      <c r="G1543" s="12">
        <v>10085343</v>
      </c>
    </row>
    <row r="1544" spans="1:7" x14ac:dyDescent="0.25">
      <c r="A1544" s="13">
        <v>43251</v>
      </c>
      <c r="B1544" s="12">
        <v>15.2</v>
      </c>
      <c r="C1544" s="12">
        <v>15.61</v>
      </c>
      <c r="D1544" s="12">
        <v>14.91</v>
      </c>
      <c r="E1544" s="12">
        <v>15.07</v>
      </c>
      <c r="F1544" s="12">
        <v>14.412148</v>
      </c>
      <c r="G1544" s="12">
        <v>112222133</v>
      </c>
    </row>
    <row r="1545" spans="1:7" x14ac:dyDescent="0.25">
      <c r="A1545" s="13">
        <v>43252</v>
      </c>
      <c r="B1545" s="12">
        <v>15.04</v>
      </c>
      <c r="C1545" s="12">
        <v>15.25</v>
      </c>
      <c r="D1545" s="12">
        <v>14.6</v>
      </c>
      <c r="E1545" s="12">
        <v>14.91</v>
      </c>
      <c r="F1545" s="12">
        <v>14.259131</v>
      </c>
      <c r="G1545" s="12">
        <v>7518964</v>
      </c>
    </row>
    <row r="1546" spans="1:7" x14ac:dyDescent="0.25">
      <c r="A1546" s="13">
        <v>43255</v>
      </c>
      <c r="B1546" s="12">
        <v>14.83</v>
      </c>
      <c r="C1546" s="12">
        <v>15.12</v>
      </c>
      <c r="D1546" s="12">
        <v>14.55</v>
      </c>
      <c r="E1546" s="12">
        <v>14.86</v>
      </c>
      <c r="F1546" s="12">
        <v>14.211315000000001</v>
      </c>
      <c r="G1546" s="12">
        <v>9850264</v>
      </c>
    </row>
    <row r="1547" spans="1:7" x14ac:dyDescent="0.25">
      <c r="A1547" s="13">
        <v>43256</v>
      </c>
      <c r="B1547" s="12">
        <v>14.83</v>
      </c>
      <c r="C1547" s="12">
        <v>15.46</v>
      </c>
      <c r="D1547" s="12">
        <v>14.73</v>
      </c>
      <c r="E1547" s="12">
        <v>15.36</v>
      </c>
      <c r="F1547" s="12">
        <v>14.689488000000001</v>
      </c>
      <c r="G1547" s="12">
        <v>6173360</v>
      </c>
    </row>
    <row r="1548" spans="1:7" x14ac:dyDescent="0.25">
      <c r="A1548" s="13">
        <v>43257</v>
      </c>
      <c r="B1548" s="12">
        <v>15.33</v>
      </c>
      <c r="C1548" s="12">
        <v>15.6</v>
      </c>
      <c r="D1548" s="12">
        <v>14.8</v>
      </c>
      <c r="E1548" s="12">
        <v>15.3</v>
      </c>
      <c r="F1548" s="12">
        <v>14.632108000000001</v>
      </c>
      <c r="G1548" s="12">
        <v>6153618</v>
      </c>
    </row>
    <row r="1549" spans="1:7" x14ac:dyDescent="0.25">
      <c r="A1549" s="13">
        <v>43258</v>
      </c>
      <c r="B1549" s="12">
        <v>15.19</v>
      </c>
      <c r="C1549" s="12">
        <v>15.66</v>
      </c>
      <c r="D1549" s="12">
        <v>15.19</v>
      </c>
      <c r="E1549" s="12">
        <v>15.57</v>
      </c>
      <c r="F1549" s="12">
        <v>14.890321</v>
      </c>
      <c r="G1549" s="12">
        <v>6219703</v>
      </c>
    </row>
    <row r="1550" spans="1:7" x14ac:dyDescent="0.25">
      <c r="A1550" s="13">
        <v>43259</v>
      </c>
      <c r="B1550" s="12">
        <v>15.75</v>
      </c>
      <c r="C1550" s="12">
        <v>16.739999999999998</v>
      </c>
      <c r="D1550" s="12">
        <v>15.2</v>
      </c>
      <c r="E1550" s="12">
        <v>16.170000000000002</v>
      </c>
      <c r="F1550" s="12">
        <v>15.464129</v>
      </c>
      <c r="G1550" s="12">
        <v>6103851</v>
      </c>
    </row>
    <row r="1551" spans="1:7" x14ac:dyDescent="0.25">
      <c r="A1551" s="13">
        <v>43262</v>
      </c>
      <c r="B1551" s="12">
        <v>16.27</v>
      </c>
      <c r="C1551" s="12">
        <v>16.899999999999999</v>
      </c>
      <c r="D1551" s="12">
        <v>16.27</v>
      </c>
      <c r="E1551" s="12">
        <v>16.68</v>
      </c>
      <c r="F1551" s="12">
        <v>15.951865</v>
      </c>
      <c r="G1551" s="12">
        <v>4148049</v>
      </c>
    </row>
    <row r="1552" spans="1:7" x14ac:dyDescent="0.25">
      <c r="A1552" s="13">
        <v>43263</v>
      </c>
      <c r="B1552" s="12">
        <v>16.719999000000001</v>
      </c>
      <c r="C1552" s="12">
        <v>17.57</v>
      </c>
      <c r="D1552" s="12">
        <v>16.719999000000001</v>
      </c>
      <c r="E1552" s="12">
        <v>17.200001</v>
      </c>
      <c r="F1552" s="12">
        <v>16.449166999999999</v>
      </c>
      <c r="G1552" s="12">
        <v>7544534</v>
      </c>
    </row>
    <row r="1553" spans="1:7" x14ac:dyDescent="0.25">
      <c r="A1553" s="13">
        <v>43264</v>
      </c>
      <c r="B1553" s="12">
        <v>17.100000000000001</v>
      </c>
      <c r="C1553" s="12">
        <v>17.23</v>
      </c>
      <c r="D1553" s="12">
        <v>16.649999999999999</v>
      </c>
      <c r="E1553" s="12">
        <v>16.719999000000001</v>
      </c>
      <c r="F1553" s="12">
        <v>15.990119999999999</v>
      </c>
      <c r="G1553" s="12">
        <v>5763557</v>
      </c>
    </row>
    <row r="1554" spans="1:7" x14ac:dyDescent="0.25">
      <c r="A1554" s="13">
        <v>43265</v>
      </c>
      <c r="B1554" s="12">
        <v>16.760000000000002</v>
      </c>
      <c r="C1554" s="12">
        <v>16.870000999999998</v>
      </c>
      <c r="D1554" s="12">
        <v>16.530000999999999</v>
      </c>
      <c r="E1554" s="12">
        <v>16.639999</v>
      </c>
      <c r="F1554" s="12">
        <v>15.913611</v>
      </c>
      <c r="G1554" s="12">
        <v>3772381</v>
      </c>
    </row>
    <row r="1555" spans="1:7" x14ac:dyDescent="0.25">
      <c r="A1555" s="13">
        <v>43266</v>
      </c>
      <c r="B1555" s="12">
        <v>16.57</v>
      </c>
      <c r="C1555" s="12">
        <v>16.950001</v>
      </c>
      <c r="D1555" s="12">
        <v>16.510000000000002</v>
      </c>
      <c r="E1555" s="12">
        <v>16.68</v>
      </c>
      <c r="F1555" s="12">
        <v>15.951865</v>
      </c>
      <c r="G1555" s="12">
        <v>8535044</v>
      </c>
    </row>
    <row r="1556" spans="1:7" x14ac:dyDescent="0.25">
      <c r="A1556" s="13">
        <v>43269</v>
      </c>
      <c r="B1556" s="12">
        <v>16.68</v>
      </c>
      <c r="C1556" s="12">
        <v>16.84</v>
      </c>
      <c r="D1556" s="12">
        <v>16.32</v>
      </c>
      <c r="E1556" s="12">
        <v>16.709999</v>
      </c>
      <c r="F1556" s="12">
        <v>15.980556</v>
      </c>
      <c r="G1556" s="12">
        <v>2719753</v>
      </c>
    </row>
    <row r="1557" spans="1:7" x14ac:dyDescent="0.25">
      <c r="A1557" s="13">
        <v>43270</v>
      </c>
      <c r="B1557" s="12">
        <v>16.52</v>
      </c>
      <c r="C1557" s="12">
        <v>16.530000999999999</v>
      </c>
      <c r="D1557" s="12">
        <v>16.110001</v>
      </c>
      <c r="E1557" s="12">
        <v>16.280000999999999</v>
      </c>
      <c r="F1557" s="12">
        <v>15.569328000000001</v>
      </c>
      <c r="G1557" s="12">
        <v>2572671</v>
      </c>
    </row>
    <row r="1558" spans="1:7" x14ac:dyDescent="0.25">
      <c r="A1558" s="13">
        <v>43271</v>
      </c>
      <c r="B1558" s="12">
        <v>16.389999</v>
      </c>
      <c r="C1558" s="12">
        <v>16.59</v>
      </c>
      <c r="D1558" s="12">
        <v>16.129999000000002</v>
      </c>
      <c r="E1558" s="12">
        <v>16.389999</v>
      </c>
      <c r="F1558" s="12">
        <v>15.674524999999999</v>
      </c>
      <c r="G1558" s="12">
        <v>8566524</v>
      </c>
    </row>
    <row r="1559" spans="1:7" x14ac:dyDescent="0.25">
      <c r="A1559" s="13">
        <v>43272</v>
      </c>
      <c r="B1559" s="12">
        <v>16.399999999999999</v>
      </c>
      <c r="C1559" s="12">
        <v>16.739999999999998</v>
      </c>
      <c r="D1559" s="12">
        <v>16.260000000000002</v>
      </c>
      <c r="E1559" s="12">
        <v>16.5</v>
      </c>
      <c r="F1559" s="12">
        <v>15.779723000000001</v>
      </c>
      <c r="G1559" s="12">
        <v>3132335</v>
      </c>
    </row>
    <row r="1560" spans="1:7" x14ac:dyDescent="0.25">
      <c r="A1560" s="13">
        <v>43273</v>
      </c>
      <c r="B1560" s="12">
        <v>16.540001</v>
      </c>
      <c r="C1560" s="12">
        <v>16.889999</v>
      </c>
      <c r="D1560" s="12">
        <v>16.16</v>
      </c>
      <c r="E1560" s="12">
        <v>16.82</v>
      </c>
      <c r="F1560" s="12">
        <v>16.085754000000001</v>
      </c>
      <c r="G1560" s="12">
        <v>5286366</v>
      </c>
    </row>
    <row r="1561" spans="1:7" x14ac:dyDescent="0.25">
      <c r="A1561" s="13">
        <v>43276</v>
      </c>
      <c r="B1561" s="12">
        <v>17</v>
      </c>
      <c r="C1561" s="12">
        <v>17.170000000000002</v>
      </c>
      <c r="D1561" s="12">
        <v>16.530000999999999</v>
      </c>
      <c r="E1561" s="12">
        <v>17.120000999999998</v>
      </c>
      <c r="F1561" s="12">
        <v>16.37266</v>
      </c>
      <c r="G1561" s="12">
        <v>4708773</v>
      </c>
    </row>
    <row r="1562" spans="1:7" x14ac:dyDescent="0.25">
      <c r="A1562" s="13">
        <v>43277</v>
      </c>
      <c r="B1562" s="12">
        <v>16.879999000000002</v>
      </c>
      <c r="C1562" s="12">
        <v>17.280000999999999</v>
      </c>
      <c r="D1562" s="12">
        <v>16.860001</v>
      </c>
      <c r="E1562" s="12">
        <v>17.239999999999998</v>
      </c>
      <c r="F1562" s="12">
        <v>16.819265000000001</v>
      </c>
      <c r="G1562" s="12">
        <v>1890921</v>
      </c>
    </row>
    <row r="1563" spans="1:7" x14ac:dyDescent="0.25">
      <c r="A1563" s="13">
        <v>43278</v>
      </c>
      <c r="B1563" s="12">
        <v>17.27</v>
      </c>
      <c r="C1563" s="12">
        <v>17.280000999999999</v>
      </c>
      <c r="D1563" s="12">
        <v>16.940000999999999</v>
      </c>
      <c r="E1563" s="12">
        <v>17.120000999999998</v>
      </c>
      <c r="F1563" s="12">
        <v>16.702196000000001</v>
      </c>
      <c r="G1563" s="12">
        <v>1690144</v>
      </c>
    </row>
    <row r="1564" spans="1:7" x14ac:dyDescent="0.25">
      <c r="A1564" s="13">
        <v>43279</v>
      </c>
      <c r="B1564" s="12">
        <v>17.16</v>
      </c>
      <c r="C1564" s="12">
        <v>17.200001</v>
      </c>
      <c r="D1564" s="12">
        <v>16.889999</v>
      </c>
      <c r="E1564" s="12">
        <v>17.139999</v>
      </c>
      <c r="F1564" s="12">
        <v>16.721706000000001</v>
      </c>
      <c r="G1564" s="12">
        <v>3963488</v>
      </c>
    </row>
    <row r="1565" spans="1:7" x14ac:dyDescent="0.25">
      <c r="A1565" s="13">
        <v>43280</v>
      </c>
      <c r="B1565" s="12">
        <v>17.200001</v>
      </c>
      <c r="C1565" s="12">
        <v>17.850000000000001</v>
      </c>
      <c r="D1565" s="12">
        <v>16.969999000000001</v>
      </c>
      <c r="E1565" s="12">
        <v>17.57</v>
      </c>
      <c r="F1565" s="12">
        <v>17.141211999999999</v>
      </c>
      <c r="G1565" s="12">
        <v>3323833</v>
      </c>
    </row>
    <row r="1566" spans="1:7" x14ac:dyDescent="0.25">
      <c r="A1566" s="13">
        <v>43283</v>
      </c>
      <c r="B1566" s="12">
        <v>17.670000000000002</v>
      </c>
      <c r="C1566" s="12">
        <v>18.860001</v>
      </c>
      <c r="D1566" s="12">
        <v>16.879999000000002</v>
      </c>
      <c r="E1566" s="12">
        <v>18.129999000000002</v>
      </c>
      <c r="F1566" s="12">
        <v>17.687546000000001</v>
      </c>
      <c r="G1566" s="12">
        <v>2338909</v>
      </c>
    </row>
    <row r="1567" spans="1:7" x14ac:dyDescent="0.25">
      <c r="A1567" s="13">
        <v>43284</v>
      </c>
      <c r="B1567" s="12">
        <v>18.129999000000002</v>
      </c>
      <c r="C1567" s="12">
        <v>19.18</v>
      </c>
      <c r="D1567" s="12">
        <v>18.040001</v>
      </c>
      <c r="E1567" s="12">
        <v>18.989999999999998</v>
      </c>
      <c r="F1567" s="12">
        <v>18.526558000000001</v>
      </c>
      <c r="G1567" s="12">
        <v>3423258</v>
      </c>
    </row>
    <row r="1568" spans="1:7" x14ac:dyDescent="0.25">
      <c r="A1568" s="13">
        <v>43285</v>
      </c>
      <c r="B1568" s="12">
        <v>18.719999000000001</v>
      </c>
      <c r="C1568" s="12">
        <v>18.989999999999998</v>
      </c>
      <c r="D1568" s="12">
        <v>18.629999000000002</v>
      </c>
      <c r="E1568" s="12">
        <v>18.829999999999998</v>
      </c>
      <c r="F1568" s="12">
        <v>18.370462</v>
      </c>
      <c r="G1568" s="12">
        <v>592354</v>
      </c>
    </row>
    <row r="1569" spans="1:7" x14ac:dyDescent="0.25">
      <c r="A1569" s="13">
        <v>43286</v>
      </c>
      <c r="B1569" s="12">
        <v>18.799999</v>
      </c>
      <c r="C1569" s="12">
        <v>19.790001</v>
      </c>
      <c r="D1569" s="12">
        <v>18.639999</v>
      </c>
      <c r="E1569" s="12">
        <v>19.510000000000002</v>
      </c>
      <c r="F1569" s="12">
        <v>19.033868999999999</v>
      </c>
      <c r="G1569" s="12">
        <v>4528727</v>
      </c>
    </row>
    <row r="1570" spans="1:7" x14ac:dyDescent="0.25">
      <c r="A1570" s="13">
        <v>43287</v>
      </c>
      <c r="B1570" s="12">
        <v>19.559999000000001</v>
      </c>
      <c r="C1570" s="12">
        <v>19.860001</v>
      </c>
      <c r="D1570" s="12">
        <v>19.18</v>
      </c>
      <c r="E1570" s="12">
        <v>19.59</v>
      </c>
      <c r="F1570" s="12">
        <v>19.111916000000001</v>
      </c>
      <c r="G1570" s="12">
        <v>2699306</v>
      </c>
    </row>
    <row r="1571" spans="1:7" x14ac:dyDescent="0.25">
      <c r="A1571" s="13">
        <v>43290</v>
      </c>
      <c r="B1571" s="12">
        <v>19.73</v>
      </c>
      <c r="C1571" s="12">
        <v>19.860001</v>
      </c>
      <c r="D1571" s="12">
        <v>19.120000999999998</v>
      </c>
      <c r="E1571" s="12">
        <v>19.600000000000001</v>
      </c>
      <c r="F1571" s="12">
        <v>19.121672</v>
      </c>
      <c r="G1571" s="12">
        <v>2646088</v>
      </c>
    </row>
    <row r="1572" spans="1:7" x14ac:dyDescent="0.25">
      <c r="A1572" s="13">
        <v>43291</v>
      </c>
      <c r="B1572" s="12">
        <v>19.549999</v>
      </c>
      <c r="C1572" s="12">
        <v>19.670000000000002</v>
      </c>
      <c r="D1572" s="12">
        <v>19.399999999999999</v>
      </c>
      <c r="E1572" s="12">
        <v>19.459999</v>
      </c>
      <c r="F1572" s="12">
        <v>18.985085999999999</v>
      </c>
      <c r="G1572" s="12">
        <v>3150608</v>
      </c>
    </row>
    <row r="1573" spans="1:7" x14ac:dyDescent="0.25">
      <c r="A1573" s="13">
        <v>43292</v>
      </c>
      <c r="B1573" s="12">
        <v>19.510000000000002</v>
      </c>
      <c r="C1573" s="12">
        <v>19.860001</v>
      </c>
      <c r="D1573" s="12">
        <v>19.190000999999999</v>
      </c>
      <c r="E1573" s="12">
        <v>19.709999</v>
      </c>
      <c r="F1573" s="12">
        <v>19.228987</v>
      </c>
      <c r="G1573" s="12">
        <v>3742266</v>
      </c>
    </row>
    <row r="1574" spans="1:7" x14ac:dyDescent="0.25">
      <c r="A1574" s="13">
        <v>43293</v>
      </c>
      <c r="B1574" s="12">
        <v>19.700001</v>
      </c>
      <c r="C1574" s="12">
        <v>19.77</v>
      </c>
      <c r="D1574" s="12">
        <v>19.459999</v>
      </c>
      <c r="E1574" s="12">
        <v>19.549999</v>
      </c>
      <c r="F1574" s="12">
        <v>19.072890999999998</v>
      </c>
      <c r="G1574" s="12">
        <v>3067257</v>
      </c>
    </row>
    <row r="1575" spans="1:7" x14ac:dyDescent="0.25">
      <c r="A1575" s="13">
        <v>43294</v>
      </c>
      <c r="B1575" s="12">
        <v>19.690000999999999</v>
      </c>
      <c r="C1575" s="12">
        <v>19.82</v>
      </c>
      <c r="D1575" s="12">
        <v>19.239999999999998</v>
      </c>
      <c r="E1575" s="12">
        <v>19.370000999999998</v>
      </c>
      <c r="F1575" s="12">
        <v>18.897285</v>
      </c>
      <c r="G1575" s="12">
        <v>5307921</v>
      </c>
    </row>
    <row r="1576" spans="1:7" x14ac:dyDescent="0.25">
      <c r="A1576" s="13">
        <v>43297</v>
      </c>
      <c r="B1576" s="12">
        <v>19.41</v>
      </c>
      <c r="C1576" s="12">
        <v>19.75</v>
      </c>
      <c r="D1576" s="12">
        <v>19.209999</v>
      </c>
      <c r="E1576" s="12">
        <v>19.379999000000002</v>
      </c>
      <c r="F1576" s="12">
        <v>18.907039999999999</v>
      </c>
      <c r="G1576" s="12">
        <v>1772740</v>
      </c>
    </row>
    <row r="1577" spans="1:7" x14ac:dyDescent="0.25">
      <c r="A1577" s="13">
        <v>43298</v>
      </c>
      <c r="B1577" s="12">
        <v>19.43</v>
      </c>
      <c r="C1577" s="12">
        <v>19.440000999999999</v>
      </c>
      <c r="D1577" s="12">
        <v>18.82</v>
      </c>
      <c r="E1577" s="12">
        <v>19.09</v>
      </c>
      <c r="F1577" s="12">
        <v>18.624116999999998</v>
      </c>
      <c r="G1577" s="12">
        <v>2098320</v>
      </c>
    </row>
    <row r="1578" spans="1:7" x14ac:dyDescent="0.25">
      <c r="A1578" s="13">
        <v>43299</v>
      </c>
      <c r="B1578" s="12">
        <v>19.02</v>
      </c>
      <c r="C1578" s="12">
        <v>19.450001</v>
      </c>
      <c r="D1578" s="12">
        <v>18.670000000000002</v>
      </c>
      <c r="E1578" s="12">
        <v>18.809999000000001</v>
      </c>
      <c r="F1578" s="12">
        <v>18.350950000000001</v>
      </c>
      <c r="G1578" s="12">
        <v>2044370</v>
      </c>
    </row>
    <row r="1579" spans="1:7" x14ac:dyDescent="0.25">
      <c r="A1579" s="13">
        <v>43300</v>
      </c>
      <c r="B1579" s="12">
        <v>18.620000999999998</v>
      </c>
      <c r="C1579" s="12">
        <v>19.299999</v>
      </c>
      <c r="D1579" s="12">
        <v>18.620000999999998</v>
      </c>
      <c r="E1579" s="12">
        <v>19.219999000000001</v>
      </c>
      <c r="F1579" s="12">
        <v>18.750944</v>
      </c>
      <c r="G1579" s="12">
        <v>2452371</v>
      </c>
    </row>
    <row r="1580" spans="1:7" x14ac:dyDescent="0.25">
      <c r="A1580" s="13">
        <v>43301</v>
      </c>
      <c r="B1580" s="12">
        <v>19.260000000000002</v>
      </c>
      <c r="C1580" s="12">
        <v>19.799999</v>
      </c>
      <c r="D1580" s="12">
        <v>18.950001</v>
      </c>
      <c r="E1580" s="12">
        <v>19.690000999999999</v>
      </c>
      <c r="F1580" s="12">
        <v>19.209475000000001</v>
      </c>
      <c r="G1580" s="12">
        <v>2875846</v>
      </c>
    </row>
    <row r="1581" spans="1:7" x14ac:dyDescent="0.25">
      <c r="A1581" s="13">
        <v>43304</v>
      </c>
      <c r="B1581" s="12">
        <v>19.739999999999998</v>
      </c>
      <c r="C1581" s="12">
        <v>19.850000000000001</v>
      </c>
      <c r="D1581" s="12">
        <v>18.620000999999998</v>
      </c>
      <c r="E1581" s="12">
        <v>19.760000000000002</v>
      </c>
      <c r="F1581" s="12">
        <v>19.277767000000001</v>
      </c>
      <c r="G1581" s="12">
        <v>3332280</v>
      </c>
    </row>
    <row r="1582" spans="1:7" x14ac:dyDescent="0.25">
      <c r="A1582" s="13">
        <v>43305</v>
      </c>
      <c r="B1582" s="12">
        <v>19.799999</v>
      </c>
      <c r="C1582" s="12">
        <v>20.67</v>
      </c>
      <c r="D1582" s="12">
        <v>19.799999</v>
      </c>
      <c r="E1582" s="12">
        <v>20.27</v>
      </c>
      <c r="F1582" s="12">
        <v>19.775320000000001</v>
      </c>
      <c r="G1582" s="12">
        <v>11582883</v>
      </c>
    </row>
    <row r="1583" spans="1:7" x14ac:dyDescent="0.25">
      <c r="A1583" s="13">
        <v>43306</v>
      </c>
      <c r="B1583" s="12">
        <v>20.5</v>
      </c>
      <c r="C1583" s="12">
        <v>21.48</v>
      </c>
      <c r="D1583" s="12">
        <v>20</v>
      </c>
      <c r="E1583" s="12">
        <v>20.16</v>
      </c>
      <c r="F1583" s="12">
        <v>19.668005000000001</v>
      </c>
      <c r="G1583" s="12">
        <v>5856396</v>
      </c>
    </row>
    <row r="1584" spans="1:7" x14ac:dyDescent="0.25">
      <c r="A1584" s="13">
        <v>43307</v>
      </c>
      <c r="B1584" s="12">
        <v>20.299999</v>
      </c>
      <c r="C1584" s="12">
        <v>21.200001</v>
      </c>
      <c r="D1584" s="12">
        <v>19.799999</v>
      </c>
      <c r="E1584" s="12">
        <v>19.93</v>
      </c>
      <c r="F1584" s="12">
        <v>19.443619000000002</v>
      </c>
      <c r="G1584" s="12">
        <v>4737382</v>
      </c>
    </row>
    <row r="1585" spans="1:7" x14ac:dyDescent="0.25">
      <c r="A1585" s="13">
        <v>43308</v>
      </c>
      <c r="B1585" s="12">
        <v>19.93</v>
      </c>
      <c r="C1585" s="12">
        <v>20.690000999999999</v>
      </c>
      <c r="D1585" s="12">
        <v>19.93</v>
      </c>
      <c r="E1585" s="12">
        <v>20.25</v>
      </c>
      <c r="F1585" s="12">
        <v>19.755807999999998</v>
      </c>
      <c r="G1585" s="12">
        <v>2849561</v>
      </c>
    </row>
    <row r="1586" spans="1:7" x14ac:dyDescent="0.25">
      <c r="A1586" s="13">
        <v>43311</v>
      </c>
      <c r="B1586" s="12">
        <v>20.040001</v>
      </c>
      <c r="C1586" s="12">
        <v>20.58</v>
      </c>
      <c r="D1586" s="12">
        <v>19.91</v>
      </c>
      <c r="E1586" s="12">
        <v>20</v>
      </c>
      <c r="F1586" s="12">
        <v>19.511908999999999</v>
      </c>
      <c r="G1586" s="12">
        <v>2484129</v>
      </c>
    </row>
    <row r="1587" spans="1:7" x14ac:dyDescent="0.25">
      <c r="A1587" s="13">
        <v>43312</v>
      </c>
      <c r="B1587" s="12">
        <v>19.969999000000001</v>
      </c>
      <c r="C1587" s="12">
        <v>20.350000000000001</v>
      </c>
      <c r="D1587" s="12">
        <v>19.510000000000002</v>
      </c>
      <c r="E1587" s="12">
        <v>20.139999</v>
      </c>
      <c r="F1587" s="12">
        <v>19.648492999999998</v>
      </c>
      <c r="G1587" s="12">
        <v>6021452</v>
      </c>
    </row>
    <row r="1588" spans="1:7" x14ac:dyDescent="0.25">
      <c r="A1588" s="13">
        <v>43313</v>
      </c>
      <c r="B1588" s="12">
        <v>20.25</v>
      </c>
      <c r="C1588" s="12">
        <v>20.75</v>
      </c>
      <c r="D1588" s="12">
        <v>20.23</v>
      </c>
      <c r="E1588" s="12">
        <v>20.32</v>
      </c>
      <c r="F1588" s="12">
        <v>19.824100000000001</v>
      </c>
      <c r="G1588" s="12">
        <v>5890967</v>
      </c>
    </row>
    <row r="1589" spans="1:7" x14ac:dyDescent="0.25">
      <c r="A1589" s="13">
        <v>43314</v>
      </c>
      <c r="B1589" s="12">
        <v>20.290001</v>
      </c>
      <c r="C1589" s="12">
        <v>20.49</v>
      </c>
      <c r="D1589" s="12">
        <v>20.190000999999999</v>
      </c>
      <c r="E1589" s="12">
        <v>20.360001</v>
      </c>
      <c r="F1589" s="12">
        <v>19.863125</v>
      </c>
      <c r="G1589" s="12">
        <v>3119434</v>
      </c>
    </row>
    <row r="1590" spans="1:7" x14ac:dyDescent="0.25">
      <c r="A1590" s="13">
        <v>43315</v>
      </c>
      <c r="B1590" s="12">
        <v>20.51</v>
      </c>
      <c r="C1590" s="12">
        <v>20.709999</v>
      </c>
      <c r="D1590" s="12">
        <v>20.27</v>
      </c>
      <c r="E1590" s="12">
        <v>20.379999000000002</v>
      </c>
      <c r="F1590" s="12">
        <v>19.882635000000001</v>
      </c>
      <c r="G1590" s="12">
        <v>6774570</v>
      </c>
    </row>
    <row r="1591" spans="1:7" x14ac:dyDescent="0.25">
      <c r="A1591" s="13">
        <v>43318</v>
      </c>
      <c r="B1591" s="12">
        <v>20.450001</v>
      </c>
      <c r="C1591" s="12">
        <v>20.74</v>
      </c>
      <c r="D1591" s="12">
        <v>19.719999000000001</v>
      </c>
      <c r="E1591" s="12">
        <v>20.280000999999999</v>
      </c>
      <c r="F1591" s="12">
        <v>19.785076</v>
      </c>
      <c r="G1591" s="12">
        <v>1162167</v>
      </c>
    </row>
    <row r="1592" spans="1:7" x14ac:dyDescent="0.25">
      <c r="A1592" s="13">
        <v>43319</v>
      </c>
      <c r="B1592" s="12">
        <v>20.41</v>
      </c>
      <c r="C1592" s="12">
        <v>20.5</v>
      </c>
      <c r="D1592" s="12">
        <v>19.860001</v>
      </c>
      <c r="E1592" s="12">
        <v>20.010000000000002</v>
      </c>
      <c r="F1592" s="12">
        <v>19.521666</v>
      </c>
      <c r="G1592" s="12">
        <v>5406420</v>
      </c>
    </row>
    <row r="1593" spans="1:7" x14ac:dyDescent="0.25">
      <c r="A1593" s="13">
        <v>43320</v>
      </c>
      <c r="B1593" s="12">
        <v>20.040001</v>
      </c>
      <c r="C1593" s="12">
        <v>20.32</v>
      </c>
      <c r="D1593" s="12">
        <v>19.989999999999998</v>
      </c>
      <c r="E1593" s="12">
        <v>20.200001</v>
      </c>
      <c r="F1593" s="12">
        <v>19.707028999999999</v>
      </c>
      <c r="G1593" s="12">
        <v>2418167</v>
      </c>
    </row>
    <row r="1594" spans="1:7" x14ac:dyDescent="0.25">
      <c r="A1594" s="13">
        <v>43321</v>
      </c>
      <c r="B1594" s="12">
        <v>20.25</v>
      </c>
      <c r="C1594" s="12">
        <v>20.399999999999999</v>
      </c>
      <c r="D1594" s="12">
        <v>19.889999</v>
      </c>
      <c r="E1594" s="12">
        <v>20.27</v>
      </c>
      <c r="F1594" s="12">
        <v>19.775320000000001</v>
      </c>
      <c r="G1594" s="12">
        <v>9327357</v>
      </c>
    </row>
    <row r="1595" spans="1:7" x14ac:dyDescent="0.25">
      <c r="A1595" s="13">
        <v>43322</v>
      </c>
      <c r="B1595" s="12">
        <v>20.079999999999998</v>
      </c>
      <c r="C1595" s="12">
        <v>20.25</v>
      </c>
      <c r="D1595" s="12">
        <v>19.82</v>
      </c>
      <c r="E1595" s="12">
        <v>19.899999999999999</v>
      </c>
      <c r="F1595" s="12">
        <v>19.414351</v>
      </c>
      <c r="G1595" s="12">
        <v>4615445</v>
      </c>
    </row>
    <row r="1596" spans="1:7" x14ac:dyDescent="0.25">
      <c r="A1596" s="13">
        <v>43325</v>
      </c>
      <c r="B1596" s="12">
        <v>19.899999999999999</v>
      </c>
      <c r="C1596" s="12">
        <v>20.280000999999999</v>
      </c>
      <c r="D1596" s="12">
        <v>19.790001</v>
      </c>
      <c r="E1596" s="12">
        <v>19.969999000000001</v>
      </c>
      <c r="F1596" s="12">
        <v>19.482641000000001</v>
      </c>
      <c r="G1596" s="12">
        <v>4003614</v>
      </c>
    </row>
    <row r="1597" spans="1:7" x14ac:dyDescent="0.25">
      <c r="A1597" s="13">
        <v>43326</v>
      </c>
      <c r="B1597" s="12">
        <v>19.969999000000001</v>
      </c>
      <c r="C1597" s="12">
        <v>20.149999999999999</v>
      </c>
      <c r="D1597" s="12">
        <v>19.809999000000001</v>
      </c>
      <c r="E1597" s="12">
        <v>19.950001</v>
      </c>
      <c r="F1597" s="12">
        <v>19.463131000000001</v>
      </c>
      <c r="G1597" s="12">
        <v>1661998</v>
      </c>
    </row>
    <row r="1598" spans="1:7" x14ac:dyDescent="0.25">
      <c r="A1598" s="13">
        <v>43327</v>
      </c>
      <c r="B1598" s="12">
        <v>19.950001</v>
      </c>
      <c r="C1598" s="12">
        <v>20</v>
      </c>
      <c r="D1598" s="12">
        <v>19.620000999999998</v>
      </c>
      <c r="E1598" s="12">
        <v>19.73</v>
      </c>
      <c r="F1598" s="12">
        <v>19.248498999999999</v>
      </c>
      <c r="G1598" s="12">
        <v>1289791</v>
      </c>
    </row>
    <row r="1599" spans="1:7" x14ac:dyDescent="0.25">
      <c r="A1599" s="13">
        <v>43328</v>
      </c>
      <c r="B1599" s="12">
        <v>19.889999</v>
      </c>
      <c r="C1599" s="12">
        <v>19.98</v>
      </c>
      <c r="D1599" s="12">
        <v>19.360001</v>
      </c>
      <c r="E1599" s="12">
        <v>19.670000000000002</v>
      </c>
      <c r="F1599" s="12">
        <v>19.189962000000001</v>
      </c>
      <c r="G1599" s="12">
        <v>1507259</v>
      </c>
    </row>
    <row r="1600" spans="1:7" x14ac:dyDescent="0.25">
      <c r="A1600" s="13">
        <v>43329</v>
      </c>
      <c r="B1600" s="12">
        <v>19.709999</v>
      </c>
      <c r="C1600" s="12">
        <v>19.709999</v>
      </c>
      <c r="D1600" s="12">
        <v>19</v>
      </c>
      <c r="E1600" s="12">
        <v>19.559999000000001</v>
      </c>
      <c r="F1600" s="12">
        <v>19.082647000000001</v>
      </c>
      <c r="G1600" s="12">
        <v>1579930</v>
      </c>
    </row>
    <row r="1601" spans="1:7" x14ac:dyDescent="0.25">
      <c r="A1601" s="13">
        <v>43332</v>
      </c>
      <c r="B1601" s="12">
        <v>19.5</v>
      </c>
      <c r="C1601" s="12">
        <v>19.84</v>
      </c>
      <c r="D1601" s="12">
        <v>19.07</v>
      </c>
      <c r="E1601" s="12">
        <v>19.530000999999999</v>
      </c>
      <c r="F1601" s="12">
        <v>19.053381000000002</v>
      </c>
      <c r="G1601" s="12">
        <v>1567903</v>
      </c>
    </row>
    <row r="1602" spans="1:7" x14ac:dyDescent="0.25">
      <c r="A1602" s="13">
        <v>43333</v>
      </c>
      <c r="B1602" s="12">
        <v>19.670000000000002</v>
      </c>
      <c r="C1602" s="12">
        <v>19.870000999999998</v>
      </c>
      <c r="D1602" s="12">
        <v>19.41</v>
      </c>
      <c r="E1602" s="12">
        <v>19.709999</v>
      </c>
      <c r="F1602" s="12">
        <v>19.228987</v>
      </c>
      <c r="G1602" s="12">
        <v>6814330</v>
      </c>
    </row>
    <row r="1603" spans="1:7" x14ac:dyDescent="0.25">
      <c r="A1603" s="13">
        <v>43334</v>
      </c>
      <c r="B1603" s="12">
        <v>19.700001</v>
      </c>
      <c r="C1603" s="12">
        <v>20</v>
      </c>
      <c r="D1603" s="12">
        <v>19.34</v>
      </c>
      <c r="E1603" s="12">
        <v>19.579999999999998</v>
      </c>
      <c r="F1603" s="12">
        <v>19.102160000000001</v>
      </c>
      <c r="G1603" s="12">
        <v>5414119</v>
      </c>
    </row>
    <row r="1604" spans="1:7" x14ac:dyDescent="0.25">
      <c r="A1604" s="13">
        <v>43335</v>
      </c>
      <c r="B1604" s="12">
        <v>19.620000999999998</v>
      </c>
      <c r="C1604" s="12">
        <v>20.079999999999998</v>
      </c>
      <c r="D1604" s="12">
        <v>19.57</v>
      </c>
      <c r="E1604" s="12">
        <v>19.700001</v>
      </c>
      <c r="F1604" s="12">
        <v>19.219231000000001</v>
      </c>
      <c r="G1604" s="12">
        <v>2413929</v>
      </c>
    </row>
    <row r="1605" spans="1:7" x14ac:dyDescent="0.25">
      <c r="A1605" s="13">
        <v>43336</v>
      </c>
      <c r="B1605" s="12">
        <v>19.75</v>
      </c>
      <c r="C1605" s="12">
        <v>20.200001</v>
      </c>
      <c r="D1605" s="12">
        <v>19.399999999999999</v>
      </c>
      <c r="E1605" s="12">
        <v>19.670000000000002</v>
      </c>
      <c r="F1605" s="12">
        <v>19.189962000000001</v>
      </c>
      <c r="G1605" s="12">
        <v>1800067</v>
      </c>
    </row>
    <row r="1606" spans="1:7" x14ac:dyDescent="0.25">
      <c r="A1606" s="13">
        <v>43339</v>
      </c>
      <c r="B1606" s="12">
        <v>19.739999999999998</v>
      </c>
      <c r="C1606" s="12">
        <v>20.209999</v>
      </c>
      <c r="D1606" s="12">
        <v>19</v>
      </c>
      <c r="E1606" s="12">
        <v>19.040001</v>
      </c>
      <c r="F1606" s="12">
        <v>18.575337999999999</v>
      </c>
      <c r="G1606" s="12">
        <v>3269131</v>
      </c>
    </row>
    <row r="1607" spans="1:7" x14ac:dyDescent="0.25">
      <c r="A1607" s="13">
        <v>43340</v>
      </c>
      <c r="B1607" s="12">
        <v>19.07</v>
      </c>
      <c r="C1607" s="12">
        <v>19.450001</v>
      </c>
      <c r="D1607" s="12">
        <v>19</v>
      </c>
      <c r="E1607" s="12">
        <v>19.139999</v>
      </c>
      <c r="F1607" s="12">
        <v>18.672896999999999</v>
      </c>
      <c r="G1607" s="12">
        <v>1815624</v>
      </c>
    </row>
    <row r="1608" spans="1:7" x14ac:dyDescent="0.25">
      <c r="A1608" s="13">
        <v>43341</v>
      </c>
      <c r="B1608" s="12">
        <v>19.120000999999998</v>
      </c>
      <c r="C1608" s="12">
        <v>20.049999</v>
      </c>
      <c r="D1608" s="12">
        <v>19.049999</v>
      </c>
      <c r="E1608" s="12">
        <v>19.82</v>
      </c>
      <c r="F1608" s="12">
        <v>19.336302</v>
      </c>
      <c r="G1608" s="12">
        <v>2321286</v>
      </c>
    </row>
    <row r="1609" spans="1:7" x14ac:dyDescent="0.25">
      <c r="A1609" s="13">
        <v>43342</v>
      </c>
      <c r="B1609" s="12">
        <v>19.77</v>
      </c>
      <c r="C1609" s="12">
        <v>20</v>
      </c>
      <c r="D1609" s="12">
        <v>19.200001</v>
      </c>
      <c r="E1609" s="12">
        <v>19.620000999999998</v>
      </c>
      <c r="F1609" s="12">
        <v>19.141183999999999</v>
      </c>
      <c r="G1609" s="12">
        <v>7041854</v>
      </c>
    </row>
    <row r="1610" spans="1:7" x14ac:dyDescent="0.25">
      <c r="A1610" s="13">
        <v>43343</v>
      </c>
      <c r="B1610" s="12">
        <v>19.639999</v>
      </c>
      <c r="C1610" s="12">
        <v>19.77</v>
      </c>
      <c r="D1610" s="12">
        <v>19.25</v>
      </c>
      <c r="E1610" s="12">
        <v>19.370000999999998</v>
      </c>
      <c r="F1610" s="12">
        <v>18.897285</v>
      </c>
      <c r="G1610" s="12">
        <v>1934974</v>
      </c>
    </row>
    <row r="1611" spans="1:7" x14ac:dyDescent="0.25">
      <c r="A1611" s="13">
        <v>43346</v>
      </c>
      <c r="B1611" s="12">
        <v>19.34</v>
      </c>
      <c r="C1611" s="12">
        <v>19.440000999999999</v>
      </c>
      <c r="D1611" s="12">
        <v>19.110001</v>
      </c>
      <c r="E1611" s="12">
        <v>19.290001</v>
      </c>
      <c r="F1611" s="12">
        <v>18.819237000000001</v>
      </c>
      <c r="G1611" s="12">
        <v>1056554</v>
      </c>
    </row>
    <row r="1612" spans="1:7" x14ac:dyDescent="0.25">
      <c r="A1612" s="13">
        <v>43347</v>
      </c>
      <c r="B1612" s="12">
        <v>19.290001</v>
      </c>
      <c r="C1612" s="12">
        <v>19.290001</v>
      </c>
      <c r="D1612" s="12">
        <v>18.84</v>
      </c>
      <c r="E1612" s="12">
        <v>18.989999999999998</v>
      </c>
      <c r="F1612" s="12">
        <v>18.526558000000001</v>
      </c>
      <c r="G1612" s="12">
        <v>1659841</v>
      </c>
    </row>
    <row r="1613" spans="1:7" x14ac:dyDescent="0.25">
      <c r="A1613" s="13">
        <v>43348</v>
      </c>
      <c r="B1613" s="12">
        <v>18.899999999999999</v>
      </c>
      <c r="C1613" s="12">
        <v>18.899999999999999</v>
      </c>
      <c r="D1613" s="12">
        <v>18.399999999999999</v>
      </c>
      <c r="E1613" s="12">
        <v>18.549999</v>
      </c>
      <c r="F1613" s="12">
        <v>18.097296</v>
      </c>
      <c r="G1613" s="12">
        <v>1816932</v>
      </c>
    </row>
    <row r="1614" spans="1:7" x14ac:dyDescent="0.25">
      <c r="A1614" s="13">
        <v>43349</v>
      </c>
      <c r="B1614" s="12">
        <v>18.629999000000002</v>
      </c>
      <c r="C1614" s="12">
        <v>18.709999</v>
      </c>
      <c r="D1614" s="12">
        <v>17.91</v>
      </c>
      <c r="E1614" s="12">
        <v>18.139999</v>
      </c>
      <c r="F1614" s="12">
        <v>17.697302000000001</v>
      </c>
      <c r="G1614" s="12">
        <v>2244621</v>
      </c>
    </row>
    <row r="1615" spans="1:7" x14ac:dyDescent="0.25">
      <c r="A1615" s="13">
        <v>43350</v>
      </c>
      <c r="B1615" s="12">
        <v>18.049999</v>
      </c>
      <c r="C1615" s="12">
        <v>18.43</v>
      </c>
      <c r="D1615" s="12">
        <v>17.600000000000001</v>
      </c>
      <c r="E1615" s="12">
        <v>18.110001</v>
      </c>
      <c r="F1615" s="12">
        <v>17.668036000000001</v>
      </c>
      <c r="G1615" s="12">
        <v>3804879</v>
      </c>
    </row>
    <row r="1616" spans="1:7" x14ac:dyDescent="0.25">
      <c r="A1616" s="13">
        <v>43353</v>
      </c>
      <c r="B1616" s="12">
        <v>18.149999999999999</v>
      </c>
      <c r="C1616" s="12">
        <v>19.360001</v>
      </c>
      <c r="D1616" s="12">
        <v>18.100000000000001</v>
      </c>
      <c r="E1616" s="12">
        <v>19.170000000000002</v>
      </c>
      <c r="F1616" s="12">
        <v>18.702165999999998</v>
      </c>
      <c r="G1616" s="12">
        <v>1790004</v>
      </c>
    </row>
    <row r="1617" spans="1:7" x14ac:dyDescent="0.25">
      <c r="A1617" s="13">
        <v>43354</v>
      </c>
      <c r="B1617" s="12">
        <v>19.049999</v>
      </c>
      <c r="C1617" s="12">
        <v>19.09</v>
      </c>
      <c r="D1617" s="12">
        <v>18.559999000000001</v>
      </c>
      <c r="E1617" s="12">
        <v>18.84</v>
      </c>
      <c r="F1617" s="12">
        <v>18.380219</v>
      </c>
      <c r="G1617" s="12">
        <v>1996309</v>
      </c>
    </row>
    <row r="1618" spans="1:7" x14ac:dyDescent="0.25">
      <c r="A1618" s="13">
        <v>43355</v>
      </c>
      <c r="B1618" s="12">
        <v>18.879999000000002</v>
      </c>
      <c r="C1618" s="12">
        <v>19.170000000000002</v>
      </c>
      <c r="D1618" s="12">
        <v>18.52</v>
      </c>
      <c r="E1618" s="12">
        <v>18.739999999999998</v>
      </c>
      <c r="F1618" s="12">
        <v>18.28266</v>
      </c>
      <c r="G1618" s="12">
        <v>2954457</v>
      </c>
    </row>
    <row r="1619" spans="1:7" x14ac:dyDescent="0.25">
      <c r="A1619" s="13">
        <v>43356</v>
      </c>
      <c r="B1619" s="12">
        <v>18.780000999999999</v>
      </c>
      <c r="C1619" s="12">
        <v>19.41</v>
      </c>
      <c r="D1619" s="12">
        <v>18.629999000000002</v>
      </c>
      <c r="E1619" s="12">
        <v>19.389999</v>
      </c>
      <c r="F1619" s="12">
        <v>18.916796000000001</v>
      </c>
      <c r="G1619" s="12">
        <v>3065895</v>
      </c>
    </row>
    <row r="1620" spans="1:7" x14ac:dyDescent="0.25">
      <c r="A1620" s="13">
        <v>43357</v>
      </c>
      <c r="B1620" s="12">
        <v>19.149999999999999</v>
      </c>
      <c r="C1620" s="12">
        <v>19.950001</v>
      </c>
      <c r="D1620" s="12">
        <v>19.079999999999998</v>
      </c>
      <c r="E1620" s="12">
        <v>19.739999999999998</v>
      </c>
      <c r="F1620" s="12">
        <v>19.258254999999998</v>
      </c>
      <c r="G1620" s="12">
        <v>3190170</v>
      </c>
    </row>
    <row r="1621" spans="1:7" x14ac:dyDescent="0.25">
      <c r="A1621" s="13">
        <v>43360</v>
      </c>
      <c r="B1621" s="12">
        <v>19.700001</v>
      </c>
      <c r="C1621" s="12">
        <v>19.950001</v>
      </c>
      <c r="D1621" s="12">
        <v>19.350000000000001</v>
      </c>
      <c r="E1621" s="12">
        <v>19.48</v>
      </c>
      <c r="F1621" s="12">
        <v>19.004598999999999</v>
      </c>
      <c r="G1621" s="12">
        <v>1249333</v>
      </c>
    </row>
    <row r="1622" spans="1:7" x14ac:dyDescent="0.25">
      <c r="A1622" s="13">
        <v>43361</v>
      </c>
      <c r="B1622" s="12">
        <v>19.579999999999998</v>
      </c>
      <c r="C1622" s="12">
        <v>19.600000000000001</v>
      </c>
      <c r="D1622" s="12">
        <v>19.100000000000001</v>
      </c>
      <c r="E1622" s="12">
        <v>19.399999999999999</v>
      </c>
      <c r="F1622" s="12">
        <v>18.926552000000001</v>
      </c>
      <c r="G1622" s="12">
        <v>1786463</v>
      </c>
    </row>
    <row r="1623" spans="1:7" x14ac:dyDescent="0.25">
      <c r="A1623" s="13">
        <v>43362</v>
      </c>
      <c r="B1623" s="12">
        <v>19.440000999999999</v>
      </c>
      <c r="C1623" s="12">
        <v>19.75</v>
      </c>
      <c r="D1623" s="12">
        <v>19.170000000000002</v>
      </c>
      <c r="E1623" s="12">
        <v>19.309999000000001</v>
      </c>
      <c r="F1623" s="12">
        <v>18.838749</v>
      </c>
      <c r="G1623" s="12">
        <v>2550103</v>
      </c>
    </row>
    <row r="1624" spans="1:7" x14ac:dyDescent="0.25">
      <c r="A1624" s="13">
        <v>43363</v>
      </c>
      <c r="B1624" s="12">
        <v>19.399999999999999</v>
      </c>
      <c r="C1624" s="12">
        <v>19.5</v>
      </c>
      <c r="D1624" s="12">
        <v>19.100000000000001</v>
      </c>
      <c r="E1624" s="12">
        <v>19.239999999999998</v>
      </c>
      <c r="F1624" s="12">
        <v>18.770455999999999</v>
      </c>
      <c r="G1624" s="12">
        <v>830896</v>
      </c>
    </row>
    <row r="1625" spans="1:7" x14ac:dyDescent="0.25">
      <c r="A1625" s="13">
        <v>43364</v>
      </c>
      <c r="B1625" s="12">
        <v>19.299999</v>
      </c>
      <c r="C1625" s="12">
        <v>19.719999000000001</v>
      </c>
      <c r="D1625" s="12">
        <v>18.420000000000002</v>
      </c>
      <c r="E1625" s="12">
        <v>18.719999000000001</v>
      </c>
      <c r="F1625" s="12">
        <v>18.263147</v>
      </c>
      <c r="G1625" s="12">
        <v>5820499</v>
      </c>
    </row>
    <row r="1626" spans="1:7" x14ac:dyDescent="0.25">
      <c r="A1626" s="13">
        <v>43367</v>
      </c>
      <c r="B1626" s="12">
        <v>18.799999</v>
      </c>
      <c r="C1626" s="12">
        <v>18.879999000000002</v>
      </c>
      <c r="D1626" s="12">
        <v>18.25</v>
      </c>
      <c r="E1626" s="12">
        <v>18.59</v>
      </c>
      <c r="F1626" s="12">
        <v>18.136320000000001</v>
      </c>
      <c r="G1626" s="12">
        <v>1707189</v>
      </c>
    </row>
    <row r="1627" spans="1:7" x14ac:dyDescent="0.25">
      <c r="A1627" s="13">
        <v>43368</v>
      </c>
      <c r="B1627" s="12">
        <v>18.600000000000001</v>
      </c>
      <c r="C1627" s="12">
        <v>19.18</v>
      </c>
      <c r="D1627" s="12">
        <v>18.5</v>
      </c>
      <c r="E1627" s="12">
        <v>18.600000000000001</v>
      </c>
      <c r="F1627" s="12">
        <v>18.146076000000001</v>
      </c>
      <c r="G1627" s="12">
        <v>2559971</v>
      </c>
    </row>
    <row r="1628" spans="1:7" x14ac:dyDescent="0.25">
      <c r="A1628" s="13">
        <v>43369</v>
      </c>
      <c r="B1628" s="12">
        <v>18.709999</v>
      </c>
      <c r="C1628" s="12">
        <v>18.950001</v>
      </c>
      <c r="D1628" s="12">
        <v>18.600000000000001</v>
      </c>
      <c r="E1628" s="12">
        <v>18.879999000000002</v>
      </c>
      <c r="F1628" s="12">
        <v>18.419241</v>
      </c>
      <c r="G1628" s="12">
        <v>4237007</v>
      </c>
    </row>
    <row r="1629" spans="1:7" x14ac:dyDescent="0.25">
      <c r="A1629" s="13">
        <v>43370</v>
      </c>
      <c r="B1629" s="12">
        <v>18.91</v>
      </c>
      <c r="C1629" s="12">
        <v>19.18</v>
      </c>
      <c r="D1629" s="12">
        <v>18.73</v>
      </c>
      <c r="E1629" s="12">
        <v>18.920000000000002</v>
      </c>
      <c r="F1629" s="12">
        <v>18.458266999999999</v>
      </c>
      <c r="G1629" s="12">
        <v>2604333</v>
      </c>
    </row>
    <row r="1630" spans="1:7" x14ac:dyDescent="0.25">
      <c r="A1630" s="13">
        <v>43371</v>
      </c>
      <c r="B1630" s="12">
        <v>18.84</v>
      </c>
      <c r="C1630" s="12">
        <v>19.100000000000001</v>
      </c>
      <c r="D1630" s="12">
        <v>18.600000000000001</v>
      </c>
      <c r="E1630" s="12">
        <v>18.989999999999998</v>
      </c>
      <c r="F1630" s="12">
        <v>18.526558000000001</v>
      </c>
      <c r="G1630" s="12">
        <v>2428724</v>
      </c>
    </row>
    <row r="1631" spans="1:7" x14ac:dyDescent="0.25">
      <c r="A1631" s="13">
        <v>43374</v>
      </c>
      <c r="B1631" s="12">
        <v>19.079999999999998</v>
      </c>
      <c r="C1631" s="12">
        <v>19.100000000000001</v>
      </c>
      <c r="D1631" s="12">
        <v>18.799999</v>
      </c>
      <c r="E1631" s="12">
        <v>18.870000999999998</v>
      </c>
      <c r="F1631" s="12">
        <v>18.409486999999999</v>
      </c>
      <c r="G1631" s="12">
        <v>1391186</v>
      </c>
    </row>
    <row r="1632" spans="1:7" x14ac:dyDescent="0.25">
      <c r="A1632" s="13">
        <v>43375</v>
      </c>
      <c r="B1632" s="12">
        <v>18.809999000000001</v>
      </c>
      <c r="C1632" s="12">
        <v>18.82</v>
      </c>
      <c r="D1632" s="12">
        <v>18.52</v>
      </c>
      <c r="E1632" s="12">
        <v>18.670000000000002</v>
      </c>
      <c r="F1632" s="12">
        <v>18.214366999999999</v>
      </c>
      <c r="G1632" s="12">
        <v>2036650</v>
      </c>
    </row>
    <row r="1633" spans="1:7" x14ac:dyDescent="0.25">
      <c r="A1633" s="13">
        <v>43376</v>
      </c>
      <c r="B1633" s="12">
        <v>18.700001</v>
      </c>
      <c r="C1633" s="12">
        <v>19.25</v>
      </c>
      <c r="D1633" s="12">
        <v>18.559999000000001</v>
      </c>
      <c r="E1633" s="12">
        <v>18.809999000000001</v>
      </c>
      <c r="F1633" s="12">
        <v>18.350950000000001</v>
      </c>
      <c r="G1633" s="12">
        <v>2800155</v>
      </c>
    </row>
    <row r="1634" spans="1:7" x14ac:dyDescent="0.25">
      <c r="A1634" s="13">
        <v>43377</v>
      </c>
      <c r="B1634" s="12">
        <v>18.82</v>
      </c>
      <c r="C1634" s="12">
        <v>18.959999</v>
      </c>
      <c r="D1634" s="12">
        <v>18.110001</v>
      </c>
      <c r="E1634" s="12">
        <v>18.84</v>
      </c>
      <c r="F1634" s="12">
        <v>18.380219</v>
      </c>
      <c r="G1634" s="12">
        <v>1026346</v>
      </c>
    </row>
    <row r="1635" spans="1:7" x14ac:dyDescent="0.25">
      <c r="A1635" s="13">
        <v>43378</v>
      </c>
      <c r="B1635" s="12">
        <v>18.879999000000002</v>
      </c>
      <c r="C1635" s="12">
        <v>18.879999000000002</v>
      </c>
      <c r="D1635" s="12">
        <v>17.98</v>
      </c>
      <c r="E1635" s="12">
        <v>18.100000000000001</v>
      </c>
      <c r="F1635" s="12">
        <v>17.658277999999999</v>
      </c>
      <c r="G1635" s="12">
        <v>2187294</v>
      </c>
    </row>
    <row r="1636" spans="1:7" x14ac:dyDescent="0.25">
      <c r="A1636" s="13">
        <v>43381</v>
      </c>
      <c r="B1636" s="12">
        <v>18.139999</v>
      </c>
      <c r="C1636" s="12">
        <v>18.190000999999999</v>
      </c>
      <c r="D1636" s="12">
        <v>17.450001</v>
      </c>
      <c r="E1636" s="12">
        <v>17.959999</v>
      </c>
      <c r="F1636" s="12">
        <v>17.521694</v>
      </c>
      <c r="G1636" s="12">
        <v>1193068</v>
      </c>
    </row>
    <row r="1637" spans="1:7" x14ac:dyDescent="0.25">
      <c r="A1637" s="13">
        <v>43382</v>
      </c>
      <c r="B1637" s="12">
        <v>18</v>
      </c>
      <c r="C1637" s="12">
        <v>18.370000999999998</v>
      </c>
      <c r="D1637" s="12">
        <v>17.52</v>
      </c>
      <c r="E1637" s="12">
        <v>18.100000000000001</v>
      </c>
      <c r="F1637" s="12">
        <v>17.658277999999999</v>
      </c>
      <c r="G1637" s="12">
        <v>4563399</v>
      </c>
    </row>
    <row r="1638" spans="1:7" x14ac:dyDescent="0.25">
      <c r="A1638" s="13">
        <v>43383</v>
      </c>
      <c r="B1638" s="12">
        <v>18</v>
      </c>
      <c r="C1638" s="12">
        <v>18.370000999999998</v>
      </c>
      <c r="D1638" s="12">
        <v>17.719999000000001</v>
      </c>
      <c r="E1638" s="12">
        <v>17.850000000000001</v>
      </c>
      <c r="F1638" s="12">
        <v>17.414379</v>
      </c>
      <c r="G1638" s="12">
        <v>3319498</v>
      </c>
    </row>
    <row r="1639" spans="1:7" x14ac:dyDescent="0.25">
      <c r="A1639" s="13">
        <v>43384</v>
      </c>
      <c r="B1639" s="12">
        <v>17.82</v>
      </c>
      <c r="C1639" s="12">
        <v>18.299999</v>
      </c>
      <c r="D1639" s="12">
        <v>17.549999</v>
      </c>
      <c r="E1639" s="12">
        <v>17.75</v>
      </c>
      <c r="F1639" s="12">
        <v>17.31682</v>
      </c>
      <c r="G1639" s="12">
        <v>2449610</v>
      </c>
    </row>
    <row r="1640" spans="1:7" x14ac:dyDescent="0.25">
      <c r="A1640" s="13">
        <v>43385</v>
      </c>
      <c r="B1640" s="12">
        <v>17.82</v>
      </c>
      <c r="C1640" s="12">
        <v>18.649999999999999</v>
      </c>
      <c r="D1640" s="12">
        <v>17.82</v>
      </c>
      <c r="E1640" s="12">
        <v>18.309999000000001</v>
      </c>
      <c r="F1640" s="12">
        <v>17.863153000000001</v>
      </c>
      <c r="G1640" s="12">
        <v>1024370</v>
      </c>
    </row>
    <row r="1641" spans="1:7" x14ac:dyDescent="0.25">
      <c r="A1641" s="13">
        <v>43388</v>
      </c>
      <c r="B1641" s="12">
        <v>18.280000999999999</v>
      </c>
      <c r="C1641" s="12">
        <v>18.5</v>
      </c>
      <c r="D1641" s="12">
        <v>18.100000000000001</v>
      </c>
      <c r="E1641" s="12">
        <v>18.450001</v>
      </c>
      <c r="F1641" s="12">
        <v>17.999737</v>
      </c>
      <c r="G1641" s="12">
        <v>1994040</v>
      </c>
    </row>
    <row r="1642" spans="1:7" x14ac:dyDescent="0.25">
      <c r="A1642" s="13">
        <v>43389</v>
      </c>
      <c r="B1642" s="12">
        <v>18.549999</v>
      </c>
      <c r="C1642" s="12">
        <v>18.860001</v>
      </c>
      <c r="D1642" s="12">
        <v>18.190000999999999</v>
      </c>
      <c r="E1642" s="12">
        <v>18.709999</v>
      </c>
      <c r="F1642" s="12">
        <v>18.253391000000001</v>
      </c>
      <c r="G1642" s="12">
        <v>1321990</v>
      </c>
    </row>
    <row r="1643" spans="1:7" x14ac:dyDescent="0.25">
      <c r="A1643" s="13">
        <v>43390</v>
      </c>
      <c r="B1643" s="12">
        <v>18.219999000000001</v>
      </c>
      <c r="C1643" s="12">
        <v>19.280000999999999</v>
      </c>
      <c r="D1643" s="12">
        <v>18.219999000000001</v>
      </c>
      <c r="E1643" s="12">
        <v>19.149999999999999</v>
      </c>
      <c r="F1643" s="12">
        <v>18.682652999999998</v>
      </c>
      <c r="G1643" s="12">
        <v>1023551</v>
      </c>
    </row>
    <row r="1644" spans="1:7" x14ac:dyDescent="0.25">
      <c r="A1644" s="13">
        <v>43391</v>
      </c>
      <c r="B1644" s="12">
        <v>18.799999</v>
      </c>
      <c r="C1644" s="12">
        <v>19.129999000000002</v>
      </c>
      <c r="D1644" s="12">
        <v>18.459999</v>
      </c>
      <c r="E1644" s="12">
        <v>18.600000000000001</v>
      </c>
      <c r="F1644" s="12">
        <v>18.146076000000001</v>
      </c>
      <c r="G1644" s="12">
        <v>1881350</v>
      </c>
    </row>
    <row r="1645" spans="1:7" x14ac:dyDescent="0.25">
      <c r="A1645" s="13">
        <v>43392</v>
      </c>
      <c r="B1645" s="12">
        <v>19.18</v>
      </c>
      <c r="C1645" s="12">
        <v>19.91</v>
      </c>
      <c r="D1645" s="12">
        <v>18.510000000000002</v>
      </c>
      <c r="E1645" s="12">
        <v>19.450001</v>
      </c>
      <c r="F1645" s="12">
        <v>18.975332000000002</v>
      </c>
      <c r="G1645" s="12">
        <v>3212677</v>
      </c>
    </row>
    <row r="1646" spans="1:7" x14ac:dyDescent="0.25">
      <c r="A1646" s="13">
        <v>43395</v>
      </c>
      <c r="B1646" s="12">
        <v>19.34</v>
      </c>
      <c r="C1646" s="12">
        <v>19.620000999999998</v>
      </c>
      <c r="D1646" s="12">
        <v>19</v>
      </c>
      <c r="E1646" s="12">
        <v>19.18</v>
      </c>
      <c r="F1646" s="12">
        <v>18.711922000000001</v>
      </c>
      <c r="G1646" s="12">
        <v>2304235</v>
      </c>
    </row>
    <row r="1647" spans="1:7" x14ac:dyDescent="0.25">
      <c r="A1647" s="13">
        <v>43396</v>
      </c>
      <c r="B1647" s="12">
        <v>19.079999999999998</v>
      </c>
      <c r="C1647" s="12">
        <v>19.079999999999998</v>
      </c>
      <c r="D1647" s="12">
        <v>18.5</v>
      </c>
      <c r="E1647" s="12">
        <v>18.549999</v>
      </c>
      <c r="F1647" s="12">
        <v>18.097296</v>
      </c>
      <c r="G1647" s="12">
        <v>3041157</v>
      </c>
    </row>
    <row r="1648" spans="1:7" x14ac:dyDescent="0.25">
      <c r="A1648" s="13">
        <v>43397</v>
      </c>
      <c r="B1648" s="12">
        <v>18.559999000000001</v>
      </c>
      <c r="C1648" s="12">
        <v>18.670000000000002</v>
      </c>
      <c r="D1648" s="12">
        <v>17.549999</v>
      </c>
      <c r="E1648" s="12">
        <v>17.920000000000002</v>
      </c>
      <c r="F1648" s="12">
        <v>17.482672000000001</v>
      </c>
      <c r="G1648" s="12">
        <v>2000615</v>
      </c>
    </row>
    <row r="1649" spans="1:7" x14ac:dyDescent="0.25">
      <c r="A1649" s="13">
        <v>43398</v>
      </c>
      <c r="B1649" s="12">
        <v>17.899999999999999</v>
      </c>
      <c r="C1649" s="12">
        <v>18.700001</v>
      </c>
      <c r="D1649" s="12">
        <v>17.049999</v>
      </c>
      <c r="E1649" s="12">
        <v>17.860001</v>
      </c>
      <c r="F1649" s="12">
        <v>17.424135</v>
      </c>
      <c r="G1649" s="12">
        <v>2704467</v>
      </c>
    </row>
    <row r="1650" spans="1:7" x14ac:dyDescent="0.25">
      <c r="A1650" s="13">
        <v>43399</v>
      </c>
      <c r="B1650" s="12">
        <v>17.850000000000001</v>
      </c>
      <c r="C1650" s="12">
        <v>18.489999999999998</v>
      </c>
      <c r="D1650" s="12">
        <v>17.209999</v>
      </c>
      <c r="E1650" s="12">
        <v>18</v>
      </c>
      <c r="F1650" s="12">
        <v>17.560718999999999</v>
      </c>
      <c r="G1650" s="12">
        <v>4343639</v>
      </c>
    </row>
    <row r="1651" spans="1:7" x14ac:dyDescent="0.25">
      <c r="A1651" s="13">
        <v>43402</v>
      </c>
      <c r="B1651" s="12">
        <v>18.010000000000002</v>
      </c>
      <c r="C1651" s="12">
        <v>18.670000000000002</v>
      </c>
      <c r="D1651" s="12">
        <v>16.370000999999998</v>
      </c>
      <c r="E1651" s="12">
        <v>17.010000000000002</v>
      </c>
      <c r="F1651" s="12">
        <v>16.594878999999999</v>
      </c>
      <c r="G1651" s="12">
        <v>4375041</v>
      </c>
    </row>
    <row r="1652" spans="1:7" x14ac:dyDescent="0.25">
      <c r="A1652" s="13">
        <v>43403</v>
      </c>
      <c r="B1652" s="12">
        <v>17.16</v>
      </c>
      <c r="C1652" s="12">
        <v>17.469999000000001</v>
      </c>
      <c r="D1652" s="12">
        <v>16.399999999999999</v>
      </c>
      <c r="E1652" s="12">
        <v>16.870000999999998</v>
      </c>
      <c r="F1652" s="12">
        <v>16.458296000000001</v>
      </c>
      <c r="G1652" s="12">
        <v>3826657</v>
      </c>
    </row>
    <row r="1653" spans="1:7" x14ac:dyDescent="0.25">
      <c r="A1653" s="13">
        <v>43404</v>
      </c>
      <c r="B1653" s="12">
        <v>17.02</v>
      </c>
      <c r="C1653" s="12">
        <v>17.389999</v>
      </c>
      <c r="D1653" s="12">
        <v>16.27</v>
      </c>
      <c r="E1653" s="12">
        <v>16.459999</v>
      </c>
      <c r="F1653" s="12">
        <v>16.058299999999999</v>
      </c>
      <c r="G1653" s="12">
        <v>6175904</v>
      </c>
    </row>
    <row r="1654" spans="1:7" x14ac:dyDescent="0.25">
      <c r="A1654" s="13">
        <v>43405</v>
      </c>
      <c r="B1654" s="12">
        <v>16.549999</v>
      </c>
      <c r="C1654" s="12">
        <v>17.309999000000001</v>
      </c>
      <c r="D1654" s="12">
        <v>16.549999</v>
      </c>
      <c r="E1654" s="12">
        <v>17.09</v>
      </c>
      <c r="F1654" s="12">
        <v>16.672926</v>
      </c>
      <c r="G1654" s="12">
        <v>5673564</v>
      </c>
    </row>
    <row r="1655" spans="1:7" x14ac:dyDescent="0.25">
      <c r="A1655" s="13">
        <v>43409</v>
      </c>
      <c r="B1655" s="12">
        <v>17.129999000000002</v>
      </c>
      <c r="C1655" s="12">
        <v>19.02</v>
      </c>
      <c r="D1655" s="12">
        <v>17.129999000000002</v>
      </c>
      <c r="E1655" s="12">
        <v>18.399999999999999</v>
      </c>
      <c r="F1655" s="12">
        <v>17.950956000000001</v>
      </c>
      <c r="G1655" s="12">
        <v>6847355</v>
      </c>
    </row>
    <row r="1656" spans="1:7" x14ac:dyDescent="0.25">
      <c r="A1656" s="13">
        <v>43410</v>
      </c>
      <c r="B1656" s="12">
        <v>18.5</v>
      </c>
      <c r="C1656" s="12">
        <v>19.899999999999999</v>
      </c>
      <c r="D1656" s="12">
        <v>18.440000999999999</v>
      </c>
      <c r="E1656" s="12">
        <v>19.040001</v>
      </c>
      <c r="F1656" s="12">
        <v>18.575337999999999</v>
      </c>
      <c r="G1656" s="12">
        <v>9480489</v>
      </c>
    </row>
    <row r="1657" spans="1:7" x14ac:dyDescent="0.25">
      <c r="A1657" s="13">
        <v>43411</v>
      </c>
      <c r="B1657" s="12">
        <v>18.959999</v>
      </c>
      <c r="C1657" s="12">
        <v>20</v>
      </c>
      <c r="D1657" s="12">
        <v>18.959999</v>
      </c>
      <c r="E1657" s="12">
        <v>19.75</v>
      </c>
      <c r="F1657" s="12">
        <v>19.268011000000001</v>
      </c>
      <c r="G1657" s="12">
        <v>8416797</v>
      </c>
    </row>
    <row r="1658" spans="1:7" x14ac:dyDescent="0.25">
      <c r="A1658" s="13">
        <v>43412</v>
      </c>
      <c r="B1658" s="12">
        <v>19.469999000000001</v>
      </c>
      <c r="C1658" s="12">
        <v>19.469999000000001</v>
      </c>
      <c r="D1658" s="12">
        <v>17.549999</v>
      </c>
      <c r="E1658" s="12">
        <v>17.73</v>
      </c>
      <c r="F1658" s="12">
        <v>17.297308000000001</v>
      </c>
      <c r="G1658" s="12">
        <v>14727714</v>
      </c>
    </row>
    <row r="1659" spans="1:7" x14ac:dyDescent="0.25">
      <c r="A1659" s="13">
        <v>43413</v>
      </c>
      <c r="B1659" s="12">
        <v>17.799999</v>
      </c>
      <c r="C1659" s="12">
        <v>18</v>
      </c>
      <c r="D1659" s="12">
        <v>16.190000999999999</v>
      </c>
      <c r="E1659" s="12">
        <v>16.850000000000001</v>
      </c>
      <c r="F1659" s="12">
        <v>16.438783999999998</v>
      </c>
      <c r="G1659" s="12">
        <v>7775770</v>
      </c>
    </row>
    <row r="1660" spans="1:7" x14ac:dyDescent="0.25">
      <c r="A1660" s="13">
        <v>43416</v>
      </c>
      <c r="B1660" s="12">
        <v>16.799999</v>
      </c>
      <c r="C1660" s="12">
        <v>17.600000000000001</v>
      </c>
      <c r="D1660" s="12">
        <v>16.09</v>
      </c>
      <c r="E1660" s="12">
        <v>17.129999000000002</v>
      </c>
      <c r="F1660" s="12">
        <v>16.711950000000002</v>
      </c>
      <c r="G1660" s="12">
        <v>5587039</v>
      </c>
    </row>
    <row r="1661" spans="1:7" x14ac:dyDescent="0.25">
      <c r="A1661" s="13">
        <v>43417</v>
      </c>
      <c r="B1661" s="12">
        <v>17</v>
      </c>
      <c r="C1661" s="12">
        <v>17.09</v>
      </c>
      <c r="D1661" s="12">
        <v>16.290001</v>
      </c>
      <c r="E1661" s="12">
        <v>16.440000999999999</v>
      </c>
      <c r="F1661" s="12">
        <v>16.038789999999999</v>
      </c>
      <c r="G1661" s="12">
        <v>3523847</v>
      </c>
    </row>
    <row r="1662" spans="1:7" x14ac:dyDescent="0.25">
      <c r="A1662" s="13">
        <v>43418</v>
      </c>
      <c r="B1662" s="12">
        <v>16.579999999999998</v>
      </c>
      <c r="C1662" s="12">
        <v>16.68</v>
      </c>
      <c r="D1662" s="12">
        <v>16.07</v>
      </c>
      <c r="E1662" s="12">
        <v>16.420000000000002</v>
      </c>
      <c r="F1662" s="12">
        <v>16.019278</v>
      </c>
      <c r="G1662" s="12">
        <v>8321216</v>
      </c>
    </row>
    <row r="1663" spans="1:7" x14ac:dyDescent="0.25">
      <c r="A1663" s="13">
        <v>43419</v>
      </c>
      <c r="B1663" s="12">
        <v>16.239999999999998</v>
      </c>
      <c r="C1663" s="12">
        <v>16.66</v>
      </c>
      <c r="D1663" s="12">
        <v>15.39</v>
      </c>
      <c r="E1663" s="12">
        <v>15.44</v>
      </c>
      <c r="F1663" s="12">
        <v>15.063193</v>
      </c>
      <c r="G1663" s="12">
        <v>3805286</v>
      </c>
    </row>
    <row r="1664" spans="1:7" x14ac:dyDescent="0.25">
      <c r="A1664" s="13">
        <v>43420</v>
      </c>
      <c r="B1664" s="12">
        <v>15.56</v>
      </c>
      <c r="C1664" s="12">
        <v>15.87</v>
      </c>
      <c r="D1664" s="12">
        <v>15.22</v>
      </c>
      <c r="E1664" s="12">
        <v>15.31</v>
      </c>
      <c r="F1664" s="12">
        <v>14.936367000000001</v>
      </c>
      <c r="G1664" s="12">
        <v>6180885</v>
      </c>
    </row>
    <row r="1665" spans="1:7" x14ac:dyDescent="0.25">
      <c r="A1665" s="13">
        <v>43424</v>
      </c>
      <c r="B1665" s="12">
        <v>15.17</v>
      </c>
      <c r="C1665" s="12">
        <v>15.56</v>
      </c>
      <c r="D1665" s="12">
        <v>14.8</v>
      </c>
      <c r="E1665" s="12">
        <v>14.95</v>
      </c>
      <c r="F1665" s="12">
        <v>14.585153</v>
      </c>
      <c r="G1665" s="12">
        <v>8034695</v>
      </c>
    </row>
    <row r="1666" spans="1:7" x14ac:dyDescent="0.25">
      <c r="A1666" s="13">
        <v>43425</v>
      </c>
      <c r="B1666" s="12">
        <v>14.93</v>
      </c>
      <c r="C1666" s="12">
        <v>15.33</v>
      </c>
      <c r="D1666" s="12">
        <v>13.81</v>
      </c>
      <c r="E1666" s="12">
        <v>14.11</v>
      </c>
      <c r="F1666" s="12">
        <v>13.765651999999999</v>
      </c>
      <c r="G1666" s="12">
        <v>6639322</v>
      </c>
    </row>
    <row r="1667" spans="1:7" x14ac:dyDescent="0.25">
      <c r="A1667" s="13">
        <v>43426</v>
      </c>
      <c r="B1667" s="12">
        <v>14.29</v>
      </c>
      <c r="C1667" s="12">
        <v>14.29</v>
      </c>
      <c r="D1667" s="12">
        <v>13.75</v>
      </c>
      <c r="E1667" s="12">
        <v>13.87</v>
      </c>
      <c r="F1667" s="12">
        <v>13.531509</v>
      </c>
      <c r="G1667" s="12">
        <v>1126195</v>
      </c>
    </row>
    <row r="1668" spans="1:7" x14ac:dyDescent="0.25">
      <c r="A1668" s="13">
        <v>43427</v>
      </c>
      <c r="B1668" s="12">
        <v>13.99</v>
      </c>
      <c r="C1668" s="12">
        <v>14.91</v>
      </c>
      <c r="D1668" s="12">
        <v>13.98</v>
      </c>
      <c r="E1668" s="12">
        <v>14.3</v>
      </c>
      <c r="F1668" s="12">
        <v>13.951015</v>
      </c>
      <c r="G1668" s="12">
        <v>3446298</v>
      </c>
    </row>
    <row r="1669" spans="1:7" x14ac:dyDescent="0.25">
      <c r="A1669" s="13">
        <v>43430</v>
      </c>
      <c r="B1669" s="12">
        <v>14.46</v>
      </c>
      <c r="C1669" s="12">
        <v>14.84</v>
      </c>
      <c r="D1669" s="12">
        <v>13.55</v>
      </c>
      <c r="E1669" s="12">
        <v>13.89</v>
      </c>
      <c r="F1669" s="12">
        <v>13.551022</v>
      </c>
      <c r="G1669" s="12">
        <v>6641782</v>
      </c>
    </row>
    <row r="1670" spans="1:7" x14ac:dyDescent="0.25">
      <c r="A1670" s="13">
        <v>43431</v>
      </c>
      <c r="B1670" s="12">
        <v>13.88</v>
      </c>
      <c r="C1670" s="12">
        <v>14.12</v>
      </c>
      <c r="D1670" s="12">
        <v>12.78</v>
      </c>
      <c r="E1670" s="12">
        <v>12.86</v>
      </c>
      <c r="F1670" s="12">
        <v>12.86</v>
      </c>
      <c r="G1670" s="12">
        <v>5930514</v>
      </c>
    </row>
    <row r="1671" spans="1:7" x14ac:dyDescent="0.25">
      <c r="A1671" s="13">
        <v>43432</v>
      </c>
      <c r="B1671" s="12">
        <v>13.03</v>
      </c>
      <c r="C1671" s="12">
        <v>14.05</v>
      </c>
      <c r="D1671" s="12">
        <v>13.03</v>
      </c>
      <c r="E1671" s="12">
        <v>13.94</v>
      </c>
      <c r="F1671" s="12">
        <v>13.94</v>
      </c>
      <c r="G1671" s="12">
        <v>6065129</v>
      </c>
    </row>
    <row r="1672" spans="1:7" x14ac:dyDescent="0.25">
      <c r="A1672" s="13">
        <v>43433</v>
      </c>
      <c r="B1672" s="12">
        <v>13.98</v>
      </c>
      <c r="C1672" s="12">
        <v>14.75</v>
      </c>
      <c r="D1672" s="12">
        <v>13.91</v>
      </c>
      <c r="E1672" s="12">
        <v>14.38</v>
      </c>
      <c r="F1672" s="12">
        <v>14.38</v>
      </c>
      <c r="G1672" s="12">
        <v>2997098</v>
      </c>
    </row>
    <row r="1673" spans="1:7" x14ac:dyDescent="0.25">
      <c r="A1673" s="13">
        <v>43434</v>
      </c>
      <c r="B1673" s="12">
        <v>14.41</v>
      </c>
      <c r="C1673" s="12">
        <v>15.26</v>
      </c>
      <c r="D1673" s="12">
        <v>14.11</v>
      </c>
      <c r="E1673" s="12">
        <v>15.09</v>
      </c>
      <c r="F1673" s="12">
        <v>15.09</v>
      </c>
      <c r="G1673" s="12">
        <v>4182361</v>
      </c>
    </row>
    <row r="1674" spans="1:7" x14ac:dyDescent="0.25">
      <c r="A1674" s="13">
        <v>43437</v>
      </c>
      <c r="B1674" s="12">
        <v>15.03</v>
      </c>
      <c r="C1674" s="12">
        <v>15.76</v>
      </c>
      <c r="D1674" s="12">
        <v>14.9</v>
      </c>
      <c r="E1674" s="12">
        <v>15.39</v>
      </c>
      <c r="F1674" s="12">
        <v>15.39</v>
      </c>
      <c r="G1674" s="12">
        <v>4651133</v>
      </c>
    </row>
    <row r="1675" spans="1:7" x14ac:dyDescent="0.25">
      <c r="A1675" s="13">
        <v>43438</v>
      </c>
      <c r="B1675" s="12">
        <v>15.42</v>
      </c>
      <c r="C1675" s="12">
        <v>15.59</v>
      </c>
      <c r="D1675" s="12">
        <v>14.73</v>
      </c>
      <c r="E1675" s="12">
        <v>14.95</v>
      </c>
      <c r="F1675" s="12">
        <v>14.95</v>
      </c>
      <c r="G1675" s="12">
        <v>9828962</v>
      </c>
    </row>
    <row r="1676" spans="1:7" x14ac:dyDescent="0.25">
      <c r="A1676" s="13">
        <v>43439</v>
      </c>
      <c r="B1676" s="12">
        <v>15.3</v>
      </c>
      <c r="C1676" s="12">
        <v>15.3</v>
      </c>
      <c r="D1676" s="12">
        <v>14.75</v>
      </c>
      <c r="E1676" s="12">
        <v>15.01</v>
      </c>
      <c r="F1676" s="12">
        <v>15.01</v>
      </c>
      <c r="G1676" s="12">
        <v>3007743</v>
      </c>
    </row>
    <row r="1677" spans="1:7" x14ac:dyDescent="0.25">
      <c r="A1677" s="13">
        <v>43440</v>
      </c>
      <c r="B1677" s="12">
        <v>15.04</v>
      </c>
      <c r="C1677" s="12">
        <v>15.3</v>
      </c>
      <c r="D1677" s="12">
        <v>14.72</v>
      </c>
      <c r="E1677" s="12">
        <v>15.07</v>
      </c>
      <c r="F1677" s="12">
        <v>15.07</v>
      </c>
      <c r="G1677" s="12">
        <v>6972395</v>
      </c>
    </row>
    <row r="1678" spans="1:7" x14ac:dyDescent="0.25">
      <c r="A1678" s="13">
        <v>43441</v>
      </c>
      <c r="B1678" s="12">
        <v>15.16</v>
      </c>
      <c r="C1678" s="12">
        <v>15.19</v>
      </c>
      <c r="D1678" s="12">
        <v>14.89</v>
      </c>
      <c r="E1678" s="12">
        <v>14.95</v>
      </c>
      <c r="F1678" s="12">
        <v>14.95</v>
      </c>
      <c r="G1678" s="12">
        <v>17015041</v>
      </c>
    </row>
    <row r="1679" spans="1:7" x14ac:dyDescent="0.25">
      <c r="A1679" s="13">
        <v>43444</v>
      </c>
      <c r="B1679" s="12">
        <v>14.96</v>
      </c>
      <c r="C1679" s="12">
        <v>14.99</v>
      </c>
      <c r="D1679" s="12">
        <v>14.25</v>
      </c>
      <c r="E1679" s="12">
        <v>14.6</v>
      </c>
      <c r="F1679" s="12">
        <v>14.6</v>
      </c>
      <c r="G1679" s="12">
        <v>3098762</v>
      </c>
    </row>
    <row r="1680" spans="1:7" x14ac:dyDescent="0.25">
      <c r="A1680" s="13">
        <v>43445</v>
      </c>
      <c r="B1680" s="12">
        <v>14.78</v>
      </c>
      <c r="C1680" s="12">
        <v>14.87</v>
      </c>
      <c r="D1680" s="12">
        <v>14.32</v>
      </c>
      <c r="E1680" s="12">
        <v>14.56</v>
      </c>
      <c r="F1680" s="12">
        <v>14.56</v>
      </c>
      <c r="G1680" s="12">
        <v>2770877</v>
      </c>
    </row>
    <row r="1681" spans="1:7" x14ac:dyDescent="0.25">
      <c r="A1681" s="13">
        <v>43447</v>
      </c>
      <c r="B1681" s="12">
        <v>14.51</v>
      </c>
      <c r="C1681" s="12">
        <v>14.6</v>
      </c>
      <c r="D1681" s="12">
        <v>13.98</v>
      </c>
      <c r="E1681" s="12">
        <v>14.14</v>
      </c>
      <c r="F1681" s="12">
        <v>14.14</v>
      </c>
      <c r="G1681" s="12">
        <v>8547768</v>
      </c>
    </row>
    <row r="1682" spans="1:7" x14ac:dyDescent="0.25">
      <c r="A1682" s="13">
        <v>43448</v>
      </c>
      <c r="B1682" s="12">
        <v>14.1</v>
      </c>
      <c r="C1682" s="12">
        <v>14.25</v>
      </c>
      <c r="D1682" s="12">
        <v>13.61</v>
      </c>
      <c r="E1682" s="12">
        <v>13.72</v>
      </c>
      <c r="F1682" s="12">
        <v>13.72</v>
      </c>
      <c r="G1682" s="12">
        <v>3094533</v>
      </c>
    </row>
    <row r="1683" spans="1:7" x14ac:dyDescent="0.25">
      <c r="A1683" s="13">
        <v>43451</v>
      </c>
      <c r="B1683" s="12">
        <v>13.85</v>
      </c>
      <c r="C1683" s="12">
        <v>13.98</v>
      </c>
      <c r="D1683" s="12">
        <v>13.33</v>
      </c>
      <c r="E1683" s="12">
        <v>13.4</v>
      </c>
      <c r="F1683" s="12">
        <v>13.4</v>
      </c>
      <c r="G1683" s="12">
        <v>4387076</v>
      </c>
    </row>
    <row r="1684" spans="1:7" x14ac:dyDescent="0.25">
      <c r="A1684" s="13">
        <v>43452</v>
      </c>
      <c r="B1684" s="12">
        <v>13.75</v>
      </c>
      <c r="C1684" s="12">
        <v>14.18</v>
      </c>
      <c r="D1684" s="12">
        <v>13.45</v>
      </c>
      <c r="E1684" s="12">
        <v>13.97</v>
      </c>
      <c r="F1684" s="12">
        <v>13.97</v>
      </c>
      <c r="G1684" s="12">
        <v>2703303</v>
      </c>
    </row>
    <row r="1685" spans="1:7" x14ac:dyDescent="0.25">
      <c r="A1685" s="13">
        <v>43453</v>
      </c>
      <c r="B1685" s="12">
        <v>14.18</v>
      </c>
      <c r="C1685" s="12">
        <v>14.75</v>
      </c>
      <c r="D1685" s="12">
        <v>14.03</v>
      </c>
      <c r="E1685" s="12">
        <v>14.6</v>
      </c>
      <c r="F1685" s="12">
        <v>14.6</v>
      </c>
      <c r="G1685" s="12">
        <v>1833805</v>
      </c>
    </row>
    <row r="1686" spans="1:7" x14ac:dyDescent="0.25">
      <c r="A1686" s="13">
        <v>43454</v>
      </c>
      <c r="B1686" s="12">
        <v>14.78</v>
      </c>
      <c r="C1686" s="12">
        <v>14.78</v>
      </c>
      <c r="D1686" s="12">
        <v>14.25</v>
      </c>
      <c r="E1686" s="12">
        <v>14.69</v>
      </c>
      <c r="F1686" s="12">
        <v>14.69</v>
      </c>
      <c r="G1686" s="12">
        <v>2489570</v>
      </c>
    </row>
    <row r="1687" spans="1:7" x14ac:dyDescent="0.25">
      <c r="A1687" s="13">
        <v>43455</v>
      </c>
      <c r="B1687" s="12">
        <v>14.81</v>
      </c>
      <c r="C1687" s="12">
        <v>15.48</v>
      </c>
      <c r="D1687" s="12">
        <v>14.8</v>
      </c>
      <c r="E1687" s="12">
        <v>15.19</v>
      </c>
      <c r="F1687" s="12">
        <v>15.19</v>
      </c>
      <c r="G1687" s="12">
        <v>4256864</v>
      </c>
    </row>
    <row r="1688" spans="1:7" x14ac:dyDescent="0.25">
      <c r="A1688" s="13">
        <v>43458</v>
      </c>
      <c r="B1688" s="12">
        <v>15.14</v>
      </c>
      <c r="C1688" s="12">
        <v>15.15</v>
      </c>
      <c r="D1688" s="12">
        <v>14.6</v>
      </c>
      <c r="E1688" s="12">
        <v>14.7</v>
      </c>
      <c r="F1688" s="12">
        <v>14.7</v>
      </c>
      <c r="G1688" s="12">
        <v>282583</v>
      </c>
    </row>
    <row r="1689" spans="1:7" x14ac:dyDescent="0.25">
      <c r="A1689" s="13">
        <v>43460</v>
      </c>
      <c r="B1689" s="12">
        <v>14.44</v>
      </c>
      <c r="C1689" s="12">
        <v>14.92</v>
      </c>
      <c r="D1689" s="12">
        <v>14.28</v>
      </c>
      <c r="E1689" s="12">
        <v>14.64</v>
      </c>
      <c r="F1689" s="12">
        <v>14.64</v>
      </c>
      <c r="G1689" s="12">
        <v>1820941</v>
      </c>
    </row>
    <row r="1690" spans="1:7" x14ac:dyDescent="0.25">
      <c r="A1690" s="13">
        <v>43461</v>
      </c>
      <c r="B1690" s="12">
        <v>14.48</v>
      </c>
      <c r="C1690" s="12">
        <v>14.57</v>
      </c>
      <c r="D1690" s="12">
        <v>14.3</v>
      </c>
      <c r="E1690" s="12">
        <v>14.4</v>
      </c>
      <c r="F1690" s="12">
        <v>14.4</v>
      </c>
      <c r="G1690" s="12">
        <v>1101035</v>
      </c>
    </row>
    <row r="1691" spans="1:7" x14ac:dyDescent="0.25">
      <c r="A1691" s="13">
        <v>43462</v>
      </c>
      <c r="B1691" s="12">
        <v>14.89</v>
      </c>
      <c r="C1691" s="12">
        <v>14.89</v>
      </c>
      <c r="D1691" s="12">
        <v>14.3</v>
      </c>
      <c r="E1691" s="12">
        <v>14.5</v>
      </c>
      <c r="F1691" s="12">
        <v>14.5</v>
      </c>
      <c r="G1691" s="12">
        <v>3075651</v>
      </c>
    </row>
    <row r="1692" spans="1:7" x14ac:dyDescent="0.25">
      <c r="A1692" s="13">
        <v>43465</v>
      </c>
      <c r="B1692" s="12">
        <v>14.55</v>
      </c>
      <c r="C1692" s="12">
        <v>14.65</v>
      </c>
      <c r="D1692" s="12">
        <v>14.34</v>
      </c>
      <c r="E1692" s="12">
        <v>14.48</v>
      </c>
      <c r="F1692" s="12">
        <v>14.48</v>
      </c>
      <c r="G1692" s="12">
        <v>692143</v>
      </c>
    </row>
    <row r="1693" spans="1:7" x14ac:dyDescent="0.25">
      <c r="A1693" s="13">
        <v>43467</v>
      </c>
      <c r="B1693" s="12">
        <v>14.54</v>
      </c>
      <c r="C1693" s="12">
        <v>15.53</v>
      </c>
      <c r="D1693" s="12">
        <v>14.54</v>
      </c>
      <c r="E1693" s="12">
        <v>15.09</v>
      </c>
      <c r="F1693" s="12">
        <v>15.09</v>
      </c>
      <c r="G1693" s="12">
        <v>672522</v>
      </c>
    </row>
    <row r="1694" spans="1:7" x14ac:dyDescent="0.25">
      <c r="A1694" s="13">
        <v>43468</v>
      </c>
      <c r="B1694" s="12">
        <v>15.12</v>
      </c>
      <c r="C1694" s="12">
        <v>15.22</v>
      </c>
      <c r="D1694" s="12">
        <v>14.7</v>
      </c>
      <c r="E1694" s="12">
        <v>14.86</v>
      </c>
      <c r="F1694" s="12">
        <v>14.86</v>
      </c>
      <c r="G1694" s="12">
        <v>852186</v>
      </c>
    </row>
    <row r="1695" spans="1:7" x14ac:dyDescent="0.25">
      <c r="A1695" s="13">
        <v>43469</v>
      </c>
      <c r="B1695" s="12">
        <v>14.86</v>
      </c>
      <c r="C1695" s="12">
        <v>15.53</v>
      </c>
      <c r="D1695" s="12">
        <v>14.72</v>
      </c>
      <c r="E1695" s="12">
        <v>15.28</v>
      </c>
      <c r="F1695" s="12">
        <v>15.28</v>
      </c>
      <c r="G1695" s="12">
        <v>1319771</v>
      </c>
    </row>
    <row r="1696" spans="1:7" x14ac:dyDescent="0.25">
      <c r="A1696" s="13">
        <v>43472</v>
      </c>
      <c r="B1696" s="12">
        <v>15.15</v>
      </c>
      <c r="C1696" s="12">
        <v>16</v>
      </c>
      <c r="D1696" s="12">
        <v>15.15</v>
      </c>
      <c r="E1696" s="12">
        <v>15.31</v>
      </c>
      <c r="F1696" s="12">
        <v>15.31</v>
      </c>
      <c r="G1696" s="12">
        <v>4885768</v>
      </c>
    </row>
    <row r="1697" spans="1:7" x14ac:dyDescent="0.25">
      <c r="A1697" s="13">
        <v>43473</v>
      </c>
      <c r="B1697" s="12">
        <v>15.42</v>
      </c>
      <c r="C1697" s="12">
        <v>15.86</v>
      </c>
      <c r="D1697" s="12">
        <v>15.25</v>
      </c>
      <c r="E1697" s="12">
        <v>15.6</v>
      </c>
      <c r="F1697" s="12">
        <v>15.6</v>
      </c>
      <c r="G1697" s="12">
        <v>2061417</v>
      </c>
    </row>
    <row r="1698" spans="1:7" x14ac:dyDescent="0.25">
      <c r="A1698" s="13">
        <v>43474</v>
      </c>
      <c r="B1698" s="12">
        <v>15.63</v>
      </c>
      <c r="C1698" s="12">
        <v>15.89</v>
      </c>
      <c r="D1698" s="12">
        <v>15.16</v>
      </c>
      <c r="E1698" s="12">
        <v>15.42</v>
      </c>
      <c r="F1698" s="12">
        <v>15.42</v>
      </c>
      <c r="G1698" s="12">
        <v>2336579</v>
      </c>
    </row>
    <row r="1699" spans="1:7" x14ac:dyDescent="0.25">
      <c r="A1699" s="13">
        <v>43475</v>
      </c>
      <c r="B1699" s="12">
        <v>15.45</v>
      </c>
      <c r="C1699" s="12">
        <v>15.74</v>
      </c>
      <c r="D1699" s="12">
        <v>15.26</v>
      </c>
      <c r="E1699" s="12">
        <v>15.48</v>
      </c>
      <c r="F1699" s="12">
        <v>15.48</v>
      </c>
      <c r="G1699" s="12">
        <v>1190506</v>
      </c>
    </row>
    <row r="1700" spans="1:7" x14ac:dyDescent="0.25">
      <c r="A1700" s="13">
        <v>43476</v>
      </c>
      <c r="B1700" s="12">
        <v>15.55</v>
      </c>
      <c r="C1700" s="12">
        <v>16.41</v>
      </c>
      <c r="D1700" s="12">
        <v>15.26</v>
      </c>
      <c r="E1700" s="12">
        <v>15.96</v>
      </c>
      <c r="F1700" s="12">
        <v>15.96</v>
      </c>
      <c r="G1700" s="12">
        <v>1061590</v>
      </c>
    </row>
    <row r="1701" spans="1:7" x14ac:dyDescent="0.25">
      <c r="A1701" s="13">
        <v>43479</v>
      </c>
      <c r="B1701" s="12">
        <v>16</v>
      </c>
      <c r="C1701" s="12">
        <v>16</v>
      </c>
      <c r="D1701" s="12">
        <v>15.25</v>
      </c>
      <c r="E1701" s="12">
        <v>15.51</v>
      </c>
      <c r="F1701" s="12">
        <v>15.51</v>
      </c>
      <c r="G1701" s="12">
        <v>905361</v>
      </c>
    </row>
    <row r="1702" spans="1:7" x14ac:dyDescent="0.25">
      <c r="A1702" s="13">
        <v>43480</v>
      </c>
      <c r="B1702" s="12">
        <v>15.7</v>
      </c>
      <c r="C1702" s="12">
        <v>16.010000000000002</v>
      </c>
      <c r="D1702" s="12">
        <v>15.43</v>
      </c>
      <c r="E1702" s="12">
        <v>15.55</v>
      </c>
      <c r="F1702" s="12">
        <v>15.55</v>
      </c>
      <c r="G1702" s="12">
        <v>3776284</v>
      </c>
    </row>
    <row r="1703" spans="1:7" x14ac:dyDescent="0.25">
      <c r="A1703" s="13">
        <v>43481</v>
      </c>
      <c r="B1703" s="12">
        <v>15.68</v>
      </c>
      <c r="C1703" s="12">
        <v>15.88</v>
      </c>
      <c r="D1703" s="12">
        <v>15.16</v>
      </c>
      <c r="E1703" s="12">
        <v>15.29</v>
      </c>
      <c r="F1703" s="12">
        <v>15.29</v>
      </c>
      <c r="G1703" s="12">
        <v>3410685</v>
      </c>
    </row>
    <row r="1704" spans="1:7" x14ac:dyDescent="0.25">
      <c r="A1704" s="13">
        <v>43482</v>
      </c>
      <c r="B1704" s="12">
        <v>15.21</v>
      </c>
      <c r="C1704" s="12">
        <v>15.5</v>
      </c>
      <c r="D1704" s="12">
        <v>14.57</v>
      </c>
      <c r="E1704" s="12">
        <v>14.65</v>
      </c>
      <c r="F1704" s="12">
        <v>14.65</v>
      </c>
      <c r="G1704" s="12">
        <v>7195968</v>
      </c>
    </row>
    <row r="1705" spans="1:7" x14ac:dyDescent="0.25">
      <c r="A1705" s="13">
        <v>43483</v>
      </c>
      <c r="B1705" s="12">
        <v>14.75</v>
      </c>
      <c r="C1705" s="12">
        <v>14.81</v>
      </c>
      <c r="D1705" s="12">
        <v>13.85</v>
      </c>
      <c r="E1705" s="12">
        <v>13.91</v>
      </c>
      <c r="F1705" s="12">
        <v>13.91</v>
      </c>
      <c r="G1705" s="12">
        <v>6607657</v>
      </c>
    </row>
    <row r="1706" spans="1:7" x14ac:dyDescent="0.25">
      <c r="A1706" s="13">
        <v>43486</v>
      </c>
      <c r="B1706" s="12">
        <v>14.09</v>
      </c>
      <c r="C1706" s="12">
        <v>14.22</v>
      </c>
      <c r="D1706" s="12">
        <v>13.55</v>
      </c>
      <c r="E1706" s="12">
        <v>13.89</v>
      </c>
      <c r="F1706" s="12">
        <v>13.89</v>
      </c>
      <c r="G1706" s="12">
        <v>947357</v>
      </c>
    </row>
    <row r="1707" spans="1:7" x14ac:dyDescent="0.25">
      <c r="A1707" s="13">
        <v>43487</v>
      </c>
      <c r="B1707" s="12">
        <v>13.89</v>
      </c>
      <c r="C1707" s="12">
        <v>13.95</v>
      </c>
      <c r="D1707" s="12">
        <v>13.38</v>
      </c>
      <c r="E1707" s="12">
        <v>13.44</v>
      </c>
      <c r="F1707" s="12">
        <v>13.44</v>
      </c>
      <c r="G1707" s="12">
        <v>3249376</v>
      </c>
    </row>
    <row r="1708" spans="1:7" x14ac:dyDescent="0.25">
      <c r="A1708" s="13">
        <v>43488</v>
      </c>
      <c r="B1708" s="12">
        <v>13.49</v>
      </c>
      <c r="C1708" s="12">
        <v>13.74</v>
      </c>
      <c r="D1708" s="12">
        <v>13.2</v>
      </c>
      <c r="E1708" s="12">
        <v>13.55</v>
      </c>
      <c r="F1708" s="12">
        <v>13.55</v>
      </c>
      <c r="G1708" s="12">
        <v>3498689</v>
      </c>
    </row>
    <row r="1709" spans="1:7" x14ac:dyDescent="0.25">
      <c r="A1709" s="13">
        <v>43489</v>
      </c>
      <c r="B1709" s="12">
        <v>13.69</v>
      </c>
      <c r="C1709" s="12">
        <v>13.97</v>
      </c>
      <c r="D1709" s="12">
        <v>13.61</v>
      </c>
      <c r="E1709" s="12">
        <v>13.76</v>
      </c>
      <c r="F1709" s="12">
        <v>13.76</v>
      </c>
      <c r="G1709" s="12">
        <v>3089586</v>
      </c>
    </row>
    <row r="1710" spans="1:7" x14ac:dyDescent="0.25">
      <c r="A1710" s="13">
        <v>43490</v>
      </c>
      <c r="B1710" s="12">
        <v>13.87</v>
      </c>
      <c r="C1710" s="12">
        <v>13.98</v>
      </c>
      <c r="D1710" s="12">
        <v>13.81</v>
      </c>
      <c r="E1710" s="12">
        <v>13.92</v>
      </c>
      <c r="F1710" s="12">
        <v>13.92</v>
      </c>
      <c r="G1710" s="12">
        <v>13205767</v>
      </c>
    </row>
    <row r="1711" spans="1:7" x14ac:dyDescent="0.25">
      <c r="A1711" s="13">
        <v>43493</v>
      </c>
      <c r="B1711" s="12">
        <v>13.88</v>
      </c>
      <c r="C1711" s="12">
        <v>13.95</v>
      </c>
      <c r="D1711" s="12">
        <v>13.67</v>
      </c>
      <c r="E1711" s="12">
        <v>13.89</v>
      </c>
      <c r="F1711" s="12">
        <v>13.89</v>
      </c>
      <c r="G1711" s="12">
        <v>1868951</v>
      </c>
    </row>
    <row r="1712" spans="1:7" x14ac:dyDescent="0.25">
      <c r="A1712" s="13">
        <v>43494</v>
      </c>
      <c r="B1712" s="12">
        <v>13.95</v>
      </c>
      <c r="C1712" s="12">
        <v>14.15</v>
      </c>
      <c r="D1712" s="12">
        <v>13.64</v>
      </c>
      <c r="E1712" s="12">
        <v>14.08</v>
      </c>
      <c r="F1712" s="12">
        <v>14.08</v>
      </c>
      <c r="G1712" s="12">
        <v>43207033</v>
      </c>
    </row>
    <row r="1713" spans="1:7" x14ac:dyDescent="0.25">
      <c r="A1713" s="13">
        <v>43495</v>
      </c>
      <c r="B1713" s="12">
        <v>14.19</v>
      </c>
      <c r="C1713" s="12">
        <v>14.19</v>
      </c>
      <c r="D1713" s="12">
        <v>13.6</v>
      </c>
      <c r="E1713" s="12">
        <v>13.83</v>
      </c>
      <c r="F1713" s="12">
        <v>13.83</v>
      </c>
      <c r="G1713" s="12">
        <v>4737216</v>
      </c>
    </row>
    <row r="1714" spans="1:7" x14ac:dyDescent="0.25">
      <c r="A1714" s="13">
        <v>43496</v>
      </c>
      <c r="B1714" s="12">
        <v>13.83</v>
      </c>
      <c r="C1714" s="12">
        <v>13.98</v>
      </c>
      <c r="D1714" s="12">
        <v>13.81</v>
      </c>
      <c r="E1714" s="12">
        <v>13.95</v>
      </c>
      <c r="F1714" s="12">
        <v>13.95</v>
      </c>
      <c r="G1714" s="12">
        <v>4858115</v>
      </c>
    </row>
    <row r="1715" spans="1:7" x14ac:dyDescent="0.25">
      <c r="A1715" s="13">
        <v>43497</v>
      </c>
      <c r="B1715" s="12">
        <v>13.98</v>
      </c>
      <c r="C1715" s="12">
        <v>13.98</v>
      </c>
      <c r="D1715" s="12">
        <v>13.77</v>
      </c>
      <c r="E1715" s="12">
        <v>13.87</v>
      </c>
      <c r="F1715" s="12">
        <v>13.87</v>
      </c>
      <c r="G1715" s="12">
        <v>1546524</v>
      </c>
    </row>
    <row r="1716" spans="1:7" x14ac:dyDescent="0.25">
      <c r="A1716" s="13">
        <v>43501</v>
      </c>
      <c r="B1716" s="12">
        <v>13.9</v>
      </c>
      <c r="C1716" s="12">
        <v>14.32</v>
      </c>
      <c r="D1716" s="12">
        <v>13.9</v>
      </c>
      <c r="E1716" s="12">
        <v>14.21</v>
      </c>
      <c r="F1716" s="12">
        <v>14.21</v>
      </c>
      <c r="G1716" s="12">
        <v>5794674</v>
      </c>
    </row>
    <row r="1717" spans="1:7" x14ac:dyDescent="0.25">
      <c r="A1717" s="13">
        <v>43502</v>
      </c>
      <c r="B1717" s="12">
        <v>14.21</v>
      </c>
      <c r="C1717" s="12">
        <v>14.54</v>
      </c>
      <c r="D1717" s="12">
        <v>14.17</v>
      </c>
      <c r="E1717" s="12">
        <v>14.45</v>
      </c>
      <c r="F1717" s="12">
        <v>14.45</v>
      </c>
      <c r="G1717" s="12">
        <v>10172933</v>
      </c>
    </row>
    <row r="1718" spans="1:7" x14ac:dyDescent="0.25">
      <c r="A1718" s="13">
        <v>43503</v>
      </c>
      <c r="B1718" s="12">
        <v>14.48</v>
      </c>
      <c r="C1718" s="12">
        <v>14.49</v>
      </c>
      <c r="D1718" s="12">
        <v>14.31</v>
      </c>
      <c r="E1718" s="12">
        <v>14.39</v>
      </c>
      <c r="F1718" s="12">
        <v>14.39</v>
      </c>
      <c r="G1718" s="12">
        <v>2745320</v>
      </c>
    </row>
    <row r="1719" spans="1:7" x14ac:dyDescent="0.25">
      <c r="A1719" s="13">
        <v>43504</v>
      </c>
      <c r="B1719" s="12">
        <v>14.42</v>
      </c>
      <c r="C1719" s="12">
        <v>14.49</v>
      </c>
      <c r="D1719" s="12">
        <v>14.03</v>
      </c>
      <c r="E1719" s="12">
        <v>14.18</v>
      </c>
      <c r="F1719" s="12">
        <v>14.18</v>
      </c>
      <c r="G1719" s="12">
        <v>1817105</v>
      </c>
    </row>
    <row r="1720" spans="1:7" x14ac:dyDescent="0.25">
      <c r="A1720" s="13">
        <v>43507</v>
      </c>
      <c r="B1720" s="12">
        <v>14.28</v>
      </c>
      <c r="C1720" s="12">
        <v>14.29</v>
      </c>
      <c r="D1720" s="12">
        <v>13.9</v>
      </c>
      <c r="E1720" s="12">
        <v>14.06</v>
      </c>
      <c r="F1720" s="12">
        <v>14.06</v>
      </c>
      <c r="G1720" s="12">
        <v>1705444</v>
      </c>
    </row>
    <row r="1721" spans="1:7" x14ac:dyDescent="0.25">
      <c r="A1721" s="13">
        <v>43508</v>
      </c>
      <c r="B1721" s="12">
        <v>14.03</v>
      </c>
      <c r="C1721" s="12">
        <v>14.25</v>
      </c>
      <c r="D1721" s="12">
        <v>14.01</v>
      </c>
      <c r="E1721" s="12">
        <v>14.05</v>
      </c>
      <c r="F1721" s="12">
        <v>14.05</v>
      </c>
      <c r="G1721" s="12">
        <v>2865783</v>
      </c>
    </row>
    <row r="1722" spans="1:7" x14ac:dyDescent="0.25">
      <c r="A1722" s="13">
        <v>43509</v>
      </c>
      <c r="B1722" s="12">
        <v>14.02</v>
      </c>
      <c r="C1722" s="12">
        <v>14.19</v>
      </c>
      <c r="D1722" s="12">
        <v>13.8</v>
      </c>
      <c r="E1722" s="12">
        <v>13.96</v>
      </c>
      <c r="F1722" s="12">
        <v>13.96</v>
      </c>
      <c r="G1722" s="12">
        <v>2037188</v>
      </c>
    </row>
    <row r="1723" spans="1:7" x14ac:dyDescent="0.25">
      <c r="A1723" s="13">
        <v>43510</v>
      </c>
      <c r="B1723" s="12">
        <v>14.04</v>
      </c>
      <c r="C1723" s="12">
        <v>14.48</v>
      </c>
      <c r="D1723" s="12">
        <v>13.7</v>
      </c>
      <c r="E1723" s="12">
        <v>14.31</v>
      </c>
      <c r="F1723" s="12">
        <v>14.31</v>
      </c>
      <c r="G1723" s="12">
        <v>2432758</v>
      </c>
    </row>
    <row r="1724" spans="1:7" x14ac:dyDescent="0.25">
      <c r="A1724" s="13">
        <v>43511</v>
      </c>
      <c r="B1724" s="12">
        <v>14.33</v>
      </c>
      <c r="C1724" s="12">
        <v>14.54</v>
      </c>
      <c r="D1724" s="12">
        <v>14.13</v>
      </c>
      <c r="E1724" s="12">
        <v>14.28</v>
      </c>
      <c r="F1724" s="12">
        <v>14.28</v>
      </c>
      <c r="G1724" s="12">
        <v>4310216</v>
      </c>
    </row>
    <row r="1725" spans="1:7" x14ac:dyDescent="0.25">
      <c r="A1725" s="13">
        <v>43514</v>
      </c>
      <c r="B1725" s="12">
        <v>14.21</v>
      </c>
      <c r="C1725" s="12">
        <v>14.36</v>
      </c>
      <c r="D1725" s="12">
        <v>13.99</v>
      </c>
      <c r="E1725" s="12">
        <v>14.16</v>
      </c>
      <c r="F1725" s="12">
        <v>14.16</v>
      </c>
      <c r="G1725" s="12">
        <v>312275</v>
      </c>
    </row>
    <row r="1726" spans="1:7" x14ac:dyDescent="0.25">
      <c r="A1726" s="13">
        <v>43515</v>
      </c>
      <c r="B1726" s="12">
        <v>14.3</v>
      </c>
      <c r="C1726" s="12">
        <v>14.48</v>
      </c>
      <c r="D1726" s="12">
        <v>13.82</v>
      </c>
      <c r="E1726" s="12">
        <v>14.13</v>
      </c>
      <c r="F1726" s="12">
        <v>14.13</v>
      </c>
      <c r="G1726" s="12">
        <v>1062618</v>
      </c>
    </row>
    <row r="1727" spans="1:7" x14ac:dyDescent="0.25">
      <c r="A1727" s="13">
        <v>43516</v>
      </c>
      <c r="B1727" s="12">
        <v>14.15</v>
      </c>
      <c r="C1727" s="12">
        <v>14.41</v>
      </c>
      <c r="D1727" s="12">
        <v>13.83</v>
      </c>
      <c r="E1727" s="12">
        <v>14.21</v>
      </c>
      <c r="F1727" s="12">
        <v>14.21</v>
      </c>
      <c r="G1727" s="12">
        <v>2542103</v>
      </c>
    </row>
    <row r="1728" spans="1:7" x14ac:dyDescent="0.25">
      <c r="A1728" s="13">
        <v>43517</v>
      </c>
      <c r="B1728" s="12">
        <v>14.29</v>
      </c>
      <c r="C1728" s="12">
        <v>14.93</v>
      </c>
      <c r="D1728" s="12">
        <v>14.12</v>
      </c>
      <c r="E1728" s="12">
        <v>14.84</v>
      </c>
      <c r="F1728" s="12">
        <v>14.84</v>
      </c>
      <c r="G1728" s="12">
        <v>3759676</v>
      </c>
    </row>
    <row r="1729" spans="1:7" x14ac:dyDescent="0.25">
      <c r="A1729" s="13">
        <v>43518</v>
      </c>
      <c r="B1729" s="12">
        <v>14.74</v>
      </c>
      <c r="C1729" s="12">
        <v>15.2</v>
      </c>
      <c r="D1729" s="12">
        <v>14.74</v>
      </c>
      <c r="E1729" s="12">
        <v>14.92</v>
      </c>
      <c r="F1729" s="12">
        <v>14.92</v>
      </c>
      <c r="G1729" s="12">
        <v>1763601</v>
      </c>
    </row>
    <row r="1730" spans="1:7" x14ac:dyDescent="0.25">
      <c r="A1730" s="13">
        <v>43521</v>
      </c>
      <c r="B1730" s="12">
        <v>15.02</v>
      </c>
      <c r="C1730" s="12">
        <v>15.35</v>
      </c>
      <c r="D1730" s="12">
        <v>14.94</v>
      </c>
      <c r="E1730" s="12">
        <v>15.29</v>
      </c>
      <c r="F1730" s="12">
        <v>15.29</v>
      </c>
      <c r="G1730" s="12">
        <v>3411729</v>
      </c>
    </row>
    <row r="1731" spans="1:7" x14ac:dyDescent="0.25">
      <c r="A1731" s="13">
        <v>43522</v>
      </c>
      <c r="B1731" s="12">
        <v>15.18</v>
      </c>
      <c r="C1731" s="12">
        <v>15.5</v>
      </c>
      <c r="D1731" s="12">
        <v>15.08</v>
      </c>
      <c r="E1731" s="12">
        <v>15.44</v>
      </c>
      <c r="F1731" s="12">
        <v>15.44</v>
      </c>
      <c r="G1731" s="12">
        <v>4774422</v>
      </c>
    </row>
    <row r="1732" spans="1:7" x14ac:dyDescent="0.25">
      <c r="A1732" s="13">
        <v>43523</v>
      </c>
      <c r="B1732" s="12">
        <v>15.5</v>
      </c>
      <c r="C1732" s="12">
        <v>16.02</v>
      </c>
      <c r="D1732" s="12">
        <v>15.35</v>
      </c>
      <c r="E1732" s="12">
        <v>15.51</v>
      </c>
      <c r="F1732" s="12">
        <v>15.51</v>
      </c>
      <c r="G1732" s="12">
        <v>6548573</v>
      </c>
    </row>
    <row r="1733" spans="1:7" x14ac:dyDescent="0.25">
      <c r="A1733" s="13">
        <v>43524</v>
      </c>
      <c r="B1733" s="12">
        <v>15.51</v>
      </c>
      <c r="C1733" s="12">
        <v>16</v>
      </c>
      <c r="D1733" s="12">
        <v>15.02</v>
      </c>
      <c r="E1733" s="12">
        <v>15.83</v>
      </c>
      <c r="F1733" s="12">
        <v>15.83</v>
      </c>
      <c r="G1733" s="12">
        <v>2445779</v>
      </c>
    </row>
    <row r="1734" spans="1:7" x14ac:dyDescent="0.25">
      <c r="A1734" s="13">
        <v>43525</v>
      </c>
      <c r="B1734" s="12">
        <v>15.8</v>
      </c>
      <c r="C1734" s="12">
        <v>16.100000000000001</v>
      </c>
      <c r="D1734" s="12">
        <v>15.41</v>
      </c>
      <c r="E1734" s="12">
        <v>15.83</v>
      </c>
      <c r="F1734" s="12">
        <v>15.83</v>
      </c>
      <c r="G1734" s="12">
        <v>5185177</v>
      </c>
    </row>
    <row r="1735" spans="1:7" x14ac:dyDescent="0.25">
      <c r="A1735" s="13">
        <v>43528</v>
      </c>
      <c r="B1735" s="12">
        <v>15.8</v>
      </c>
      <c r="C1735" s="12">
        <v>15.9</v>
      </c>
      <c r="D1735" s="12">
        <v>15.32</v>
      </c>
      <c r="E1735" s="12">
        <v>15.85</v>
      </c>
      <c r="F1735" s="12">
        <v>15.85</v>
      </c>
      <c r="G1735" s="12">
        <v>1475267</v>
      </c>
    </row>
    <row r="1736" spans="1:7" x14ac:dyDescent="0.25">
      <c r="A1736" s="13">
        <v>43529</v>
      </c>
      <c r="B1736" s="12">
        <v>15.85</v>
      </c>
      <c r="C1736" s="12">
        <v>15.95</v>
      </c>
      <c r="D1736" s="12">
        <v>15.61</v>
      </c>
      <c r="E1736" s="12">
        <v>15.7</v>
      </c>
      <c r="F1736" s="12">
        <v>15.7</v>
      </c>
      <c r="G1736" s="12">
        <v>3719596</v>
      </c>
    </row>
    <row r="1737" spans="1:7" x14ac:dyDescent="0.25">
      <c r="A1737" s="13">
        <v>43530</v>
      </c>
      <c r="B1737" s="12">
        <v>15.72</v>
      </c>
      <c r="C1737" s="12">
        <v>15.94</v>
      </c>
      <c r="D1737" s="12">
        <v>15.61</v>
      </c>
      <c r="E1737" s="12">
        <v>15.65</v>
      </c>
      <c r="F1737" s="12">
        <v>15.65</v>
      </c>
      <c r="G1737" s="12">
        <v>4261802</v>
      </c>
    </row>
    <row r="1738" spans="1:7" x14ac:dyDescent="0.25">
      <c r="A1738" s="13">
        <v>43531</v>
      </c>
      <c r="B1738" s="12">
        <v>15.62</v>
      </c>
      <c r="C1738" s="12">
        <v>15.72</v>
      </c>
      <c r="D1738" s="12">
        <v>15.11</v>
      </c>
      <c r="E1738" s="12">
        <v>15.18</v>
      </c>
      <c r="F1738" s="12">
        <v>15.18</v>
      </c>
      <c r="G1738" s="12">
        <v>3356880</v>
      </c>
    </row>
    <row r="1739" spans="1:7" x14ac:dyDescent="0.25">
      <c r="A1739" s="13">
        <v>43532</v>
      </c>
      <c r="B1739" s="12">
        <v>15.25</v>
      </c>
      <c r="C1739" s="12">
        <v>15.48</v>
      </c>
      <c r="D1739" s="12">
        <v>14.81</v>
      </c>
      <c r="E1739" s="12">
        <v>14.89</v>
      </c>
      <c r="F1739" s="12">
        <v>14.89</v>
      </c>
      <c r="G1739" s="12">
        <v>3234232</v>
      </c>
    </row>
    <row r="1740" spans="1:7" x14ac:dyDescent="0.25">
      <c r="A1740" s="13">
        <v>43535</v>
      </c>
      <c r="B1740" s="12">
        <v>14.95</v>
      </c>
      <c r="C1740" s="12">
        <v>15.48</v>
      </c>
      <c r="D1740" s="12">
        <v>14.85</v>
      </c>
      <c r="E1740" s="12">
        <v>15.08</v>
      </c>
      <c r="F1740" s="12">
        <v>15.08</v>
      </c>
      <c r="G1740" s="12">
        <v>2601889</v>
      </c>
    </row>
    <row r="1741" spans="1:7" x14ac:dyDescent="0.25">
      <c r="A1741" s="13">
        <v>43536</v>
      </c>
      <c r="B1741" s="12">
        <v>15.07</v>
      </c>
      <c r="C1741" s="12">
        <v>15.2</v>
      </c>
      <c r="D1741" s="12">
        <v>14.54</v>
      </c>
      <c r="E1741" s="12">
        <v>14.79</v>
      </c>
      <c r="F1741" s="12">
        <v>14.79</v>
      </c>
      <c r="G1741" s="12">
        <v>3851144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O1743"/>
  <sheetViews>
    <sheetView topLeftCell="A1707" workbookViewId="0">
      <selection activeCell="I4" sqref="I4:I1742"/>
    </sheetView>
  </sheetViews>
  <sheetFormatPr baseColWidth="10" defaultRowHeight="15" x14ac:dyDescent="0.25"/>
  <cols>
    <col min="2" max="2" width="14.140625" bestFit="1" customWidth="1"/>
    <col min="3" max="3" width="11.7109375" bestFit="1" customWidth="1"/>
    <col min="4" max="4" width="12.5703125" bestFit="1" customWidth="1"/>
    <col min="7" max="7" width="14.140625" bestFit="1" customWidth="1"/>
    <col min="8" max="8" width="11.7109375" bestFit="1" customWidth="1"/>
    <col min="9" max="9" width="12.5703125" bestFit="1" customWidth="1"/>
  </cols>
  <sheetData>
    <row r="1" spans="1:15" x14ac:dyDescent="0.25">
      <c r="A1" s="14" t="s">
        <v>41</v>
      </c>
      <c r="B1" s="14"/>
      <c r="C1" s="14"/>
      <c r="D1" s="14"/>
      <c r="F1" s="14" t="s">
        <v>42</v>
      </c>
      <c r="G1" s="14"/>
      <c r="H1" s="14"/>
      <c r="I1" s="14"/>
      <c r="L1" s="17" t="s">
        <v>43</v>
      </c>
      <c r="M1" s="17"/>
      <c r="N1" s="17"/>
    </row>
    <row r="2" spans="1:15" ht="15.75" thickBot="1" x14ac:dyDescent="0.3">
      <c r="A2" s="15" t="s">
        <v>37</v>
      </c>
      <c r="B2" s="15" t="s">
        <v>38</v>
      </c>
      <c r="C2" s="15" t="s">
        <v>39</v>
      </c>
      <c r="D2" s="15" t="s">
        <v>40</v>
      </c>
      <c r="F2" s="15" t="s">
        <v>37</v>
      </c>
      <c r="G2" s="15" t="s">
        <v>38</v>
      </c>
      <c r="H2" s="15" t="s">
        <v>39</v>
      </c>
      <c r="I2" s="15" t="s">
        <v>40</v>
      </c>
      <c r="M2" s="15" t="s">
        <v>38</v>
      </c>
      <c r="N2" s="15" t="s">
        <v>39</v>
      </c>
      <c r="O2" s="15" t="s">
        <v>40</v>
      </c>
    </row>
    <row r="3" spans="1:15" ht="15.75" thickTop="1" x14ac:dyDescent="0.25">
      <c r="A3" s="16">
        <v>41001</v>
      </c>
      <c r="B3">
        <f>+VLOOKUP(A3,'CEMEXCPO.MX'!$A$2:$G$1741,6,FALSE)</f>
        <v>8.1453000000000007</v>
      </c>
      <c r="C3">
        <f>+VLOOKUP(A3,BIMBOA.MX!$A$2:$G$1741,6,FALSE)</f>
        <v>29.547979000000002</v>
      </c>
      <c r="D3">
        <f>+VLOOKUP(A3,GENTERA.MX!$A$2:$G$1741,6,FALSE)</f>
        <v>11.829393</v>
      </c>
      <c r="F3" s="16">
        <v>41001</v>
      </c>
      <c r="L3" s="18" t="s">
        <v>44</v>
      </c>
      <c r="M3" s="19">
        <f>AVERAGE(G4:G1742)</f>
        <v>6.5626578964141913E-5</v>
      </c>
      <c r="N3" s="19">
        <f>AVERAGE(H4:H1742)</f>
        <v>1.3907390892979656E-4</v>
      </c>
      <c r="O3" s="19">
        <f t="shared" ref="O3" si="0">AVERAGE(I4:I1742)</f>
        <v>1.284438817004386E-4</v>
      </c>
    </row>
    <row r="4" spans="1:15" x14ac:dyDescent="0.25">
      <c r="A4" s="16">
        <v>41002</v>
      </c>
      <c r="B4">
        <f>+VLOOKUP(A4,'CEMEXCPO.MX'!$A$2:$G$1741,6,FALSE)</f>
        <v>7.99735</v>
      </c>
      <c r="C4">
        <f>+VLOOKUP(A4,BIMBOA.MX!$A$2:$G$1741,6,FALSE)</f>
        <v>29.432559999999999</v>
      </c>
      <c r="D4">
        <f>+VLOOKUP(A4,GENTERA.MX!$A$2:$G$1741,6,FALSE)</f>
        <v>12.058093</v>
      </c>
      <c r="F4" s="16">
        <v>41002</v>
      </c>
      <c r="G4">
        <f>+LN(B4/B3)</f>
        <v>-1.8330836983798893E-2</v>
      </c>
      <c r="H4">
        <f>+LN(C4/C3)</f>
        <v>-3.913804427288209E-3</v>
      </c>
      <c r="I4">
        <f>+LN(D4/D3)</f>
        <v>1.9148686313667961E-2</v>
      </c>
      <c r="M4" s="19">
        <f>_xlfn.VAR.S(G4:G1742)</f>
        <v>3.9477426081305851E-4</v>
      </c>
      <c r="N4" s="19">
        <f>_xlfn.VAR.S(H4:H1742)</f>
        <v>2.5551406661737105E-4</v>
      </c>
      <c r="O4" s="19">
        <f t="shared" ref="O4" si="1">_xlfn.VAR.S(I4:I1742)</f>
        <v>4.0310511067565241E-4</v>
      </c>
    </row>
    <row r="5" spans="1:15" ht="15" customHeight="1" thickBot="1" x14ac:dyDescent="0.3">
      <c r="A5" s="16">
        <v>41003</v>
      </c>
      <c r="B5">
        <f>+VLOOKUP(A5,'CEMEXCPO.MX'!$A$2:$G$1741,6,FALSE)</f>
        <v>7.8247499999999999</v>
      </c>
      <c r="C5">
        <f>+VLOOKUP(A5,BIMBOA.MX!$A$2:$G$1741,6,FALSE)</f>
        <v>28.711172000000001</v>
      </c>
      <c r="D5">
        <f>+VLOOKUP(A5,GENTERA.MX!$A$2:$G$1741,6,FALSE)</f>
        <v>11.782076</v>
      </c>
      <c r="F5" s="16">
        <v>41003</v>
      </c>
      <c r="G5">
        <f>+LN(B5/B4)</f>
        <v>-2.1818449770384662E-2</v>
      </c>
      <c r="H5">
        <f>+LN(C5/C4)</f>
        <v>-2.4815229217937447E-2</v>
      </c>
      <c r="I5">
        <f>+LN(D5/D4)</f>
        <v>-2.3156659162885323E-2</v>
      </c>
      <c r="L5" s="20"/>
      <c r="M5" s="21">
        <f t="shared" ref="M5:O5" si="2">+SQRT(M4)</f>
        <v>1.9868927017155671E-2</v>
      </c>
      <c r="N5" s="21">
        <f t="shared" si="2"/>
        <v>1.5984807368791501E-2</v>
      </c>
      <c r="O5" s="21">
        <f t="shared" si="2"/>
        <v>2.0077477697052794E-2</v>
      </c>
    </row>
    <row r="6" spans="1:15" ht="15.75" thickTop="1" x14ac:dyDescent="0.25">
      <c r="A6" s="16">
        <v>41008</v>
      </c>
      <c r="B6">
        <f>+VLOOKUP(A6,'CEMEXCPO.MX'!$A$2:$G$1741,6,FALSE)</f>
        <v>7.6850199999999997</v>
      </c>
      <c r="C6">
        <f>+VLOOKUP(A6,BIMBOA.MX!$A$2:$G$1741,6,FALSE)</f>
        <v>29.297903000000002</v>
      </c>
      <c r="D6">
        <f>+VLOOKUP(A6,GENTERA.MX!$A$2:$G$1741,6,FALSE)</f>
        <v>11.632235</v>
      </c>
      <c r="F6" s="16">
        <v>41008</v>
      </c>
      <c r="G6">
        <f>+LN(B6/B5)</f>
        <v>-1.8018807574529925E-2</v>
      </c>
      <c r="H6">
        <f>+LN(C6/C5)</f>
        <v>2.0229628182886414E-2</v>
      </c>
      <c r="I6">
        <f>+LN(D6/D5)</f>
        <v>-1.2799270120758932E-2</v>
      </c>
      <c r="L6" s="19"/>
      <c r="M6" s="19"/>
      <c r="N6" s="19"/>
      <c r="O6" s="19"/>
    </row>
    <row r="7" spans="1:15" x14ac:dyDescent="0.25">
      <c r="A7" s="16">
        <v>41009</v>
      </c>
      <c r="B7">
        <f>+VLOOKUP(A7,'CEMEXCPO.MX'!$A$2:$G$1741,6,FALSE)</f>
        <v>7.3891200000000001</v>
      </c>
      <c r="C7">
        <f>+VLOOKUP(A7,BIMBOA.MX!$A$2:$G$1741,6,FALSE)</f>
        <v>28.663080000000001</v>
      </c>
      <c r="D7">
        <f>+VLOOKUP(A7,GENTERA.MX!$A$2:$G$1741,6,FALSE)</f>
        <v>11.711098</v>
      </c>
      <c r="F7" s="16">
        <v>41009</v>
      </c>
      <c r="G7">
        <f>+LN(B7/B6)</f>
        <v>-3.9264331427596215E-2</v>
      </c>
      <c r="H7">
        <f>+LN(C7/C6)</f>
        <v>-2.1906060017265364E-2</v>
      </c>
      <c r="I7">
        <f>+LN(D7/D6)</f>
        <v>6.7568157501526728E-3</v>
      </c>
      <c r="L7" s="17" t="s">
        <v>45</v>
      </c>
      <c r="M7" s="17"/>
      <c r="N7" s="17"/>
    </row>
    <row r="8" spans="1:15" ht="15.75" thickBot="1" x14ac:dyDescent="0.3">
      <c r="A8" s="16">
        <v>41010</v>
      </c>
      <c r="B8">
        <f>+VLOOKUP(A8,'CEMEXCPO.MX'!$A$2:$G$1741,6,FALSE)</f>
        <v>7.4548800000000002</v>
      </c>
      <c r="C8">
        <f>+VLOOKUP(A8,BIMBOA.MX!$A$2:$G$1741,6,FALSE)</f>
        <v>29.317139000000001</v>
      </c>
      <c r="D8">
        <f>+VLOOKUP(A8,GENTERA.MX!$A$2:$G$1741,6,FALSE)</f>
        <v>12.026548999999999</v>
      </c>
      <c r="F8" s="16">
        <v>41010</v>
      </c>
      <c r="G8">
        <f>+LN(B8/B7)</f>
        <v>8.8602034757483631E-3</v>
      </c>
      <c r="H8">
        <f>+LN(C8/C7)</f>
        <v>2.2562410333983176E-2</v>
      </c>
      <c r="I8">
        <f>+LN(D8/D7)</f>
        <v>2.6579683438880362E-2</v>
      </c>
      <c r="M8" s="15" t="s">
        <v>38</v>
      </c>
      <c r="N8" s="15" t="s">
        <v>39</v>
      </c>
      <c r="O8" s="15" t="s">
        <v>40</v>
      </c>
    </row>
    <row r="9" spans="1:15" ht="15.75" thickTop="1" x14ac:dyDescent="0.25">
      <c r="A9" s="16">
        <v>41011</v>
      </c>
      <c r="B9">
        <f>+VLOOKUP(A9,'CEMEXCPO.MX'!$A$2:$G$1741,6,FALSE)</f>
        <v>7.5946100000000003</v>
      </c>
      <c r="C9">
        <f>+VLOOKUP(A9,BIMBOA.MX!$A$2:$G$1741,6,FALSE)</f>
        <v>29.240192</v>
      </c>
      <c r="D9">
        <f>+VLOOKUP(A9,GENTERA.MX!$A$2:$G$1741,6,FALSE)</f>
        <v>12.452408</v>
      </c>
      <c r="F9" s="16">
        <v>41011</v>
      </c>
      <c r="G9">
        <f>+LN(B9/B8)</f>
        <v>1.8569933649541331E-2</v>
      </c>
      <c r="H9">
        <f>+LN(C9/C8)</f>
        <v>-2.6280926051283492E-3</v>
      </c>
      <c r="I9">
        <f>+LN(D9/D8)</f>
        <v>3.4797395198621552E-2</v>
      </c>
      <c r="L9" s="18" t="s">
        <v>44</v>
      </c>
      <c r="M9" s="19">
        <f>M3*360</f>
        <v>2.3625568427091088E-2</v>
      </c>
      <c r="N9" s="19">
        <f>N3*360</f>
        <v>5.0066607214726763E-2</v>
      </c>
      <c r="O9" s="19">
        <f>O3*360</f>
        <v>4.6239797412157897E-2</v>
      </c>
    </row>
    <row r="10" spans="1:15" x14ac:dyDescent="0.25">
      <c r="A10" s="16">
        <v>41012</v>
      </c>
      <c r="B10">
        <f>+VLOOKUP(A10,'CEMEXCPO.MX'!$A$2:$G$1741,6,FALSE)</f>
        <v>7.3809100000000001</v>
      </c>
      <c r="C10">
        <f>+VLOOKUP(A10,BIMBOA.MX!$A$2:$G$1741,6,FALSE)</f>
        <v>29.374851</v>
      </c>
      <c r="D10">
        <f>+VLOOKUP(A10,GENTERA.MX!$A$2:$G$1741,6,FALSE)</f>
        <v>12.397202999999999</v>
      </c>
      <c r="F10" s="16">
        <v>41012</v>
      </c>
      <c r="G10">
        <f>+LN(B10/B9)</f>
        <v>-2.8541847913360095E-2</v>
      </c>
      <c r="H10">
        <f>+LN(C10/C9)</f>
        <v>4.5946989035445173E-3</v>
      </c>
      <c r="I10">
        <f>+LN(D10/D9)</f>
        <v>-4.4431352119652535E-3</v>
      </c>
      <c r="M10" s="19">
        <f>252*M4</f>
        <v>9.9483113724890743E-2</v>
      </c>
      <c r="N10" s="19">
        <f t="shared" ref="N10" si="3">252*N4</f>
        <v>6.438954478757751E-2</v>
      </c>
      <c r="O10" s="19">
        <f>252*O4</f>
        <v>0.1015824878902644</v>
      </c>
    </row>
    <row r="11" spans="1:15" ht="15.75" thickBot="1" x14ac:dyDescent="0.3">
      <c r="A11" s="16">
        <v>41015</v>
      </c>
      <c r="B11">
        <f>+VLOOKUP(A11,'CEMEXCPO.MX'!$A$2:$G$1741,6,FALSE)</f>
        <v>7.2329600000000003</v>
      </c>
      <c r="C11">
        <f>+VLOOKUP(A11,BIMBOA.MX!$A$2:$G$1741,6,FALSE)</f>
        <v>29.432559999999999</v>
      </c>
      <c r="D11">
        <f>+VLOOKUP(A11,GENTERA.MX!$A$2:$G$1741,6,FALSE)</f>
        <v>12.12907</v>
      </c>
      <c r="F11" s="16">
        <v>41015</v>
      </c>
      <c r="G11">
        <f>+LN(B11/B10)</f>
        <v>-2.0248579600768125E-2</v>
      </c>
      <c r="H11">
        <f>+LN(C11/C10)</f>
        <v>1.9626444199170334E-3</v>
      </c>
      <c r="I11">
        <f>+LN(D11/D10)</f>
        <v>-2.1865832049325809E-2</v>
      </c>
      <c r="M11" s="21">
        <f>SQRT(252)*M5</f>
        <v>0.3154094382305177</v>
      </c>
      <c r="N11" s="21">
        <f t="shared" ref="N11" si="4">SQRT(252)*N5</f>
        <v>0.25375095031857026</v>
      </c>
      <c r="O11" s="21">
        <f>SQRT(252)*O5</f>
        <v>0.31872007763908505</v>
      </c>
    </row>
    <row r="12" spans="1:15" ht="15.75" thickTop="1" x14ac:dyDescent="0.25">
      <c r="A12" s="16">
        <v>41016</v>
      </c>
      <c r="B12">
        <f>+VLOOKUP(A12,'CEMEXCPO.MX'!$A$2:$G$1741,6,FALSE)</f>
        <v>7.4713200000000004</v>
      </c>
      <c r="C12">
        <f>+VLOOKUP(A12,BIMBOA.MX!$A$2:$G$1741,6,FALSE)</f>
        <v>29.538885000000001</v>
      </c>
      <c r="D12">
        <f>+VLOOKUP(A12,GENTERA.MX!$A$2:$G$1741,6,FALSE)</f>
        <v>12.476067</v>
      </c>
      <c r="F12" s="16">
        <v>41016</v>
      </c>
      <c r="G12">
        <f>+LN(B12/B11)</f>
        <v>3.2423332718136216E-2</v>
      </c>
      <c r="H12">
        <f>+LN(C12/C11)</f>
        <v>3.6059864299815433E-3</v>
      </c>
      <c r="I12">
        <f>+LN(D12/D11)</f>
        <v>2.8207118440099339E-2</v>
      </c>
    </row>
    <row r="13" spans="1:15" x14ac:dyDescent="0.25">
      <c r="A13" s="16">
        <v>41017</v>
      </c>
      <c r="B13">
        <f>+VLOOKUP(A13,'CEMEXCPO.MX'!$A$2:$G$1741,6,FALSE)</f>
        <v>7.3973399999999998</v>
      </c>
      <c r="C13">
        <f>+VLOOKUP(A13,BIMBOA.MX!$A$2:$G$1741,6,FALSE)</f>
        <v>29.964183999999999</v>
      </c>
      <c r="D13">
        <f>+VLOOKUP(A13,GENTERA.MX!$A$2:$G$1741,6,FALSE)</f>
        <v>12.460293</v>
      </c>
      <c r="F13" s="16">
        <v>41017</v>
      </c>
      <c r="G13">
        <f>+LN(B13/B12)</f>
        <v>-9.951214231595968E-3</v>
      </c>
      <c r="H13">
        <f>+LN(C13/C12)</f>
        <v>1.4295270808026698E-2</v>
      </c>
      <c r="I13">
        <f>+LN(D13/D12)</f>
        <v>-1.2651407105098383E-3</v>
      </c>
    </row>
    <row r="14" spans="1:15" x14ac:dyDescent="0.25">
      <c r="A14" s="16">
        <v>41018</v>
      </c>
      <c r="B14">
        <f>+VLOOKUP(A14,'CEMEXCPO.MX'!$A$2:$G$1741,6,FALSE)</f>
        <v>7.2658399999999999</v>
      </c>
      <c r="C14">
        <f>+VLOOKUP(A14,BIMBOA.MX!$A$2:$G$1741,6,FALSE)</f>
        <v>30.447475000000001</v>
      </c>
      <c r="D14">
        <f>+VLOOKUP(A14,GENTERA.MX!$A$2:$G$1741,6,FALSE)</f>
        <v>12.539156</v>
      </c>
      <c r="F14" s="16">
        <v>41018</v>
      </c>
      <c r="G14">
        <f>+LN(B14/B13)</f>
        <v>-1.7936562941909762E-2</v>
      </c>
      <c r="H14">
        <f>+LN(C14/C13)</f>
        <v>1.6000266124358033E-2</v>
      </c>
      <c r="I14">
        <f>+LN(D14/D13)</f>
        <v>6.3091999828932882E-3</v>
      </c>
    </row>
    <row r="15" spans="1:15" x14ac:dyDescent="0.25">
      <c r="A15" s="16">
        <v>41019</v>
      </c>
      <c r="B15">
        <f>+VLOOKUP(A15,'CEMEXCPO.MX'!$A$2:$G$1741,6,FALSE)</f>
        <v>7.3233699999999997</v>
      </c>
      <c r="C15">
        <f>+VLOOKUP(A15,BIMBOA.MX!$A$2:$G$1741,6,FALSE)</f>
        <v>30.515136999999999</v>
      </c>
      <c r="D15">
        <f>+VLOOKUP(A15,GENTERA.MX!$A$2:$G$1741,6,FALSE)</f>
        <v>12.412977</v>
      </c>
      <c r="F15" s="16">
        <v>41019</v>
      </c>
      <c r="G15">
        <f>+LN(B15/B14)</f>
        <v>7.8866913556500124E-3</v>
      </c>
      <c r="H15">
        <f>+LN(C15/C14)</f>
        <v>2.2197876883446686E-3</v>
      </c>
      <c r="I15">
        <f>+LN(D15/D14)</f>
        <v>-1.0113770678580434E-2</v>
      </c>
    </row>
    <row r="16" spans="1:15" x14ac:dyDescent="0.25">
      <c r="A16" s="16">
        <v>41022</v>
      </c>
      <c r="B16">
        <f>+VLOOKUP(A16,'CEMEXCPO.MX'!$A$2:$G$1741,6,FALSE)</f>
        <v>7.2493999999999996</v>
      </c>
      <c r="C16">
        <f>+VLOOKUP(A16,BIMBOA.MX!$A$2:$G$1741,6,FALSE)</f>
        <v>30.921106000000002</v>
      </c>
      <c r="D16">
        <f>+VLOOKUP(A16,GENTERA.MX!$A$2:$G$1741,6,FALSE)</f>
        <v>12.420861</v>
      </c>
      <c r="F16" s="16">
        <v>41022</v>
      </c>
      <c r="G16">
        <f>+LN(B16/B15)</f>
        <v>-1.0151897722156914E-2</v>
      </c>
      <c r="H16">
        <f>+LN(C16/C15)</f>
        <v>1.3216137226169928E-2</v>
      </c>
      <c r="I16">
        <f>+LN(D16/D15)</f>
        <v>6.3494013811883133E-4</v>
      </c>
    </row>
    <row r="17" spans="1:9" x14ac:dyDescent="0.25">
      <c r="A17" s="16">
        <v>41023</v>
      </c>
      <c r="B17">
        <f>+VLOOKUP(A17,'CEMEXCPO.MX'!$A$2:$G$1741,6,FALSE)</f>
        <v>7.3562500000000002</v>
      </c>
      <c r="C17">
        <f>+VLOOKUP(A17,BIMBOA.MX!$A$2:$G$1741,6,FALSE)</f>
        <v>31.172416999999999</v>
      </c>
      <c r="D17">
        <f>+VLOOKUP(A17,GENTERA.MX!$A$2:$G$1741,6,FALSE)</f>
        <v>12.373544000000001</v>
      </c>
      <c r="F17" s="16">
        <v>41023</v>
      </c>
      <c r="G17">
        <f>+LN(B17/B16)</f>
        <v>1.4631585205239668E-2</v>
      </c>
      <c r="H17">
        <f>+LN(C17/C16)</f>
        <v>8.0946404739722991E-3</v>
      </c>
      <c r="I17">
        <f>+LN(D17/D16)</f>
        <v>-3.8167528070348089E-3</v>
      </c>
    </row>
    <row r="18" spans="1:9" x14ac:dyDescent="0.25">
      <c r="A18" s="16">
        <v>41024</v>
      </c>
      <c r="B18">
        <f>+VLOOKUP(A18,'CEMEXCPO.MX'!$A$2:$G$1741,6,FALSE)</f>
        <v>7.7754300000000001</v>
      </c>
      <c r="C18">
        <f>+VLOOKUP(A18,BIMBOA.MX!$A$2:$G$1741,6,FALSE)</f>
        <v>30.969435000000001</v>
      </c>
      <c r="D18">
        <f>+VLOOKUP(A18,GENTERA.MX!$A$2:$G$1741,6,FALSE)</f>
        <v>12.113296999999999</v>
      </c>
      <c r="F18" s="16">
        <v>41024</v>
      </c>
      <c r="G18">
        <f>+LN(B18/B17)</f>
        <v>5.5418469975795019E-2</v>
      </c>
      <c r="H18">
        <f>+LN(C18/C17)</f>
        <v>-6.5328829245201638E-3</v>
      </c>
      <c r="I18">
        <f>+LN(D18/D17)</f>
        <v>-2.1256870121246024E-2</v>
      </c>
    </row>
    <row r="19" spans="1:9" x14ac:dyDescent="0.25">
      <c r="A19" s="16">
        <v>41025</v>
      </c>
      <c r="B19">
        <f>+VLOOKUP(A19,'CEMEXCPO.MX'!$A$2:$G$1741,6,FALSE)</f>
        <v>7.7589899999999998</v>
      </c>
      <c r="C19">
        <f>+VLOOKUP(A19,BIMBOA.MX!$A$2:$G$1741,6,FALSE)</f>
        <v>30.708458</v>
      </c>
      <c r="D19">
        <f>+VLOOKUP(A19,GENTERA.MX!$A$2:$G$1741,6,FALSE)</f>
        <v>11.916142000000001</v>
      </c>
      <c r="F19" s="16">
        <v>41025</v>
      </c>
      <c r="G19">
        <f>+LN(B19/B18)</f>
        <v>-2.1165909171428259E-3</v>
      </c>
      <c r="H19">
        <f>+LN(C19/C18)</f>
        <v>-8.4626288226402249E-3</v>
      </c>
      <c r="I19">
        <f>+LN(D19/D18)</f>
        <v>-1.6409823315155347E-2</v>
      </c>
    </row>
    <row r="20" spans="1:9" x14ac:dyDescent="0.25">
      <c r="A20" s="16">
        <v>41026</v>
      </c>
      <c r="B20">
        <f>+VLOOKUP(A20,'CEMEXCPO.MX'!$A$2:$G$1741,6,FALSE)</f>
        <v>7.70146</v>
      </c>
      <c r="C20">
        <f>+VLOOKUP(A20,BIMBOA.MX!$A$2:$G$1741,6,FALSE)</f>
        <v>29.625876999999999</v>
      </c>
      <c r="D20">
        <f>+VLOOKUP(A20,GENTERA.MX!$A$2:$G$1741,6,FALSE)</f>
        <v>12.050207</v>
      </c>
      <c r="F20" s="16">
        <v>41026</v>
      </c>
      <c r="G20">
        <f>+LN(B20/B19)</f>
        <v>-7.4422498096314866E-3</v>
      </c>
      <c r="H20">
        <f>+LN(C20/C19)</f>
        <v>-3.5889919141991626E-2</v>
      </c>
      <c r="I20">
        <f>+LN(D20/D19)</f>
        <v>1.1187886681733627E-2</v>
      </c>
    </row>
    <row r="21" spans="1:9" x14ac:dyDescent="0.25">
      <c r="A21" s="16">
        <v>41029</v>
      </c>
      <c r="B21">
        <f>+VLOOKUP(A21,'CEMEXCPO.MX'!$A$2:$G$1741,6,FALSE)</f>
        <v>7.7425499999999996</v>
      </c>
      <c r="C21">
        <f>+VLOOKUP(A21,BIMBOA.MX!$A$2:$G$1741,6,FALSE)</f>
        <v>30.041509999999999</v>
      </c>
      <c r="D21">
        <f>+VLOOKUP(A21,GENTERA.MX!$A$2:$G$1741,6,FALSE)</f>
        <v>12.491838</v>
      </c>
      <c r="F21" s="16">
        <v>41029</v>
      </c>
      <c r="G21">
        <f>+LN(B21/B20)</f>
        <v>5.3211694313457392E-3</v>
      </c>
      <c r="H21">
        <f>+LN(C21/C20)</f>
        <v>1.3931889551558463E-2</v>
      </c>
      <c r="I21">
        <f>+LN(D21/D20)</f>
        <v>3.599363282467815E-2</v>
      </c>
    </row>
    <row r="22" spans="1:9" x14ac:dyDescent="0.25">
      <c r="A22" s="16">
        <v>41031</v>
      </c>
      <c r="B22">
        <f>+VLOOKUP(A22,'CEMEXCPO.MX'!$A$2:$G$1741,6,FALSE)</f>
        <v>7.51241</v>
      </c>
      <c r="C22">
        <f>+VLOOKUP(A22,BIMBOA.MX!$A$2:$G$1741,6,FALSE)</f>
        <v>29.877189999999999</v>
      </c>
      <c r="D22">
        <f>+VLOOKUP(A22,GENTERA.MX!$A$2:$G$1741,6,FALSE)</f>
        <v>12.231591</v>
      </c>
      <c r="F22" s="16">
        <v>41031</v>
      </c>
      <c r="G22">
        <f>+LN(B22/B21)</f>
        <v>-3.0174770950529499E-2</v>
      </c>
      <c r="H22">
        <f>+LN(C22/C21)</f>
        <v>-5.4847789399170045E-3</v>
      </c>
      <c r="I22">
        <f>+LN(D22/D21)</f>
        <v>-2.105343985614936E-2</v>
      </c>
    </row>
    <row r="23" spans="1:9" x14ac:dyDescent="0.25">
      <c r="A23" s="16">
        <v>41032</v>
      </c>
      <c r="B23">
        <f>+VLOOKUP(A23,'CEMEXCPO.MX'!$A$2:$G$1741,6,FALSE)</f>
        <v>7.3315900000000003</v>
      </c>
      <c r="C23">
        <f>+VLOOKUP(A23,BIMBOA.MX!$A$2:$G$1741,6,FALSE)</f>
        <v>29.490556999999999</v>
      </c>
      <c r="D23">
        <f>+VLOOKUP(A23,GENTERA.MX!$A$2:$G$1741,6,FALSE)</f>
        <v>12.231591</v>
      </c>
      <c r="F23" s="16">
        <v>41032</v>
      </c>
      <c r="G23">
        <f>+LN(B23/B22)</f>
        <v>-2.4363910600415265E-2</v>
      </c>
      <c r="H23">
        <f>+LN(C23/C22)</f>
        <v>-1.3025202596917173E-2</v>
      </c>
      <c r="I23">
        <f>+LN(D23/D22)</f>
        <v>0</v>
      </c>
    </row>
    <row r="24" spans="1:9" x14ac:dyDescent="0.25">
      <c r="A24" s="16">
        <v>41033</v>
      </c>
      <c r="B24">
        <f>+VLOOKUP(A24,'CEMEXCPO.MX'!$A$2:$G$1741,6,FALSE)</f>
        <v>7.2493999999999996</v>
      </c>
      <c r="C24">
        <f>+VLOOKUP(A24,BIMBOA.MX!$A$2:$G$1741,6,FALSE)</f>
        <v>29.664542999999998</v>
      </c>
      <c r="D24">
        <f>+VLOOKUP(A24,GENTERA.MX!$A$2:$G$1741,6,FALSE)</f>
        <v>12.223705000000001</v>
      </c>
      <c r="F24" s="16">
        <v>41033</v>
      </c>
      <c r="G24">
        <f>+LN(B24/B23)</f>
        <v>-1.1273702334661585E-2</v>
      </c>
      <c r="H24">
        <f>+LN(C24/C23)</f>
        <v>5.8823838247154718E-3</v>
      </c>
      <c r="I24">
        <f>+LN(D24/D23)</f>
        <v>-6.4493190132221647E-4</v>
      </c>
    </row>
    <row r="25" spans="1:9" x14ac:dyDescent="0.25">
      <c r="A25" s="16">
        <v>41036</v>
      </c>
      <c r="B25">
        <f>+VLOOKUP(A25,'CEMEXCPO.MX'!$A$2:$G$1741,6,FALSE)</f>
        <v>7.4795400000000001</v>
      </c>
      <c r="C25">
        <f>+VLOOKUP(A25,BIMBOA.MX!$A$2:$G$1741,6,FALSE)</f>
        <v>30.447475000000001</v>
      </c>
      <c r="D25">
        <f>+VLOOKUP(A25,GENTERA.MX!$A$2:$G$1741,6,FALSE)</f>
        <v>12.239478</v>
      </c>
      <c r="F25" s="16">
        <v>41036</v>
      </c>
      <c r="G25">
        <f>+LN(B25/B24)</f>
        <v>3.1252585947934383E-2</v>
      </c>
      <c r="H25">
        <f>+LN(C25/C24)</f>
        <v>2.6050573661225453E-2</v>
      </c>
      <c r="I25">
        <f>+LN(D25/D24)</f>
        <v>1.2895298363852586E-3</v>
      </c>
    </row>
    <row r="26" spans="1:9" x14ac:dyDescent="0.25">
      <c r="A26" s="16">
        <v>41037</v>
      </c>
      <c r="B26">
        <f>+VLOOKUP(A26,'CEMEXCPO.MX'!$A$2:$G$1741,6,FALSE)</f>
        <v>7.4630999999999998</v>
      </c>
      <c r="C26">
        <f>+VLOOKUP(A26,BIMBOA.MX!$A$2:$G$1741,6,FALSE)</f>
        <v>31.037095999999998</v>
      </c>
      <c r="D26">
        <f>+VLOOKUP(A26,GENTERA.MX!$A$2:$G$1741,6,FALSE)</f>
        <v>12.294682999999999</v>
      </c>
      <c r="F26" s="16">
        <v>41037</v>
      </c>
      <c r="G26">
        <f>+LN(B26/B25)</f>
        <v>-2.2004152724422197E-3</v>
      </c>
      <c r="H26">
        <f>+LN(C26/C25)</f>
        <v>1.9180066343969498E-2</v>
      </c>
      <c r="I26">
        <f>+LN(D26/D25)</f>
        <v>4.5002633812756231E-3</v>
      </c>
    </row>
    <row r="27" spans="1:9" x14ac:dyDescent="0.25">
      <c r="A27" s="16">
        <v>41038</v>
      </c>
      <c r="B27">
        <f>+VLOOKUP(A27,'CEMEXCPO.MX'!$A$2:$G$1741,6,FALSE)</f>
        <v>7.3973399999999998</v>
      </c>
      <c r="C27">
        <f>+VLOOKUP(A27,BIMBOA.MX!$A$2:$G$1741,6,FALSE)</f>
        <v>30.582795999999998</v>
      </c>
      <c r="D27">
        <f>+VLOOKUP(A27,GENTERA.MX!$A$2:$G$1741,6,FALSE)</f>
        <v>12.223705000000001</v>
      </c>
      <c r="F27" s="16">
        <v>41038</v>
      </c>
      <c r="G27">
        <f>+LN(B27/B26)</f>
        <v>-8.8504013670755079E-3</v>
      </c>
      <c r="H27">
        <f>+LN(C27/C26)</f>
        <v>-1.4745505607350013E-2</v>
      </c>
      <c r="I27">
        <f>+LN(D27/D26)</f>
        <v>-5.7897932176609003E-3</v>
      </c>
    </row>
    <row r="28" spans="1:9" x14ac:dyDescent="0.25">
      <c r="A28" s="16">
        <v>41039</v>
      </c>
      <c r="B28">
        <f>+VLOOKUP(A28,'CEMEXCPO.MX'!$A$2:$G$1741,6,FALSE)</f>
        <v>7.4877599999999997</v>
      </c>
      <c r="C28">
        <f>+VLOOKUP(A28,BIMBOA.MX!$A$2:$G$1741,6,FALSE)</f>
        <v>30.109171</v>
      </c>
      <c r="D28">
        <f>+VLOOKUP(A28,GENTERA.MX!$A$2:$G$1741,6,FALSE)</f>
        <v>12.389317</v>
      </c>
      <c r="F28" s="16">
        <v>41039</v>
      </c>
      <c r="G28">
        <f>+LN(B28/B27)</f>
        <v>1.2149211249959361E-2</v>
      </c>
      <c r="H28">
        <f>+LN(C28/C27)</f>
        <v>-1.5607818896585132E-2</v>
      </c>
      <c r="I28">
        <f>+LN(D28/D27)</f>
        <v>1.3457469741159524E-2</v>
      </c>
    </row>
    <row r="29" spans="1:9" x14ac:dyDescent="0.25">
      <c r="A29" s="16">
        <v>41040</v>
      </c>
      <c r="B29">
        <f>+VLOOKUP(A29,'CEMEXCPO.MX'!$A$2:$G$1741,6,FALSE)</f>
        <v>7.2740499999999999</v>
      </c>
      <c r="C29">
        <f>+VLOOKUP(A29,BIMBOA.MX!$A$2:$G$1741,6,FALSE)</f>
        <v>29.577546999999999</v>
      </c>
      <c r="D29">
        <f>+VLOOKUP(A29,GENTERA.MX!$A$2:$G$1741,6,FALSE)</f>
        <v>12.223705000000001</v>
      </c>
      <c r="F29" s="16">
        <v>41040</v>
      </c>
      <c r="G29">
        <f>+LN(B29/B28)</f>
        <v>-2.8956467041327968E-2</v>
      </c>
      <c r="H29">
        <f>+LN(C29/C28)</f>
        <v>-1.7814283543205276E-2</v>
      </c>
      <c r="I29">
        <f>+LN(D29/D28)</f>
        <v>-1.3457469741159404E-2</v>
      </c>
    </row>
    <row r="30" spans="1:9" x14ac:dyDescent="0.25">
      <c r="A30" s="16">
        <v>41043</v>
      </c>
      <c r="B30">
        <f>+VLOOKUP(A30,'CEMEXCPO.MX'!$A$2:$G$1741,6,FALSE)</f>
        <v>6.8466500000000003</v>
      </c>
      <c r="C30">
        <f>+VLOOKUP(A30,BIMBOA.MX!$A$2:$G$1741,6,FALSE)</f>
        <v>29.384232000000001</v>
      </c>
      <c r="D30">
        <f>+VLOOKUP(A30,GENTERA.MX!$A$2:$G$1741,6,FALSE)</f>
        <v>11.553373000000001</v>
      </c>
      <c r="F30" s="16">
        <v>41043</v>
      </c>
      <c r="G30">
        <f>+LN(B30/B29)</f>
        <v>-6.0553738783504903E-2</v>
      </c>
      <c r="H30">
        <f>+LN(C30/C29)</f>
        <v>-6.5573222506403791E-3</v>
      </c>
      <c r="I30">
        <f>+LN(D30/D29)</f>
        <v>-5.6399670313535342E-2</v>
      </c>
    </row>
    <row r="31" spans="1:9" x14ac:dyDescent="0.25">
      <c r="A31" s="16">
        <v>41044</v>
      </c>
      <c r="B31">
        <f>+VLOOKUP(A31,'CEMEXCPO.MX'!$A$2:$G$1741,6,FALSE)</f>
        <v>6.49322</v>
      </c>
      <c r="C31">
        <f>+VLOOKUP(A31,BIMBOA.MX!$A$2:$G$1741,6,FALSE)</f>
        <v>28.997596999999999</v>
      </c>
      <c r="D31">
        <f>+VLOOKUP(A31,GENTERA.MX!$A$2:$G$1741,6,FALSE)</f>
        <v>11.435079999999999</v>
      </c>
      <c r="F31" s="16">
        <v>41044</v>
      </c>
      <c r="G31">
        <f>+LN(B31/B30)</f>
        <v>-5.3000925959561483E-2</v>
      </c>
      <c r="H31">
        <f>+LN(C31/C30)</f>
        <v>-1.3245239455247616E-2</v>
      </c>
      <c r="I31">
        <f>+LN(D31/D30)</f>
        <v>-1.0291605451038636E-2</v>
      </c>
    </row>
    <row r="32" spans="1:9" x14ac:dyDescent="0.25">
      <c r="A32" s="16">
        <v>41045</v>
      </c>
      <c r="B32">
        <f>+VLOOKUP(A32,'CEMEXCPO.MX'!$A$2:$G$1741,6,FALSE)</f>
        <v>6.2630800000000004</v>
      </c>
      <c r="C32">
        <f>+VLOOKUP(A32,BIMBOA.MX!$A$2:$G$1741,6,FALSE)</f>
        <v>28.900936000000002</v>
      </c>
      <c r="D32">
        <f>+VLOOKUP(A32,GENTERA.MX!$A$2:$G$1741,6,FALSE)</f>
        <v>11.001334</v>
      </c>
      <c r="F32" s="16">
        <v>41045</v>
      </c>
      <c r="G32">
        <f>+LN(B32/B31)</f>
        <v>-3.6086478702232853E-2</v>
      </c>
      <c r="H32">
        <f>+LN(C32/C31)</f>
        <v>-3.3389823470836503E-3</v>
      </c>
      <c r="I32">
        <f>+LN(D32/D31)</f>
        <v>-3.8669285342285122E-2</v>
      </c>
    </row>
    <row r="33" spans="1:9" x14ac:dyDescent="0.25">
      <c r="A33" s="16">
        <v>41046</v>
      </c>
      <c r="B33">
        <f>+VLOOKUP(A33,'CEMEXCPO.MX'!$A$2:$G$1741,6,FALSE)</f>
        <v>6.2548700000000004</v>
      </c>
      <c r="C33">
        <f>+VLOOKUP(A33,BIMBOA.MX!$A$2:$G$1741,6,FALSE)</f>
        <v>28.755946999999999</v>
      </c>
      <c r="D33">
        <f>+VLOOKUP(A33,GENTERA.MX!$A$2:$G$1741,6,FALSE)</f>
        <v>10.946132</v>
      </c>
      <c r="F33" s="16">
        <v>41046</v>
      </c>
      <c r="G33">
        <f>+LN(B33/B32)</f>
        <v>-1.3117165633634372E-3</v>
      </c>
      <c r="H33">
        <f>+LN(C33/C32)</f>
        <v>-5.029384110862665E-3</v>
      </c>
      <c r="I33">
        <f>+LN(D33/D32)</f>
        <v>-5.0303863239779508E-3</v>
      </c>
    </row>
    <row r="34" spans="1:9" x14ac:dyDescent="0.25">
      <c r="A34" s="16">
        <v>41047</v>
      </c>
      <c r="B34">
        <f>+VLOOKUP(A34,'CEMEXCPO.MX'!$A$2:$G$1741,6,FALSE)</f>
        <v>5.8767800000000001</v>
      </c>
      <c r="C34">
        <f>+VLOOKUP(A34,BIMBOA.MX!$A$2:$G$1741,6,FALSE)</f>
        <v>28.002009999999999</v>
      </c>
      <c r="D34">
        <f>+VLOOKUP(A34,GENTERA.MX!$A$2:$G$1741,6,FALSE)</f>
        <v>11.123462</v>
      </c>
      <c r="F34" s="16">
        <v>41047</v>
      </c>
      <c r="G34">
        <f>+LN(B34/B33)</f>
        <v>-6.2351367464753747E-2</v>
      </c>
      <c r="H34">
        <f>+LN(C34/C33)</f>
        <v>-2.6568304713292867E-2</v>
      </c>
      <c r="I34">
        <f>+LN(D34/D33)</f>
        <v>1.6070419455546443E-2</v>
      </c>
    </row>
    <row r="35" spans="1:9" x14ac:dyDescent="0.25">
      <c r="A35" s="16">
        <v>41050</v>
      </c>
      <c r="B35">
        <f>+VLOOKUP(A35,'CEMEXCPO.MX'!$A$2:$G$1741,6,FALSE)</f>
        <v>6.29596</v>
      </c>
      <c r="C35">
        <f>+VLOOKUP(A35,BIMBOA.MX!$A$2:$G$1741,6,FALSE)</f>
        <v>28.127668</v>
      </c>
      <c r="D35">
        <f>+VLOOKUP(A35,GENTERA.MX!$A$2:$G$1741,6,FALSE)</f>
        <v>11.534547</v>
      </c>
      <c r="F35" s="16">
        <v>41050</v>
      </c>
      <c r="G35">
        <f>+LN(B35/B34)</f>
        <v>6.8899164989925599E-2</v>
      </c>
      <c r="H35">
        <f>+LN(C35/C34)</f>
        <v>4.4774249346518896E-3</v>
      </c>
      <c r="I35">
        <f>+LN(D35/D34)</f>
        <v>3.6290047768757029E-2</v>
      </c>
    </row>
    <row r="36" spans="1:9" x14ac:dyDescent="0.25">
      <c r="A36" s="16">
        <v>41051</v>
      </c>
      <c r="B36">
        <f>+VLOOKUP(A36,'CEMEXCPO.MX'!$A$2:$G$1741,6,FALSE)</f>
        <v>6.3206199999999999</v>
      </c>
      <c r="C36">
        <f>+VLOOKUP(A36,BIMBOA.MX!$A$2:$G$1741,6,FALSE)</f>
        <v>28.098669000000001</v>
      </c>
      <c r="D36">
        <f>+VLOOKUP(A36,GENTERA.MX!$A$2:$G$1741,6,FALSE)</f>
        <v>11.808602</v>
      </c>
      <c r="F36" s="16">
        <v>41051</v>
      </c>
      <c r="G36">
        <f>+LN(B36/B35)</f>
        <v>3.9091467582067141E-3</v>
      </c>
      <c r="H36">
        <f>+LN(C36/C35)</f>
        <v>-1.0315095778432694E-3</v>
      </c>
      <c r="I36">
        <f>+LN(D36/D35)</f>
        <v>2.348162987035695E-2</v>
      </c>
    </row>
    <row r="37" spans="1:9" x14ac:dyDescent="0.25">
      <c r="A37" s="16">
        <v>41052</v>
      </c>
      <c r="B37">
        <f>+VLOOKUP(A37,'CEMEXCPO.MX'!$A$2:$G$1741,6,FALSE)</f>
        <v>6.3370600000000001</v>
      </c>
      <c r="C37">
        <f>+VLOOKUP(A37,BIMBOA.MX!$A$2:$G$1741,6,FALSE)</f>
        <v>28.079338</v>
      </c>
      <c r="D37">
        <f>+VLOOKUP(A37,GENTERA.MX!$A$2:$G$1741,6,FALSE)</f>
        <v>11.405578</v>
      </c>
      <c r="F37" s="16">
        <v>41052</v>
      </c>
      <c r="G37">
        <f>+LN(B37/B36)</f>
        <v>2.597633886202033E-3</v>
      </c>
      <c r="H37">
        <f>+LN(C37/C36)</f>
        <v>-6.8820528869860799E-4</v>
      </c>
      <c r="I37">
        <f>+LN(D37/D36)</f>
        <v>-3.4725714964671972E-2</v>
      </c>
    </row>
    <row r="38" spans="1:9" x14ac:dyDescent="0.25">
      <c r="A38" s="16">
        <v>41053</v>
      </c>
      <c r="B38">
        <f>+VLOOKUP(A38,'CEMEXCPO.MX'!$A$2:$G$1741,6,FALSE)</f>
        <v>6.2713000000000001</v>
      </c>
      <c r="C38">
        <f>+VLOOKUP(A38,BIMBOA.MX!$A$2:$G$1741,6,FALSE)</f>
        <v>28.514303000000002</v>
      </c>
      <c r="D38">
        <f>+VLOOKUP(A38,GENTERA.MX!$A$2:$G$1741,6,FALSE)</f>
        <v>11.816663</v>
      </c>
      <c r="F38" s="16">
        <v>41053</v>
      </c>
      <c r="G38">
        <f>+LN(B38/B37)</f>
        <v>-1.0431268822467324E-2</v>
      </c>
      <c r="H38">
        <f>+LN(C38/C37)</f>
        <v>1.5371817653162987E-2</v>
      </c>
      <c r="I38">
        <f>+LN(D38/D37)</f>
        <v>3.5408120035075853E-2</v>
      </c>
    </row>
    <row r="39" spans="1:9" x14ac:dyDescent="0.25">
      <c r="A39" s="16">
        <v>41054</v>
      </c>
      <c r="B39">
        <f>+VLOOKUP(A39,'CEMEXCPO.MX'!$A$2:$G$1741,6,FALSE)</f>
        <v>6.3124000000000002</v>
      </c>
      <c r="C39">
        <f>+VLOOKUP(A39,BIMBOA.MX!$A$2:$G$1741,6,FALSE)</f>
        <v>28.707621</v>
      </c>
      <c r="D39">
        <f>+VLOOKUP(A39,GENTERA.MX!$A$2:$G$1741,6,FALSE)</f>
        <v>12.058476000000001</v>
      </c>
      <c r="F39" s="16">
        <v>41054</v>
      </c>
      <c r="G39">
        <f>+LN(B39/B38)</f>
        <v>6.5322832151315608E-3</v>
      </c>
      <c r="H39">
        <f>+LN(C39/C38)</f>
        <v>6.7568065514460301E-3</v>
      </c>
      <c r="I39">
        <f>+LN(D39/D38)</f>
        <v>2.0257161140919976E-2</v>
      </c>
    </row>
    <row r="40" spans="1:9" x14ac:dyDescent="0.25">
      <c r="A40" s="16">
        <v>41057</v>
      </c>
      <c r="B40">
        <f>+VLOOKUP(A40,'CEMEXCPO.MX'!$A$2:$G$1741,6,FALSE)</f>
        <v>6.39459</v>
      </c>
      <c r="C40">
        <f>+VLOOKUP(A40,BIMBOA.MX!$A$2:$G$1741,6,FALSE)</f>
        <v>28.175999000000001</v>
      </c>
      <c r="D40">
        <f>+VLOOKUP(A40,GENTERA.MX!$A$2:$G$1741,6,FALSE)</f>
        <v>12.050416999999999</v>
      </c>
      <c r="F40" s="16">
        <v>41057</v>
      </c>
      <c r="G40">
        <f>+LN(B40/B39)</f>
        <v>1.293636749570622E-2</v>
      </c>
      <c r="H40">
        <f>+LN(C40/C39)</f>
        <v>-1.8692111323085986E-2</v>
      </c>
      <c r="I40">
        <f>+LN(D40/D39)</f>
        <v>-6.6855000768155338E-4</v>
      </c>
    </row>
    <row r="41" spans="1:9" x14ac:dyDescent="0.25">
      <c r="A41" s="16">
        <v>41058</v>
      </c>
      <c r="B41">
        <f>+VLOOKUP(A41,'CEMEXCPO.MX'!$A$2:$G$1741,6,FALSE)</f>
        <v>6.6904899999999996</v>
      </c>
      <c r="C41">
        <f>+VLOOKUP(A41,BIMBOA.MX!$A$2:$G$1741,6,FALSE)</f>
        <v>28.997596999999999</v>
      </c>
      <c r="D41">
        <f>+VLOOKUP(A41,GENTERA.MX!$A$2:$G$1741,6,FALSE)</f>
        <v>11.897268</v>
      </c>
      <c r="F41" s="16">
        <v>41058</v>
      </c>
      <c r="G41">
        <f>+LN(B41/B40)</f>
        <v>4.5234794717639817E-2</v>
      </c>
      <c r="H41">
        <f>+LN(C41/C40)</f>
        <v>2.8742448221605973E-2</v>
      </c>
      <c r="I41">
        <f>+LN(D41/D40)</f>
        <v>-1.2790471218958188E-2</v>
      </c>
    </row>
    <row r="42" spans="1:9" x14ac:dyDescent="0.25">
      <c r="A42" s="16">
        <v>41059</v>
      </c>
      <c r="B42">
        <f>+VLOOKUP(A42,'CEMEXCPO.MX'!$A$2:$G$1741,6,FALSE)</f>
        <v>6.4192499999999999</v>
      </c>
      <c r="C42">
        <f>+VLOOKUP(A42,BIMBOA.MX!$A$2:$G$1741,6,FALSE)</f>
        <v>28.958932999999998</v>
      </c>
      <c r="D42">
        <f>+VLOOKUP(A42,GENTERA.MX!$A$2:$G$1741,6,FALSE)</f>
        <v>11.985932999999999</v>
      </c>
      <c r="F42" s="16">
        <v>41059</v>
      </c>
      <c r="G42">
        <f>+LN(B42/B41)</f>
        <v>-4.1385826657495101E-2</v>
      </c>
      <c r="H42">
        <f>+LN(C42/C41)</f>
        <v>-1.3342415681478926E-3</v>
      </c>
      <c r="I42">
        <f>+LN(D42/D41)</f>
        <v>7.4249182374722588E-3</v>
      </c>
    </row>
    <row r="43" spans="1:9" x14ac:dyDescent="0.25">
      <c r="A43" s="16">
        <v>41060</v>
      </c>
      <c r="B43">
        <f>+VLOOKUP(A43,'CEMEXCPO.MX'!$A$2:$G$1741,6,FALSE)</f>
        <v>6.6165099999999999</v>
      </c>
      <c r="C43">
        <f>+VLOOKUP(A43,BIMBOA.MX!$A$2:$G$1741,6,FALSE)</f>
        <v>30.408812000000001</v>
      </c>
      <c r="D43">
        <f>+VLOOKUP(A43,GENTERA.MX!$A$2:$G$1741,6,FALSE)</f>
        <v>12.010115000000001</v>
      </c>
      <c r="F43" s="16">
        <v>41060</v>
      </c>
      <c r="G43">
        <f>+LN(B43/B42)</f>
        <v>3.0266752155215619E-2</v>
      </c>
      <c r="H43">
        <f>+LN(C43/C42)</f>
        <v>4.8853711913385216E-2</v>
      </c>
      <c r="I43">
        <f>+LN(D43/D42)</f>
        <v>2.0154992343809912E-3</v>
      </c>
    </row>
    <row r="44" spans="1:9" x14ac:dyDescent="0.25">
      <c r="A44" s="16">
        <v>41061</v>
      </c>
      <c r="B44">
        <f>+VLOOKUP(A44,'CEMEXCPO.MX'!$A$2:$G$1741,6,FALSE)</f>
        <v>6.03294</v>
      </c>
      <c r="C44">
        <f>+VLOOKUP(A44,BIMBOA.MX!$A$2:$G$1741,6,FALSE)</f>
        <v>29.103919999999999</v>
      </c>
      <c r="D44">
        <f>+VLOOKUP(A44,GENTERA.MX!$A$2:$G$1741,6,FALSE)</f>
        <v>11.744119</v>
      </c>
      <c r="F44" s="16">
        <v>41061</v>
      </c>
      <c r="G44">
        <f>+LN(B44/B43)</f>
        <v>-9.2333586494582884E-2</v>
      </c>
      <c r="H44">
        <f>+LN(C44/C43)</f>
        <v>-4.3859561820562894E-2</v>
      </c>
      <c r="I44">
        <f>+LN(D44/D43)</f>
        <v>-2.2396606745310244E-2</v>
      </c>
    </row>
    <row r="45" spans="1:9" x14ac:dyDescent="0.25">
      <c r="A45" s="16">
        <v>41064</v>
      </c>
      <c r="B45">
        <f>+VLOOKUP(A45,'CEMEXCPO.MX'!$A$2:$G$1741,6,FALSE)</f>
        <v>5.9671900000000004</v>
      </c>
      <c r="C45">
        <f>+VLOOKUP(A45,BIMBOA.MX!$A$2:$G$1741,6,FALSE)</f>
        <v>29.094255</v>
      </c>
      <c r="D45">
        <f>+VLOOKUP(A45,GENTERA.MX!$A$2:$G$1741,6,FALSE)</f>
        <v>11.647392</v>
      </c>
      <c r="F45" s="16">
        <v>41064</v>
      </c>
      <c r="G45">
        <f>+LN(B45/B44)</f>
        <v>-1.0958324278771126E-2</v>
      </c>
      <c r="H45">
        <f>+LN(C45/C44)</f>
        <v>-3.3214100232014081E-4</v>
      </c>
      <c r="I45">
        <f>+LN(D45/D44)</f>
        <v>-8.2703123648306971E-3</v>
      </c>
    </row>
    <row r="46" spans="1:9" x14ac:dyDescent="0.25">
      <c r="A46" s="16">
        <v>41065</v>
      </c>
      <c r="B46">
        <f>+VLOOKUP(A46,'CEMEXCPO.MX'!$A$2:$G$1741,6,FALSE)</f>
        <v>6.00007</v>
      </c>
      <c r="C46">
        <f>+VLOOKUP(A46,BIMBOA.MX!$A$2:$G$1741,6,FALSE)</f>
        <v>28.900936000000002</v>
      </c>
      <c r="D46">
        <f>+VLOOKUP(A46,GENTERA.MX!$A$2:$G$1741,6,FALSE)</f>
        <v>11.647392</v>
      </c>
      <c r="F46" s="16">
        <v>41065</v>
      </c>
      <c r="G46">
        <f>+LN(B46/B45)</f>
        <v>5.4950059971133587E-3</v>
      </c>
      <c r="H46">
        <f>+LN(C46/C45)</f>
        <v>-6.666749869437833E-3</v>
      </c>
      <c r="I46">
        <f>+LN(D46/D45)</f>
        <v>0</v>
      </c>
    </row>
    <row r="47" spans="1:9" x14ac:dyDescent="0.25">
      <c r="A47" s="16">
        <v>41066</v>
      </c>
      <c r="B47">
        <f>+VLOOKUP(A47,'CEMEXCPO.MX'!$A$2:$G$1741,6,FALSE)</f>
        <v>6.2302099999999996</v>
      </c>
      <c r="C47">
        <f>+VLOOKUP(A47,BIMBOA.MX!$A$2:$G$1741,6,FALSE)</f>
        <v>28.349983000000002</v>
      </c>
      <c r="D47">
        <f>+VLOOKUP(A47,GENTERA.MX!$A$2:$G$1741,6,FALSE)</f>
        <v>11.808602</v>
      </c>
      <c r="F47" s="16">
        <v>41066</v>
      </c>
      <c r="G47">
        <f>+LN(B47/B46)</f>
        <v>3.7638904269766342E-2</v>
      </c>
      <c r="H47">
        <f>+LN(C47/C46)</f>
        <v>-1.9247551610858938E-2</v>
      </c>
      <c r="I47">
        <f>+LN(D47/D46)</f>
        <v>1.3745956653603293E-2</v>
      </c>
    </row>
    <row r="48" spans="1:9" x14ac:dyDescent="0.25">
      <c r="A48" s="16">
        <v>41067</v>
      </c>
      <c r="B48">
        <f>+VLOOKUP(A48,'CEMEXCPO.MX'!$A$2:$G$1741,6,FALSE)</f>
        <v>6.1644500000000004</v>
      </c>
      <c r="C48">
        <f>+VLOOKUP(A48,BIMBOA.MX!$A$2:$G$1741,6,FALSE)</f>
        <v>28.465975</v>
      </c>
      <c r="D48">
        <f>+VLOOKUP(A48,GENTERA.MX!$A$2:$G$1741,6,FALSE)</f>
        <v>11.969811</v>
      </c>
      <c r="F48" s="16">
        <v>41067</v>
      </c>
      <c r="G48">
        <f>+LN(B48/B47)</f>
        <v>-1.0611120760760564E-2</v>
      </c>
      <c r="H48">
        <f>+LN(C48/C47)</f>
        <v>4.0830838810246234E-3</v>
      </c>
      <c r="I48">
        <f>+LN(D48/D47)</f>
        <v>1.3559481028159615E-2</v>
      </c>
    </row>
    <row r="49" spans="1:9" x14ac:dyDescent="0.25">
      <c r="A49" s="16">
        <v>41068</v>
      </c>
      <c r="B49">
        <f>+VLOOKUP(A49,'CEMEXCPO.MX'!$A$2:$G$1741,6,FALSE)</f>
        <v>6.2055499999999997</v>
      </c>
      <c r="C49">
        <f>+VLOOKUP(A49,BIMBOA.MX!$A$2:$G$1741,6,FALSE)</f>
        <v>28.949268</v>
      </c>
      <c r="D49">
        <f>+VLOOKUP(A49,GENTERA.MX!$A$2:$G$1741,6,FALSE)</f>
        <v>12.026235</v>
      </c>
      <c r="F49" s="16">
        <v>41068</v>
      </c>
      <c r="G49">
        <f>+LN(B49/B48)</f>
        <v>6.6451335877695302E-3</v>
      </c>
      <c r="H49">
        <f>+LN(C49/C48)</f>
        <v>1.6835404317900995E-2</v>
      </c>
      <c r="I49">
        <f>+LN(D49/D48)</f>
        <v>4.7027834494235733E-3</v>
      </c>
    </row>
    <row r="50" spans="1:9" x14ac:dyDescent="0.25">
      <c r="A50" s="16">
        <v>41071</v>
      </c>
      <c r="B50">
        <f>+VLOOKUP(A50,'CEMEXCPO.MX'!$A$2:$G$1741,6,FALSE)</f>
        <v>6.03294</v>
      </c>
      <c r="C50">
        <f>+VLOOKUP(A50,BIMBOA.MX!$A$2:$G$1741,6,FALSE)</f>
        <v>28.610962000000001</v>
      </c>
      <c r="D50">
        <f>+VLOOKUP(A50,GENTERA.MX!$A$2:$G$1741,6,FALSE)</f>
        <v>11.808602</v>
      </c>
      <c r="F50" s="16">
        <v>41071</v>
      </c>
      <c r="G50">
        <f>+LN(B50/B49)</f>
        <v>-2.8209598815117372E-2</v>
      </c>
      <c r="H50">
        <f>+LN(C50/C49)</f>
        <v>-1.175498762173526E-2</v>
      </c>
      <c r="I50">
        <f>+LN(D50/D49)</f>
        <v>-1.8262264477583137E-2</v>
      </c>
    </row>
    <row r="51" spans="1:9" x14ac:dyDescent="0.25">
      <c r="A51" s="16">
        <v>41072</v>
      </c>
      <c r="B51">
        <f>+VLOOKUP(A51,'CEMEXCPO.MX'!$A$2:$G$1741,6,FALSE)</f>
        <v>6.1069199999999997</v>
      </c>
      <c r="C51">
        <f>+VLOOKUP(A51,BIMBOA.MX!$A$2:$G$1741,6,FALSE)</f>
        <v>28.958932999999998</v>
      </c>
      <c r="D51">
        <f>+VLOOKUP(A51,GENTERA.MX!$A$2:$G$1741,6,FALSE)</f>
        <v>11.848903999999999</v>
      </c>
      <c r="F51" s="16">
        <v>41072</v>
      </c>
      <c r="G51">
        <f>+LN(B51/B50)</f>
        <v>1.2188100325240181E-2</v>
      </c>
      <c r="H51">
        <f>+LN(C51/C50)</f>
        <v>1.2088791812604196E-2</v>
      </c>
      <c r="I51">
        <f>+LN(D51/D50)</f>
        <v>3.4071249088673474E-3</v>
      </c>
    </row>
    <row r="52" spans="1:9" x14ac:dyDescent="0.25">
      <c r="A52" s="16">
        <v>41073</v>
      </c>
      <c r="B52">
        <f>+VLOOKUP(A52,'CEMEXCPO.MX'!$A$2:$G$1741,6,FALSE)</f>
        <v>5.8685600000000004</v>
      </c>
      <c r="C52">
        <f>+VLOOKUP(A52,BIMBOA.MX!$A$2:$G$1741,6,FALSE)</f>
        <v>28.968599000000001</v>
      </c>
      <c r="D52">
        <f>+VLOOKUP(A52,GENTERA.MX!$A$2:$G$1741,6,FALSE)</f>
        <v>11.848903999999999</v>
      </c>
      <c r="F52" s="16">
        <v>41073</v>
      </c>
      <c r="G52">
        <f>+LN(B52/B51)</f>
        <v>-3.9813265850085558E-2</v>
      </c>
      <c r="H52">
        <f>+LN(C52/C51)</f>
        <v>3.337273229495571E-4</v>
      </c>
      <c r="I52">
        <f>+LN(D52/D51)</f>
        <v>0</v>
      </c>
    </row>
    <row r="53" spans="1:9" x14ac:dyDescent="0.25">
      <c r="A53" s="16">
        <v>41074</v>
      </c>
      <c r="B53">
        <f>+VLOOKUP(A53,'CEMEXCPO.MX'!$A$2:$G$1741,6,FALSE)</f>
        <v>6.0658200000000004</v>
      </c>
      <c r="C53">
        <f>+VLOOKUP(A53,BIMBOA.MX!$A$2:$G$1741,6,FALSE)</f>
        <v>29.480889999999999</v>
      </c>
      <c r="D53">
        <f>+VLOOKUP(A53,GENTERA.MX!$A$2:$G$1741,6,FALSE)</f>
        <v>11.865026</v>
      </c>
      <c r="F53" s="16">
        <v>41074</v>
      </c>
      <c r="G53">
        <f>+LN(B53/B52)</f>
        <v>3.3060446652136193E-2</v>
      </c>
      <c r="H53">
        <f>+LN(C53/C52)</f>
        <v>1.7529806585663426E-2</v>
      </c>
      <c r="I53">
        <f>+LN(D53/D52)</f>
        <v>1.3597073520811472E-3</v>
      </c>
    </row>
    <row r="54" spans="1:9" x14ac:dyDescent="0.25">
      <c r="A54" s="16">
        <v>41075</v>
      </c>
      <c r="B54">
        <f>+VLOOKUP(A54,'CEMEXCPO.MX'!$A$2:$G$1741,6,FALSE)</f>
        <v>6.2713000000000001</v>
      </c>
      <c r="C54">
        <f>+VLOOKUP(A54,BIMBOA.MX!$A$2:$G$1741,6,FALSE)</f>
        <v>29.896522999999998</v>
      </c>
      <c r="D54">
        <f>+VLOOKUP(A54,GENTERA.MX!$A$2:$G$1741,6,FALSE)</f>
        <v>11.873086000000001</v>
      </c>
      <c r="F54" s="16">
        <v>41075</v>
      </c>
      <c r="G54">
        <f>+LN(B54/B53)</f>
        <v>3.3313934441093748E-2</v>
      </c>
      <c r="H54">
        <f>+LN(C54/C53)</f>
        <v>1.3999929184569807E-2</v>
      </c>
      <c r="I54">
        <f>+LN(D54/D53)</f>
        <v>6.7907677828261872E-4</v>
      </c>
    </row>
    <row r="55" spans="1:9" x14ac:dyDescent="0.25">
      <c r="A55" s="16">
        <v>41078</v>
      </c>
      <c r="B55">
        <f>+VLOOKUP(A55,'CEMEXCPO.MX'!$A$2:$G$1741,6,FALSE)</f>
        <v>6.3041799999999997</v>
      </c>
      <c r="C55">
        <f>+VLOOKUP(A55,BIMBOA.MX!$A$2:$G$1741,6,FALSE)</f>
        <v>29.925518</v>
      </c>
      <c r="D55">
        <f>+VLOOKUP(A55,GENTERA.MX!$A$2:$G$1741,6,FALSE)</f>
        <v>11.848903999999999</v>
      </c>
      <c r="F55" s="16">
        <v>41078</v>
      </c>
      <c r="G55">
        <f>+LN(B55/B54)</f>
        <v>5.2292357707235939E-3</v>
      </c>
      <c r="H55">
        <f>+LN(C55/C54)</f>
        <v>9.6937522644950983E-4</v>
      </c>
      <c r="I55">
        <f>+LN(D55/D54)</f>
        <v>-2.0387841303638838E-3</v>
      </c>
    </row>
    <row r="56" spans="1:9" x14ac:dyDescent="0.25">
      <c r="A56" s="16">
        <v>41079</v>
      </c>
      <c r="B56">
        <f>+VLOOKUP(A56,'CEMEXCPO.MX'!$A$2:$G$1741,6,FALSE)</f>
        <v>6.5507600000000004</v>
      </c>
      <c r="C56">
        <f>+VLOOKUP(A56,BIMBOA.MX!$A$2:$G$1741,6,FALSE)</f>
        <v>29.993181</v>
      </c>
      <c r="D56">
        <f>+VLOOKUP(A56,GENTERA.MX!$A$2:$G$1741,6,FALSE)</f>
        <v>11.873086000000001</v>
      </c>
      <c r="F56" s="16">
        <v>41079</v>
      </c>
      <c r="G56">
        <f>+LN(B56/B55)</f>
        <v>3.8368168003057382E-2</v>
      </c>
      <c r="H56">
        <f>+LN(C56/C55)</f>
        <v>2.2584945898532402E-3</v>
      </c>
      <c r="I56">
        <f>+LN(D56/D55)</f>
        <v>2.0387841303638717E-3</v>
      </c>
    </row>
    <row r="57" spans="1:9" x14ac:dyDescent="0.25">
      <c r="A57" s="16">
        <v>41080</v>
      </c>
      <c r="B57">
        <f>+VLOOKUP(A57,'CEMEXCPO.MX'!$A$2:$G$1741,6,FALSE)</f>
        <v>6.5671999999999997</v>
      </c>
      <c r="C57">
        <f>+VLOOKUP(A57,BIMBOA.MX!$A$2:$G$1741,6,FALSE)</f>
        <v>29.877189999999999</v>
      </c>
      <c r="D57">
        <f>+VLOOKUP(A57,GENTERA.MX!$A$2:$G$1741,6,FALSE)</f>
        <v>11.687695</v>
      </c>
      <c r="F57" s="16">
        <v>41080</v>
      </c>
      <c r="G57">
        <f>+LN(B57/B56)</f>
        <v>2.506488601429319E-3</v>
      </c>
      <c r="H57">
        <f>+LN(C57/C56)</f>
        <v>-3.8747428213024198E-3</v>
      </c>
      <c r="I57">
        <f>+LN(D57/D56)</f>
        <v>-1.5737579015014689E-2</v>
      </c>
    </row>
    <row r="58" spans="1:9" x14ac:dyDescent="0.25">
      <c r="A58" s="16">
        <v>41081</v>
      </c>
      <c r="B58">
        <f>+VLOOKUP(A58,'CEMEXCPO.MX'!$A$2:$G$1741,6,FALSE)</f>
        <v>6.3535000000000004</v>
      </c>
      <c r="C58">
        <f>+VLOOKUP(A58,BIMBOA.MX!$A$2:$G$1741,6,FALSE)</f>
        <v>29.770866000000002</v>
      </c>
      <c r="D58">
        <f>+VLOOKUP(A58,GENTERA.MX!$A$2:$G$1741,6,FALSE)</f>
        <v>11.727997999999999</v>
      </c>
      <c r="F58" s="16">
        <v>41081</v>
      </c>
      <c r="G58">
        <f>+LN(B58/B57)</f>
        <v>-3.308171988946719E-2</v>
      </c>
      <c r="H58">
        <f>+LN(C58/C57)</f>
        <v>-3.5650487120995819E-3</v>
      </c>
      <c r="I58">
        <f>+LN(D58/D57)</f>
        <v>3.4423956446217414E-3</v>
      </c>
    </row>
    <row r="59" spans="1:9" x14ac:dyDescent="0.25">
      <c r="A59" s="16">
        <v>41082</v>
      </c>
      <c r="B59">
        <f>+VLOOKUP(A59,'CEMEXCPO.MX'!$A$2:$G$1741,6,FALSE)</f>
        <v>6.49322</v>
      </c>
      <c r="C59">
        <f>+VLOOKUP(A59,BIMBOA.MX!$A$2:$G$1741,6,FALSE)</f>
        <v>29.964183999999999</v>
      </c>
      <c r="D59">
        <f>+VLOOKUP(A59,GENTERA.MX!$A$2:$G$1741,6,FALSE)</f>
        <v>12.10684</v>
      </c>
      <c r="F59" s="16">
        <v>41082</v>
      </c>
      <c r="G59">
        <f>+LN(B59/B58)</f>
        <v>2.1752713432740028E-2</v>
      </c>
      <c r="H59">
        <f>+LN(C59/C58)</f>
        <v>6.4725374767651781E-3</v>
      </c>
      <c r="I59">
        <f>+LN(D59/D58)</f>
        <v>3.1791607530888742E-2</v>
      </c>
    </row>
    <row r="60" spans="1:9" x14ac:dyDescent="0.25">
      <c r="A60" s="16">
        <v>41085</v>
      </c>
      <c r="B60">
        <f>+VLOOKUP(A60,'CEMEXCPO.MX'!$A$2:$G$1741,6,FALSE)</f>
        <v>7.0028199999999998</v>
      </c>
      <c r="C60">
        <f>+VLOOKUP(A60,BIMBOA.MX!$A$2:$G$1741,6,FALSE)</f>
        <v>29.190913999999999</v>
      </c>
      <c r="D60">
        <f>+VLOOKUP(A60,GENTERA.MX!$A$2:$G$1741,6,FALSE)</f>
        <v>12.002053999999999</v>
      </c>
      <c r="F60" s="16">
        <v>41085</v>
      </c>
      <c r="G60">
        <f>+LN(B60/B59)</f>
        <v>7.5554369477826733E-2</v>
      </c>
      <c r="H60">
        <f>+LN(C60/C59)</f>
        <v>-2.614530529996573E-2</v>
      </c>
      <c r="I60">
        <f>+LN(D60/D59)</f>
        <v>-8.6927803357853307E-3</v>
      </c>
    </row>
    <row r="61" spans="1:9" x14ac:dyDescent="0.25">
      <c r="A61" s="16">
        <v>41086</v>
      </c>
      <c r="B61">
        <f>+VLOOKUP(A61,'CEMEXCPO.MX'!$A$2:$G$1741,6,FALSE)</f>
        <v>7.04392</v>
      </c>
      <c r="C61">
        <f>+VLOOKUP(A61,BIMBOA.MX!$A$2:$G$1741,6,FALSE)</f>
        <v>29.964183999999999</v>
      </c>
      <c r="D61">
        <f>+VLOOKUP(A61,GENTERA.MX!$A$2:$G$1741,6,FALSE)</f>
        <v>12.268046999999999</v>
      </c>
      <c r="F61" s="16">
        <v>41086</v>
      </c>
      <c r="G61">
        <f>+LN(B61/B60)</f>
        <v>5.8519083130290283E-3</v>
      </c>
      <c r="H61">
        <f>+LN(C61/C60)</f>
        <v>2.614530529996574E-2</v>
      </c>
      <c r="I61">
        <f>+LN(D61/D60)</f>
        <v>2.1920275542656669E-2</v>
      </c>
    </row>
    <row r="62" spans="1:9" x14ac:dyDescent="0.25">
      <c r="A62" s="16">
        <v>41087</v>
      </c>
      <c r="B62">
        <f>+VLOOKUP(A62,'CEMEXCPO.MX'!$A$2:$G$1741,6,FALSE)</f>
        <v>7.0357000000000003</v>
      </c>
      <c r="C62">
        <f>+VLOOKUP(A62,BIMBOA.MX!$A$2:$G$1741,6,FALSE)</f>
        <v>30.515136999999999</v>
      </c>
      <c r="D62">
        <f>+VLOOKUP(A62,GENTERA.MX!$A$2:$G$1741,6,FALSE)</f>
        <v>12.542106</v>
      </c>
      <c r="F62" s="16">
        <v>41087</v>
      </c>
      <c r="G62">
        <f>+LN(B62/B61)</f>
        <v>-1.1676452821773929E-3</v>
      </c>
      <c r="H62">
        <f>+LN(C62/C61)</f>
        <v>1.82200538127026E-2</v>
      </c>
      <c r="I62">
        <f>+LN(D62/D61)</f>
        <v>2.2093386337748728E-2</v>
      </c>
    </row>
    <row r="63" spans="1:9" x14ac:dyDescent="0.25">
      <c r="A63" s="16">
        <v>41088</v>
      </c>
      <c r="B63">
        <f>+VLOOKUP(A63,'CEMEXCPO.MX'!$A$2:$G$1741,6,FALSE)</f>
        <v>7.2000799999999998</v>
      </c>
      <c r="C63">
        <f>+VLOOKUP(A63,BIMBOA.MX!$A$2:$G$1741,6,FALSE)</f>
        <v>30.979099000000001</v>
      </c>
      <c r="D63">
        <f>+VLOOKUP(A63,GENTERA.MX!$A$2:$G$1741,6,FALSE)</f>
        <v>12.566287000000001</v>
      </c>
      <c r="F63" s="16">
        <v>41088</v>
      </c>
      <c r="G63">
        <f>+LN(B63/B62)</f>
        <v>2.309494896752223E-2</v>
      </c>
      <c r="H63">
        <f>+LN(C63/C62)</f>
        <v>1.5089895704599537E-2</v>
      </c>
      <c r="I63">
        <f>+LN(D63/D62)</f>
        <v>1.9261294401365164E-3</v>
      </c>
    </row>
    <row r="64" spans="1:9" x14ac:dyDescent="0.25">
      <c r="A64" s="16">
        <v>41089</v>
      </c>
      <c r="B64">
        <f>+VLOOKUP(A64,'CEMEXCPO.MX'!$A$2:$G$1741,6,FALSE)</f>
        <v>7.3809100000000001</v>
      </c>
      <c r="C64">
        <f>+VLOOKUP(A64,BIMBOA.MX!$A$2:$G$1741,6,FALSE)</f>
        <v>31.694372000000001</v>
      </c>
      <c r="D64">
        <f>+VLOOKUP(A64,GENTERA.MX!$A$2:$G$1741,6,FALSE)</f>
        <v>12.582407999999999</v>
      </c>
      <c r="F64" s="16">
        <v>41089</v>
      </c>
      <c r="G64">
        <f>+LN(B64/B63)</f>
        <v>2.4804800172462102E-2</v>
      </c>
      <c r="H64">
        <f>+LN(C64/C63)</f>
        <v>2.2826374402807E-2</v>
      </c>
      <c r="I64">
        <f>+LN(D64/D63)</f>
        <v>1.282054771281246E-3</v>
      </c>
    </row>
    <row r="65" spans="1:9" x14ac:dyDescent="0.25">
      <c r="A65" s="16">
        <v>41093</v>
      </c>
      <c r="B65">
        <f>+VLOOKUP(A65,'CEMEXCPO.MX'!$A$2:$G$1741,6,FALSE)</f>
        <v>7.3562500000000002</v>
      </c>
      <c r="C65">
        <f>+VLOOKUP(A65,BIMBOA.MX!$A$2:$G$1741,6,FALSE)</f>
        <v>32.332321</v>
      </c>
      <c r="D65">
        <f>+VLOOKUP(A65,GENTERA.MX!$A$2:$G$1741,6,FALSE)</f>
        <v>12.864526</v>
      </c>
      <c r="F65" s="16">
        <v>41093</v>
      </c>
      <c r="G65">
        <f>+LN(B65/B64)</f>
        <v>-3.3466452174049804E-3</v>
      </c>
      <c r="H65">
        <f>+LN(C65/C64)</f>
        <v>1.992825437770929E-2</v>
      </c>
      <c r="I65">
        <f>+LN(D65/D64)</f>
        <v>2.2173953005000718E-2</v>
      </c>
    </row>
    <row r="66" spans="1:9" x14ac:dyDescent="0.25">
      <c r="A66" s="16">
        <v>41094</v>
      </c>
      <c r="B66">
        <f>+VLOOKUP(A66,'CEMEXCPO.MX'!$A$2:$G$1741,6,FALSE)</f>
        <v>7.2329600000000003</v>
      </c>
      <c r="C66">
        <f>+VLOOKUP(A66,BIMBOA.MX!$A$2:$G$1741,6,FALSE)</f>
        <v>31.752367</v>
      </c>
      <c r="D66">
        <f>+VLOOKUP(A66,GENTERA.MX!$A$2:$G$1741,6,FALSE)</f>
        <v>12.78392</v>
      </c>
      <c r="F66" s="16">
        <v>41094</v>
      </c>
      <c r="G66">
        <f>+LN(B66/B65)</f>
        <v>-1.6901934383363088E-2</v>
      </c>
      <c r="H66">
        <f>+LN(C66/C65)</f>
        <v>-1.8100106325775155E-2</v>
      </c>
      <c r="I66">
        <f>+LN(D66/D65)</f>
        <v>-6.2854697220876181E-3</v>
      </c>
    </row>
    <row r="67" spans="1:9" x14ac:dyDescent="0.25">
      <c r="A67" s="16">
        <v>41095</v>
      </c>
      <c r="B67">
        <f>+VLOOKUP(A67,'CEMEXCPO.MX'!$A$2:$G$1741,6,FALSE)</f>
        <v>7.1918600000000001</v>
      </c>
      <c r="C67">
        <f>+VLOOKUP(A67,BIMBOA.MX!$A$2:$G$1741,6,FALSE)</f>
        <v>30.785784</v>
      </c>
      <c r="D67">
        <f>+VLOOKUP(A67,GENTERA.MX!$A$2:$G$1741,6,FALSE)</f>
        <v>12.864526</v>
      </c>
      <c r="F67" s="16">
        <v>41095</v>
      </c>
      <c r="G67">
        <f>+LN(B67/B66)</f>
        <v>-5.6985267366488424E-3</v>
      </c>
      <c r="H67">
        <f>+LN(C67/C66)</f>
        <v>-3.09142487539165E-2</v>
      </c>
      <c r="I67">
        <f>+LN(D67/D66)</f>
        <v>6.2854697220876511E-3</v>
      </c>
    </row>
    <row r="68" spans="1:9" x14ac:dyDescent="0.25">
      <c r="A68" s="16">
        <v>41096</v>
      </c>
      <c r="B68">
        <f>+VLOOKUP(A68,'CEMEXCPO.MX'!$A$2:$G$1741,6,FALSE)</f>
        <v>7.21652</v>
      </c>
      <c r="C68">
        <f>+VLOOKUP(A68,BIMBOA.MX!$A$2:$G$1741,6,FALSE)</f>
        <v>30.553801</v>
      </c>
      <c r="D68">
        <f>+VLOOKUP(A68,GENTERA.MX!$A$2:$G$1741,6,FALSE)</f>
        <v>12.654952</v>
      </c>
      <c r="F68" s="16">
        <v>41096</v>
      </c>
      <c r="G68">
        <f>+LN(B68/B67)</f>
        <v>3.4230113417947289E-3</v>
      </c>
      <c r="H68">
        <f>+LN(C68/C67)</f>
        <v>-7.5639281236109359E-3</v>
      </c>
      <c r="I68">
        <f>+LN(D68/D67)</f>
        <v>-1.6424999881460973E-2</v>
      </c>
    </row>
    <row r="69" spans="1:9" x14ac:dyDescent="0.25">
      <c r="A69" s="16">
        <v>41099</v>
      </c>
      <c r="B69">
        <f>+VLOOKUP(A69,'CEMEXCPO.MX'!$A$2:$G$1741,6,FALSE)</f>
        <v>6.9699400000000002</v>
      </c>
      <c r="C69">
        <f>+VLOOKUP(A69,BIMBOA.MX!$A$2:$G$1741,6,FALSE)</f>
        <v>31.220746999999999</v>
      </c>
      <c r="D69">
        <f>+VLOOKUP(A69,GENTERA.MX!$A$2:$G$1741,6,FALSE)</f>
        <v>12.445379000000001</v>
      </c>
      <c r="F69" s="16">
        <v>41099</v>
      </c>
      <c r="G69">
        <f>+LN(B69/B68)</f>
        <v>-3.4766225834229128E-2</v>
      </c>
      <c r="H69">
        <f>+LN(C69/C68)</f>
        <v>2.1593744907457246E-2</v>
      </c>
      <c r="I69">
        <f>+LN(D69/D68)</f>
        <v>-1.6699211669256222E-2</v>
      </c>
    </row>
    <row r="70" spans="1:9" x14ac:dyDescent="0.25">
      <c r="A70" s="16">
        <v>41100</v>
      </c>
      <c r="B70">
        <f>+VLOOKUP(A70,'CEMEXCPO.MX'!$A$2:$G$1741,6,FALSE)</f>
        <v>7.0685700000000002</v>
      </c>
      <c r="C70">
        <f>+VLOOKUP(A70,BIMBOA.MX!$A$2:$G$1741,6,FALSE)</f>
        <v>31.298071</v>
      </c>
      <c r="D70">
        <f>+VLOOKUP(A70,GENTERA.MX!$A$2:$G$1741,6,FALSE)</f>
        <v>12.364776000000001</v>
      </c>
      <c r="F70" s="16">
        <v>41100</v>
      </c>
      <c r="G70">
        <f>+LN(B70/B69)</f>
        <v>1.4051579953090679E-2</v>
      </c>
      <c r="H70">
        <f>+LN(C70/C69)</f>
        <v>2.4736244830355337E-3</v>
      </c>
      <c r="I70">
        <f>+LN(D70/D69)</f>
        <v>-6.4976041931513054E-3</v>
      </c>
    </row>
    <row r="71" spans="1:9" x14ac:dyDescent="0.25">
      <c r="A71" s="16">
        <v>41101</v>
      </c>
      <c r="B71">
        <f>+VLOOKUP(A71,'CEMEXCPO.MX'!$A$2:$G$1741,6,FALSE)</f>
        <v>7.14255</v>
      </c>
      <c r="C71">
        <f>+VLOOKUP(A71,BIMBOA.MX!$A$2:$G$1741,6,FALSE)</f>
        <v>31.124088</v>
      </c>
      <c r="D71">
        <f>+VLOOKUP(A71,GENTERA.MX!$A$2:$G$1741,6,FALSE)</f>
        <v>12.445379000000001</v>
      </c>
      <c r="F71" s="16">
        <v>41101</v>
      </c>
      <c r="G71">
        <f>+LN(B71/B70)</f>
        <v>1.0411659081212042E-2</v>
      </c>
      <c r="H71">
        <f>+LN(C71/C70)</f>
        <v>-5.5744131032034365E-3</v>
      </c>
      <c r="I71">
        <f>+LN(D71/D70)</f>
        <v>6.4976041931513176E-3</v>
      </c>
    </row>
    <row r="72" spans="1:9" x14ac:dyDescent="0.25">
      <c r="A72" s="16">
        <v>41102</v>
      </c>
      <c r="B72">
        <f>+VLOOKUP(A72,'CEMEXCPO.MX'!$A$2:$G$1741,6,FALSE)</f>
        <v>7.1836399999999996</v>
      </c>
      <c r="C72">
        <f>+VLOOKUP(A72,BIMBOA.MX!$A$2:$G$1741,6,FALSE)</f>
        <v>30.737452000000001</v>
      </c>
      <c r="D72">
        <f>+VLOOKUP(A72,GENTERA.MX!$A$2:$G$1741,6,FALSE)</f>
        <v>12.356712999999999</v>
      </c>
      <c r="F72" s="16">
        <v>41102</v>
      </c>
      <c r="G72">
        <f>+LN(B72/B71)</f>
        <v>5.7363629374013927E-3</v>
      </c>
      <c r="H72">
        <f>+LN(C72/C71)</f>
        <v>-1.2500207220082823E-2</v>
      </c>
      <c r="I72">
        <f>+LN(D72/D71)</f>
        <v>-7.1499112031298872E-3</v>
      </c>
    </row>
    <row r="73" spans="1:9" x14ac:dyDescent="0.25">
      <c r="A73" s="16">
        <v>41103</v>
      </c>
      <c r="B73">
        <f>+VLOOKUP(A73,'CEMEXCPO.MX'!$A$2:$G$1741,6,FALSE)</f>
        <v>7.3891200000000001</v>
      </c>
      <c r="C73">
        <f>+VLOOKUP(A73,BIMBOA.MX!$A$2:$G$1741,6,FALSE)</f>
        <v>30.930771</v>
      </c>
      <c r="D73">
        <f>+VLOOKUP(A73,GENTERA.MX!$A$2:$G$1741,6,FALSE)</f>
        <v>12.695255</v>
      </c>
      <c r="F73" s="16">
        <v>41103</v>
      </c>
      <c r="G73">
        <f>+LN(B73/B72)</f>
        <v>2.8202429646217546E-2</v>
      </c>
      <c r="H73">
        <f>+LN(C73/C72)</f>
        <v>6.2696677107105352E-3</v>
      </c>
      <c r="I73">
        <f>+LN(D73/D72)</f>
        <v>2.7028823452893144E-2</v>
      </c>
    </row>
    <row r="74" spans="1:9" x14ac:dyDescent="0.25">
      <c r="A74" s="16">
        <v>41106</v>
      </c>
      <c r="B74">
        <f>+VLOOKUP(A74,'CEMEXCPO.MX'!$A$2:$G$1741,6,FALSE)</f>
        <v>7.3480299999999996</v>
      </c>
      <c r="C74">
        <f>+VLOOKUP(A74,BIMBOA.MX!$A$2:$G$1741,6,FALSE)</f>
        <v>31.481725999999998</v>
      </c>
      <c r="D74">
        <f>+VLOOKUP(A74,GENTERA.MX!$A$2:$G$1741,6,FALSE)</f>
        <v>12.840343000000001</v>
      </c>
      <c r="F74" s="16">
        <v>41106</v>
      </c>
      <c r="G74">
        <f>+LN(B74/B73)</f>
        <v>-5.5763979437767506E-3</v>
      </c>
      <c r="H74">
        <f>+LN(C74/C73)</f>
        <v>1.7655736867301566E-2</v>
      </c>
      <c r="I74">
        <f>+LN(D74/D73)</f>
        <v>1.1363709697462931E-2</v>
      </c>
    </row>
    <row r="75" spans="1:9" x14ac:dyDescent="0.25">
      <c r="A75" s="16">
        <v>41107</v>
      </c>
      <c r="B75">
        <f>+VLOOKUP(A75,'CEMEXCPO.MX'!$A$2:$G$1741,6,FALSE)</f>
        <v>7.3480299999999996</v>
      </c>
      <c r="C75">
        <f>+VLOOKUP(A75,BIMBOA.MX!$A$2:$G$1741,6,FALSE)</f>
        <v>31.317408</v>
      </c>
      <c r="D75">
        <f>+VLOOKUP(A75,GENTERA.MX!$A$2:$G$1741,6,FALSE)</f>
        <v>12.493741999999999</v>
      </c>
      <c r="F75" s="16">
        <v>41107</v>
      </c>
      <c r="G75">
        <f>+LN(B75/B74)</f>
        <v>0</v>
      </c>
      <c r="H75">
        <f>+LN(C75/C74)</f>
        <v>-5.2331414314639689E-3</v>
      </c>
      <c r="I75">
        <f>+LN(D75/D74)</f>
        <v>-2.7364132354449379E-2</v>
      </c>
    </row>
    <row r="76" spans="1:9" x14ac:dyDescent="0.25">
      <c r="A76" s="16">
        <v>41108</v>
      </c>
      <c r="B76">
        <f>+VLOOKUP(A76,'CEMEXCPO.MX'!$A$2:$G$1741,6,FALSE)</f>
        <v>7.1096700000000004</v>
      </c>
      <c r="C76">
        <f>+VLOOKUP(A76,BIMBOA.MX!$A$2:$G$1741,6,FALSE)</f>
        <v>30.921106000000002</v>
      </c>
      <c r="D76">
        <f>+VLOOKUP(A76,GENTERA.MX!$A$2:$G$1741,6,FALSE)</f>
        <v>12.227747000000001</v>
      </c>
      <c r="F76" s="16">
        <v>41108</v>
      </c>
      <c r="G76">
        <f>+LN(B76/B75)</f>
        <v>-3.29764208522485E-2</v>
      </c>
      <c r="H76">
        <f>+LN(C76/C75)</f>
        <v>-1.2735116269398102E-2</v>
      </c>
      <c r="I76">
        <f>+LN(D76/D75)</f>
        <v>-2.1520165350834473E-2</v>
      </c>
    </row>
    <row r="77" spans="1:9" x14ac:dyDescent="0.25">
      <c r="A77" s="16">
        <v>41109</v>
      </c>
      <c r="B77">
        <f>+VLOOKUP(A77,'CEMEXCPO.MX'!$A$2:$G$1741,6,FALSE)</f>
        <v>7.3480299999999996</v>
      </c>
      <c r="C77">
        <f>+VLOOKUP(A77,BIMBOA.MX!$A$2:$G$1741,6,FALSE)</f>
        <v>30.408812000000001</v>
      </c>
      <c r="D77">
        <f>+VLOOKUP(A77,GENTERA.MX!$A$2:$G$1741,6,FALSE)</f>
        <v>12.332535</v>
      </c>
      <c r="F77" s="16">
        <v>41109</v>
      </c>
      <c r="G77">
        <f>+LN(B77/B76)</f>
        <v>3.2976420852248597E-2</v>
      </c>
      <c r="H77">
        <f>+LN(C77/C76)</f>
        <v>-1.6706557978336173E-2</v>
      </c>
      <c r="I77">
        <f>+LN(D77/D76)</f>
        <v>8.5331785559522016E-3</v>
      </c>
    </row>
    <row r="78" spans="1:9" x14ac:dyDescent="0.25">
      <c r="A78" s="16">
        <v>41110</v>
      </c>
      <c r="B78">
        <f>+VLOOKUP(A78,'CEMEXCPO.MX'!$A$2:$G$1741,6,FALSE)</f>
        <v>7.7836499999999997</v>
      </c>
      <c r="C78">
        <f>+VLOOKUP(A78,BIMBOA.MX!$A$2:$G$1741,6,FALSE)</f>
        <v>30.283155000000001</v>
      </c>
      <c r="D78">
        <f>+VLOOKUP(A78,GENTERA.MX!$A$2:$G$1741,6,FALSE)</f>
        <v>12.09878</v>
      </c>
      <c r="F78" s="16">
        <v>41110</v>
      </c>
      <c r="G78">
        <f>+LN(B78/B77)</f>
        <v>5.759312975586621E-2</v>
      </c>
      <c r="H78">
        <f>+LN(C78/C77)</f>
        <v>-4.1408175005014864E-3</v>
      </c>
      <c r="I78">
        <f>+LN(D78/D77)</f>
        <v>-1.9136271078239085E-2</v>
      </c>
    </row>
    <row r="79" spans="1:9" x14ac:dyDescent="0.25">
      <c r="A79" s="16">
        <v>41113</v>
      </c>
      <c r="B79">
        <f>+VLOOKUP(A79,'CEMEXCPO.MX'!$A$2:$G$1741,6,FALSE)</f>
        <v>7.5781700000000001</v>
      </c>
      <c r="C79">
        <f>+VLOOKUP(A79,BIMBOA.MX!$A$2:$G$1741,6,FALSE)</f>
        <v>30.447475000000001</v>
      </c>
      <c r="D79">
        <f>+VLOOKUP(A79,GENTERA.MX!$A$2:$G$1741,6,FALSE)</f>
        <v>12.131021</v>
      </c>
      <c r="F79" s="16">
        <v>41113</v>
      </c>
      <c r="G79">
        <f>+LN(B79/B78)</f>
        <v>-2.6753634139504167E-2</v>
      </c>
      <c r="H79">
        <f>+LN(C79/C78)</f>
        <v>5.4114505643232131E-3</v>
      </c>
      <c r="I79">
        <f>+LN(D79/D78)</f>
        <v>2.6612698163324109E-3</v>
      </c>
    </row>
    <row r="80" spans="1:9" x14ac:dyDescent="0.25">
      <c r="A80" s="16">
        <v>41114</v>
      </c>
      <c r="B80">
        <f>+VLOOKUP(A80,'CEMEXCPO.MX'!$A$2:$G$1741,6,FALSE)</f>
        <v>7.5535100000000002</v>
      </c>
      <c r="C80">
        <f>+VLOOKUP(A80,BIMBOA.MX!$A$2:$G$1741,6,FALSE)</f>
        <v>30.205828</v>
      </c>
      <c r="D80">
        <f>+VLOOKUP(A80,GENTERA.MX!$A$2:$G$1741,6,FALSE)</f>
        <v>12.332535</v>
      </c>
      <c r="F80" s="16">
        <v>41114</v>
      </c>
      <c r="G80">
        <f>+LN(B80/B79)</f>
        <v>-3.2593898141566467E-3</v>
      </c>
      <c r="H80">
        <f>+LN(C80/C79)</f>
        <v>-7.968181998312604E-3</v>
      </c>
      <c r="I80">
        <f>+LN(D80/D79)</f>
        <v>1.6475001261906534E-2</v>
      </c>
    </row>
    <row r="81" spans="1:9" x14ac:dyDescent="0.25">
      <c r="A81" s="16">
        <v>41115</v>
      </c>
      <c r="B81">
        <f>+VLOOKUP(A81,'CEMEXCPO.MX'!$A$2:$G$1741,6,FALSE)</f>
        <v>7.4877599999999997</v>
      </c>
      <c r="C81">
        <f>+VLOOKUP(A81,BIMBOA.MX!$A$2:$G$1741,6,FALSE)</f>
        <v>30.205828</v>
      </c>
      <c r="D81">
        <f>+VLOOKUP(A81,GENTERA.MX!$A$2:$G$1741,6,FALSE)</f>
        <v>11.695757</v>
      </c>
      <c r="F81" s="16">
        <v>41115</v>
      </c>
      <c r="G81">
        <f>+LN(B81/B80)</f>
        <v>-8.7426685107675779E-3</v>
      </c>
      <c r="H81">
        <f>+LN(C81/C80)</f>
        <v>0</v>
      </c>
      <c r="I81">
        <f>+LN(D81/D80)</f>
        <v>-5.3014765693523293E-2</v>
      </c>
    </row>
    <row r="82" spans="1:9" x14ac:dyDescent="0.25">
      <c r="A82" s="16">
        <v>41116</v>
      </c>
      <c r="B82">
        <f>+VLOOKUP(A82,'CEMEXCPO.MX'!$A$2:$G$1741,6,FALSE)</f>
        <v>7.7918700000000003</v>
      </c>
      <c r="C82">
        <f>+VLOOKUP(A82,BIMBOA.MX!$A$2:$G$1741,6,FALSE)</f>
        <v>30.350816999999999</v>
      </c>
      <c r="D82">
        <f>+VLOOKUP(A82,GENTERA.MX!$A$2:$G$1741,6,FALSE)</f>
        <v>11.582909000000001</v>
      </c>
      <c r="F82" s="16">
        <v>41116</v>
      </c>
      <c r="G82">
        <f>+LN(B82/B81)</f>
        <v>3.9811195043237754E-2</v>
      </c>
      <c r="H82">
        <f>+LN(C82/C81)</f>
        <v>4.7885505233097678E-3</v>
      </c>
      <c r="I82">
        <f>+LN(D82/D81)</f>
        <v>-9.6954768796442339E-3</v>
      </c>
    </row>
    <row r="83" spans="1:9" x14ac:dyDescent="0.25">
      <c r="A83" s="16">
        <v>41117</v>
      </c>
      <c r="B83">
        <f>+VLOOKUP(A83,'CEMEXCPO.MX'!$A$2:$G$1741,6,FALSE)</f>
        <v>8.0959800000000008</v>
      </c>
      <c r="C83">
        <f>+VLOOKUP(A83,BIMBOA.MX!$A$2:$G$1741,6,FALSE)</f>
        <v>31.249745999999998</v>
      </c>
      <c r="D83">
        <f>+VLOOKUP(A83,GENTERA.MX!$A$2:$G$1741,6,FALSE)</f>
        <v>11.631270000000001</v>
      </c>
      <c r="F83" s="16">
        <v>41117</v>
      </c>
      <c r="G83">
        <f>+LN(B83/B82)</f>
        <v>3.8286759763503091E-2</v>
      </c>
      <c r="H83">
        <f>+LN(C83/C82)</f>
        <v>2.918781173106447E-2</v>
      </c>
      <c r="I83">
        <f>+LN(D83/D82)</f>
        <v>4.1665113344294263E-3</v>
      </c>
    </row>
    <row r="84" spans="1:9" x14ac:dyDescent="0.25">
      <c r="A84" s="16">
        <v>41120</v>
      </c>
      <c r="B84">
        <f>+VLOOKUP(A84,'CEMEXCPO.MX'!$A$2:$G$1741,6,FALSE)</f>
        <v>7.8576199999999998</v>
      </c>
      <c r="C84">
        <f>+VLOOKUP(A84,BIMBOA.MX!$A$2:$G$1741,6,FALSE)</f>
        <v>31.578382000000001</v>
      </c>
      <c r="D84">
        <f>+VLOOKUP(A84,GENTERA.MX!$A$2:$G$1741,6,FALSE)</f>
        <v>11.034796</v>
      </c>
      <c r="F84" s="16">
        <v>41120</v>
      </c>
      <c r="G84">
        <f>+LN(B84/B83)</f>
        <v>-2.9883880580268578E-2</v>
      </c>
      <c r="H84">
        <f>+LN(C84/C83)</f>
        <v>1.0461524406727929E-2</v>
      </c>
      <c r="I84">
        <f>+LN(D84/D83)</f>
        <v>-5.2643608008206874E-2</v>
      </c>
    </row>
    <row r="85" spans="1:9" x14ac:dyDescent="0.25">
      <c r="A85" s="16">
        <v>41121</v>
      </c>
      <c r="B85">
        <f>+VLOOKUP(A85,'CEMEXCPO.MX'!$A$2:$G$1741,6,FALSE)</f>
        <v>7.6274800000000003</v>
      </c>
      <c r="C85">
        <f>+VLOOKUP(A85,BIMBOA.MX!$A$2:$G$1741,6,FALSE)</f>
        <v>32.013343999999996</v>
      </c>
      <c r="D85">
        <f>+VLOOKUP(A85,GENTERA.MX!$A$2:$G$1741,6,FALSE)</f>
        <v>10.784921000000001</v>
      </c>
      <c r="F85" s="16">
        <v>41121</v>
      </c>
      <c r="G85">
        <f>+LN(B85/B84)</f>
        <v>-2.9726246091926322E-2</v>
      </c>
      <c r="H85">
        <f>+LN(C85/C84)</f>
        <v>1.3680043323283438E-2</v>
      </c>
      <c r="I85">
        <f>+LN(D85/D84)</f>
        <v>-2.2904598078498692E-2</v>
      </c>
    </row>
    <row r="86" spans="1:9" x14ac:dyDescent="0.25">
      <c r="A86" s="16">
        <v>41122</v>
      </c>
      <c r="B86">
        <f>+VLOOKUP(A86,'CEMEXCPO.MX'!$A$2:$G$1741,6,FALSE)</f>
        <v>7.6521400000000002</v>
      </c>
      <c r="C86">
        <f>+VLOOKUP(A86,BIMBOA.MX!$A$2:$G$1741,6,FALSE)</f>
        <v>31.868359000000002</v>
      </c>
      <c r="D86">
        <f>+VLOOKUP(A86,GENTERA.MX!$A$2:$G$1741,6,FALSE)</f>
        <v>10.486684</v>
      </c>
      <c r="F86" s="16">
        <v>41122</v>
      </c>
      <c r="G86">
        <f>+LN(B86/B85)</f>
        <v>3.2278317668674975E-3</v>
      </c>
      <c r="H86">
        <f>+LN(C86/C85)</f>
        <v>-4.5391792056933573E-3</v>
      </c>
      <c r="I86">
        <f>+LN(D86/D85)</f>
        <v>-2.8042692972664006E-2</v>
      </c>
    </row>
    <row r="87" spans="1:9" x14ac:dyDescent="0.25">
      <c r="A87" s="16">
        <v>41123</v>
      </c>
      <c r="B87">
        <f>+VLOOKUP(A87,'CEMEXCPO.MX'!$A$2:$G$1741,6,FALSE)</f>
        <v>7.7507700000000002</v>
      </c>
      <c r="C87">
        <f>+VLOOKUP(A87,BIMBOA.MX!$A$2:$G$1741,6,FALSE)</f>
        <v>31.481725999999998</v>
      </c>
      <c r="D87">
        <f>+VLOOKUP(A87,GENTERA.MX!$A$2:$G$1741,6,FALSE)</f>
        <v>10.502805</v>
      </c>
      <c r="F87" s="16">
        <v>41123</v>
      </c>
      <c r="G87">
        <f>+LN(B87/B86)</f>
        <v>1.2806845987600552E-2</v>
      </c>
      <c r="H87">
        <f>+LN(C87/C86)</f>
        <v>-1.2206386165003009E-2</v>
      </c>
      <c r="I87">
        <f>+LN(D87/D86)</f>
        <v>1.5361024911031847E-3</v>
      </c>
    </row>
    <row r="88" spans="1:9" x14ac:dyDescent="0.25">
      <c r="A88" s="16">
        <v>41124</v>
      </c>
      <c r="B88">
        <f>+VLOOKUP(A88,'CEMEXCPO.MX'!$A$2:$G$1741,6,FALSE)</f>
        <v>7.8083099999999996</v>
      </c>
      <c r="C88">
        <f>+VLOOKUP(A88,BIMBOA.MX!$A$2:$G$1741,6,FALSE)</f>
        <v>31.423725000000001</v>
      </c>
      <c r="D88">
        <f>+VLOOKUP(A88,GENTERA.MX!$A$2:$G$1741,6,FALSE)</f>
        <v>10.559227999999999</v>
      </c>
      <c r="F88" s="16">
        <v>41124</v>
      </c>
      <c r="G88">
        <f>+LN(B88/B87)</f>
        <v>7.3963579229055837E-3</v>
      </c>
      <c r="H88">
        <f>+LN(C88/C87)</f>
        <v>-1.844069647842727E-3</v>
      </c>
      <c r="I88">
        <f>+LN(D88/D87)</f>
        <v>5.3578052008097675E-3</v>
      </c>
    </row>
    <row r="89" spans="1:9" x14ac:dyDescent="0.25">
      <c r="A89" s="16">
        <v>41127</v>
      </c>
      <c r="B89">
        <f>+VLOOKUP(A89,'CEMEXCPO.MX'!$A$2:$G$1741,6,FALSE)</f>
        <v>7.9809099999999997</v>
      </c>
      <c r="C89">
        <f>+VLOOKUP(A89,BIMBOA.MX!$A$2:$G$1741,6,FALSE)</f>
        <v>31.414064</v>
      </c>
      <c r="D89">
        <f>+VLOOKUP(A89,GENTERA.MX!$A$2:$G$1741,6,FALSE)</f>
        <v>10.978372999999999</v>
      </c>
      <c r="F89" s="16">
        <v>41127</v>
      </c>
      <c r="G89">
        <f>+LN(B89/B88)</f>
        <v>2.1863888856424617E-2</v>
      </c>
      <c r="H89">
        <f>+LN(C89/C88)</f>
        <v>-3.0749013387853738E-4</v>
      </c>
      <c r="I89">
        <f>+LN(D89/D88)</f>
        <v>3.892707705035884E-2</v>
      </c>
    </row>
    <row r="90" spans="1:9" x14ac:dyDescent="0.25">
      <c r="A90" s="16">
        <v>41128</v>
      </c>
      <c r="B90">
        <f>+VLOOKUP(A90,'CEMEXCPO.MX'!$A$2:$G$1741,6,FALSE)</f>
        <v>7.8329700000000004</v>
      </c>
      <c r="C90">
        <f>+VLOOKUP(A90,BIMBOA.MX!$A$2:$G$1741,6,FALSE)</f>
        <v>31.414064</v>
      </c>
      <c r="D90">
        <f>+VLOOKUP(A90,GENTERA.MX!$A$2:$G$1741,6,FALSE)</f>
        <v>11.252428</v>
      </c>
      <c r="F90" s="16">
        <v>41128</v>
      </c>
      <c r="G90">
        <f>+LN(B90/B89)</f>
        <v>-1.871069162037366E-2</v>
      </c>
      <c r="H90">
        <f>+LN(C90/C89)</f>
        <v>0</v>
      </c>
      <c r="I90">
        <f>+LN(D90/D89)</f>
        <v>2.4656680990896112E-2</v>
      </c>
    </row>
    <row r="91" spans="1:9" x14ac:dyDescent="0.25">
      <c r="A91" s="16">
        <v>41129</v>
      </c>
      <c r="B91">
        <f>+VLOOKUP(A91,'CEMEXCPO.MX'!$A$2:$G$1741,6,FALSE)</f>
        <v>7.8329700000000004</v>
      </c>
      <c r="C91">
        <f>+VLOOKUP(A91,BIMBOA.MX!$A$2:$G$1741,6,FALSE)</f>
        <v>31.037095999999998</v>
      </c>
      <c r="D91">
        <f>+VLOOKUP(A91,GENTERA.MX!$A$2:$G$1741,6,FALSE)</f>
        <v>11.067038</v>
      </c>
      <c r="F91" s="16">
        <v>41129</v>
      </c>
      <c r="G91">
        <f>+LN(B91/B90)</f>
        <v>0</v>
      </c>
      <c r="H91">
        <f>+LN(C91/C90)</f>
        <v>-1.2072556489685866E-2</v>
      </c>
      <c r="I91">
        <f>+LN(D91/D90)</f>
        <v>-1.6612786678115443E-2</v>
      </c>
    </row>
    <row r="92" spans="1:9" x14ac:dyDescent="0.25">
      <c r="A92" s="16">
        <v>41130</v>
      </c>
      <c r="B92">
        <f>+VLOOKUP(A92,'CEMEXCPO.MX'!$A$2:$G$1741,6,FALSE)</f>
        <v>7.8165300000000002</v>
      </c>
      <c r="C92">
        <f>+VLOOKUP(A92,BIMBOA.MX!$A$2:$G$1741,6,FALSE)</f>
        <v>30.708458</v>
      </c>
      <c r="D92">
        <f>+VLOOKUP(A92,GENTERA.MX!$A$2:$G$1741,6,FALSE)</f>
        <v>11.067038</v>
      </c>
      <c r="F92" s="16">
        <v>41130</v>
      </c>
      <c r="G92">
        <f>+LN(B92/B91)</f>
        <v>-2.1010263647537712E-3</v>
      </c>
      <c r="H92">
        <f>+LN(C92/C91)</f>
        <v>-1.0645012702642943E-2</v>
      </c>
      <c r="I92">
        <f>+LN(D92/D91)</f>
        <v>0</v>
      </c>
    </row>
    <row r="93" spans="1:9" x14ac:dyDescent="0.25">
      <c r="A93" s="16">
        <v>41131</v>
      </c>
      <c r="B93">
        <f>+VLOOKUP(A93,'CEMEXCPO.MX'!$A$2:$G$1741,6,FALSE)</f>
        <v>8.0548900000000003</v>
      </c>
      <c r="C93">
        <f>+VLOOKUP(A93,BIMBOA.MX!$A$2:$G$1741,6,FALSE)</f>
        <v>30.176832000000001</v>
      </c>
      <c r="D93">
        <f>+VLOOKUP(A93,GENTERA.MX!$A$2:$G$1741,6,FALSE)</f>
        <v>11.139583</v>
      </c>
      <c r="F93" s="16">
        <v>41131</v>
      </c>
      <c r="G93">
        <f>+LN(B93/B92)</f>
        <v>3.0038638358674534E-2</v>
      </c>
      <c r="H93">
        <f>+LN(C93/C92)</f>
        <v>-1.7463643883621368E-2</v>
      </c>
      <c r="I93">
        <f>+LN(D93/D92)</f>
        <v>6.5336602152026172E-3</v>
      </c>
    </row>
    <row r="94" spans="1:9" x14ac:dyDescent="0.25">
      <c r="A94" s="16">
        <v>41134</v>
      </c>
      <c r="B94">
        <f>+VLOOKUP(A94,'CEMEXCPO.MX'!$A$2:$G$1741,6,FALSE)</f>
        <v>7.9809099999999997</v>
      </c>
      <c r="C94">
        <f>+VLOOKUP(A94,BIMBOA.MX!$A$2:$G$1741,6,FALSE)</f>
        <v>29.722536000000002</v>
      </c>
      <c r="D94">
        <f>+VLOOKUP(A94,GENTERA.MX!$A$2:$G$1741,6,FALSE)</f>
        <v>10.946130999999999</v>
      </c>
      <c r="F94" s="16">
        <v>41134</v>
      </c>
      <c r="G94">
        <f>+LN(B94/B93)</f>
        <v>-9.2269203735470297E-3</v>
      </c>
      <c r="H94">
        <f>+LN(C94/C93)</f>
        <v>-1.5168931697558726E-2</v>
      </c>
      <c r="I94">
        <f>+LN(D94/D93)</f>
        <v>-1.7518740631226569E-2</v>
      </c>
    </row>
    <row r="95" spans="1:9" x14ac:dyDescent="0.25">
      <c r="A95" s="16">
        <v>41135</v>
      </c>
      <c r="B95">
        <f>+VLOOKUP(A95,'CEMEXCPO.MX'!$A$2:$G$1741,6,FALSE)</f>
        <v>8.0466700000000007</v>
      </c>
      <c r="C95">
        <f>+VLOOKUP(A95,BIMBOA.MX!$A$2:$G$1741,6,FALSE)</f>
        <v>29.761202000000001</v>
      </c>
      <c r="D95">
        <f>+VLOOKUP(A95,GENTERA.MX!$A$2:$G$1741,6,FALSE)</f>
        <v>11.067038</v>
      </c>
      <c r="F95" s="16">
        <v>41135</v>
      </c>
      <c r="G95">
        <f>+LN(B95/B94)</f>
        <v>8.2059012034669063E-3</v>
      </c>
      <c r="H95">
        <f>+LN(C95/C94)</f>
        <v>1.3000529807291042E-3</v>
      </c>
      <c r="I95">
        <f>+LN(D95/D94)</f>
        <v>1.0985080416024062E-2</v>
      </c>
    </row>
    <row r="96" spans="1:9" x14ac:dyDescent="0.25">
      <c r="A96" s="16">
        <v>41136</v>
      </c>
      <c r="B96">
        <f>+VLOOKUP(A96,'CEMEXCPO.MX'!$A$2:$G$1741,6,FALSE)</f>
        <v>8.1699599999999997</v>
      </c>
      <c r="C96">
        <f>+VLOOKUP(A96,BIMBOA.MX!$A$2:$G$1741,6,FALSE)</f>
        <v>30.708458</v>
      </c>
      <c r="D96">
        <f>+VLOOKUP(A96,GENTERA.MX!$A$2:$G$1741,6,FALSE)</f>
        <v>11.220186999999999</v>
      </c>
      <c r="F96" s="16">
        <v>41136</v>
      </c>
      <c r="G96">
        <f>+LN(B96/B95)</f>
        <v>1.5205671647696746E-2</v>
      </c>
      <c r="H96">
        <f>+LN(C96/C95)</f>
        <v>3.1332522600451017E-2</v>
      </c>
      <c r="I96">
        <f>+LN(D96/D95)</f>
        <v>1.3743425714058968E-2</v>
      </c>
    </row>
    <row r="97" spans="1:9" x14ac:dyDescent="0.25">
      <c r="A97" s="16">
        <v>41137</v>
      </c>
      <c r="B97">
        <f>+VLOOKUP(A97,'CEMEXCPO.MX'!$A$2:$G$1741,6,FALSE)</f>
        <v>8.359</v>
      </c>
      <c r="C97">
        <f>+VLOOKUP(A97,BIMBOA.MX!$A$2:$G$1741,6,FALSE)</f>
        <v>30.167164</v>
      </c>
      <c r="D97">
        <f>+VLOOKUP(A97,GENTERA.MX!$A$2:$G$1741,6,FALSE)</f>
        <v>11.026736</v>
      </c>
      <c r="F97" s="16">
        <v>41137</v>
      </c>
      <c r="G97">
        <f>+LN(B97/B96)</f>
        <v>2.2874789817925224E-2</v>
      </c>
      <c r="H97">
        <f>+LN(C97/C96)</f>
        <v>-1.7784073444922645E-2</v>
      </c>
      <c r="I97">
        <f>+LN(D97/D96)</f>
        <v>-1.7391697367534133E-2</v>
      </c>
    </row>
    <row r="98" spans="1:9" x14ac:dyDescent="0.25">
      <c r="A98" s="16">
        <v>41138</v>
      </c>
      <c r="B98">
        <f>+VLOOKUP(A98,'CEMEXCPO.MX'!$A$2:$G$1741,6,FALSE)</f>
        <v>8.4658499999999997</v>
      </c>
      <c r="C98">
        <f>+VLOOKUP(A98,BIMBOA.MX!$A$2:$G$1741,6,FALSE)</f>
        <v>29.780531</v>
      </c>
      <c r="D98">
        <f>+VLOOKUP(A98,GENTERA.MX!$A$2:$G$1741,6,FALSE)</f>
        <v>11.075098000000001</v>
      </c>
      <c r="F98" s="16">
        <v>41138</v>
      </c>
      <c r="G98">
        <f>+LN(B98/B97)</f>
        <v>1.2701621294202685E-2</v>
      </c>
      <c r="H98">
        <f>+LN(C98/C97)</f>
        <v>-1.2899190233924948E-2</v>
      </c>
      <c r="I98">
        <f>+LN(D98/D97)</f>
        <v>4.3762953957189729E-3</v>
      </c>
    </row>
    <row r="99" spans="1:9" x14ac:dyDescent="0.25">
      <c r="A99" s="16">
        <v>41141</v>
      </c>
      <c r="B99">
        <f>+VLOOKUP(A99,'CEMEXCPO.MX'!$A$2:$G$1741,6,FALSE)</f>
        <v>8.2932400000000008</v>
      </c>
      <c r="C99">
        <f>+VLOOKUP(A99,BIMBOA.MX!$A$2:$G$1741,6,FALSE)</f>
        <v>29.770866000000002</v>
      </c>
      <c r="D99">
        <f>+VLOOKUP(A99,GENTERA.MX!$A$2:$G$1741,6,FALSE)</f>
        <v>11.147643</v>
      </c>
      <c r="F99" s="16">
        <v>41141</v>
      </c>
      <c r="G99">
        <f>+LN(B99/B98)</f>
        <v>-2.0599698890972212E-2</v>
      </c>
      <c r="H99">
        <f>+LN(C99/C98)</f>
        <v>-3.2459356360215494E-4</v>
      </c>
      <c r="I99">
        <f>+LN(D99/D98)</f>
        <v>6.5289207750405783E-3</v>
      </c>
    </row>
    <row r="100" spans="1:9" x14ac:dyDescent="0.25">
      <c r="A100" s="16">
        <v>41142</v>
      </c>
      <c r="B100">
        <f>+VLOOKUP(A100,'CEMEXCPO.MX'!$A$2:$G$1741,6,FALSE)</f>
        <v>8.4329699999999992</v>
      </c>
      <c r="C100">
        <f>+VLOOKUP(A100,BIMBOA.MX!$A$2:$G$1741,6,FALSE)</f>
        <v>29.297236999999999</v>
      </c>
      <c r="D100">
        <f>+VLOOKUP(A100,GENTERA.MX!$A$2:$G$1741,6,FALSE)</f>
        <v>11.139583</v>
      </c>
      <c r="F100" s="16">
        <v>41142</v>
      </c>
      <c r="G100">
        <f>+LN(B100/B99)</f>
        <v>1.6708298013063404E-2</v>
      </c>
      <c r="H100">
        <f>+LN(C100/C99)</f>
        <v>-1.6037053057025394E-2</v>
      </c>
      <c r="I100">
        <f>+LN(D100/D99)</f>
        <v>-7.2328430208192288E-4</v>
      </c>
    </row>
    <row r="101" spans="1:9" x14ac:dyDescent="0.25">
      <c r="A101" s="16">
        <v>41143</v>
      </c>
      <c r="B101">
        <f>+VLOOKUP(A101,'CEMEXCPO.MX'!$A$2:$G$1741,6,FALSE)</f>
        <v>8.7864000000000004</v>
      </c>
      <c r="C101">
        <f>+VLOOKUP(A101,BIMBOA.MX!$A$2:$G$1741,6,FALSE)</f>
        <v>29.751535000000001</v>
      </c>
      <c r="D101">
        <f>+VLOOKUP(A101,GENTERA.MX!$A$2:$G$1741,6,FALSE)</f>
        <v>11.123462</v>
      </c>
      <c r="F101" s="16">
        <v>41143</v>
      </c>
      <c r="G101">
        <f>+LN(B101/B100)</f>
        <v>4.105604835868628E-2</v>
      </c>
      <c r="H101">
        <f>+LN(C101/C100)</f>
        <v>1.538751606406555E-2</v>
      </c>
      <c r="I101">
        <f>+LN(D101/D100)</f>
        <v>-1.4482298192040766E-3</v>
      </c>
    </row>
    <row r="102" spans="1:9" x14ac:dyDescent="0.25">
      <c r="A102" s="16">
        <v>41144</v>
      </c>
      <c r="B102">
        <f>+VLOOKUP(A102,'CEMEXCPO.MX'!$A$2:$G$1741,6,FALSE)</f>
        <v>8.5809200000000008</v>
      </c>
      <c r="C102">
        <f>+VLOOKUP(A102,BIMBOA.MX!$A$2:$G$1741,6,FALSE)</f>
        <v>29.432562000000001</v>
      </c>
      <c r="D102">
        <f>+VLOOKUP(A102,GENTERA.MX!$A$2:$G$1741,6,FALSE)</f>
        <v>11.050917999999999</v>
      </c>
      <c r="F102" s="16">
        <v>41144</v>
      </c>
      <c r="G102">
        <f>+LN(B102/B101)</f>
        <v>-2.366393763321015E-2</v>
      </c>
      <c r="H102">
        <f>+LN(C102/C101)</f>
        <v>-1.0779114816330284E-2</v>
      </c>
      <c r="I102">
        <f>+LN(D102/D101)</f>
        <v>-6.5430698681267245E-3</v>
      </c>
    </row>
    <row r="103" spans="1:9" x14ac:dyDescent="0.25">
      <c r="A103" s="16">
        <v>41145</v>
      </c>
      <c r="B103">
        <f>+VLOOKUP(A103,'CEMEXCPO.MX'!$A$2:$G$1741,6,FALSE)</f>
        <v>8.7453000000000003</v>
      </c>
      <c r="C103">
        <f>+VLOOKUP(A103,BIMBOA.MX!$A$2:$G$1741,6,FALSE)</f>
        <v>29.693539000000001</v>
      </c>
      <c r="D103">
        <f>+VLOOKUP(A103,GENTERA.MX!$A$2:$G$1741,6,FALSE)</f>
        <v>11.083159</v>
      </c>
      <c r="F103" s="16">
        <v>41145</v>
      </c>
      <c r="G103">
        <f>+LN(B103/B102)</f>
        <v>1.8975279340686661E-2</v>
      </c>
      <c r="H103">
        <f>+LN(C103/C102)</f>
        <v>8.8278675724966053E-3</v>
      </c>
      <c r="I103">
        <f>+LN(D103/D102)</f>
        <v>2.913247550595945E-3</v>
      </c>
    </row>
    <row r="104" spans="1:9" x14ac:dyDescent="0.25">
      <c r="A104" s="16">
        <v>41148</v>
      </c>
      <c r="B104">
        <f>+VLOOKUP(A104,'CEMEXCPO.MX'!$A$2:$G$1741,6,FALSE)</f>
        <v>8.5726999999999993</v>
      </c>
      <c r="C104">
        <f>+VLOOKUP(A104,BIMBOA.MX!$A$2:$G$1741,6,FALSE)</f>
        <v>29.403562999999998</v>
      </c>
      <c r="D104">
        <f>+VLOOKUP(A104,GENTERA.MX!$A$2:$G$1741,6,FALSE)</f>
        <v>11.042856</v>
      </c>
      <c r="F104" s="16">
        <v>41148</v>
      </c>
      <c r="G104">
        <f>+LN(B104/B103)</f>
        <v>-1.9933677699656184E-2</v>
      </c>
      <c r="H104">
        <f>+LN(C104/C103)</f>
        <v>-9.8136225775458212E-3</v>
      </c>
      <c r="I104">
        <f>+LN(D104/D103)</f>
        <v>-3.643045941565328E-3</v>
      </c>
    </row>
    <row r="105" spans="1:9" x14ac:dyDescent="0.25">
      <c r="A105" s="16">
        <v>41149</v>
      </c>
      <c r="B105">
        <f>+VLOOKUP(A105,'CEMEXCPO.MX'!$A$2:$G$1741,6,FALSE)</f>
        <v>8.5233799999999995</v>
      </c>
      <c r="C105">
        <f>+VLOOKUP(A105,BIMBOA.MX!$A$2:$G$1741,6,FALSE)</f>
        <v>29.519552000000001</v>
      </c>
      <c r="D105">
        <f>+VLOOKUP(A105,GENTERA.MX!$A$2:$G$1741,6,FALSE)</f>
        <v>10.970313000000001</v>
      </c>
      <c r="F105" s="16">
        <v>41149</v>
      </c>
      <c r="G105">
        <f>+LN(B105/B104)</f>
        <v>-5.7697597136123309E-3</v>
      </c>
      <c r="H105">
        <f>+LN(C105/C104)</f>
        <v>3.9369659874975566E-3</v>
      </c>
      <c r="I105">
        <f>+LN(D105/D104)</f>
        <v>-6.5908968040894241E-3</v>
      </c>
    </row>
    <row r="106" spans="1:9" x14ac:dyDescent="0.25">
      <c r="A106" s="16">
        <v>41150</v>
      </c>
      <c r="B106">
        <f>+VLOOKUP(A106,'CEMEXCPO.MX'!$A$2:$G$1741,6,FALSE)</f>
        <v>8.4411900000000006</v>
      </c>
      <c r="C106">
        <f>+VLOOKUP(A106,BIMBOA.MX!$A$2:$G$1741,6,FALSE)</f>
        <v>29.248909000000001</v>
      </c>
      <c r="D106">
        <f>+VLOOKUP(A106,GENTERA.MX!$A$2:$G$1741,6,FALSE)</f>
        <v>10.921950000000001</v>
      </c>
      <c r="F106" s="16">
        <v>41150</v>
      </c>
      <c r="G106">
        <f>+LN(B106/B105)</f>
        <v>-9.689681856575507E-3</v>
      </c>
      <c r="H106">
        <f>+LN(C106/C105)</f>
        <v>-9.2105496284153408E-3</v>
      </c>
      <c r="I106">
        <f>+LN(D106/D105)</f>
        <v>-4.4182804377326419E-3</v>
      </c>
    </row>
    <row r="107" spans="1:9" x14ac:dyDescent="0.25">
      <c r="A107" s="16">
        <v>41151</v>
      </c>
      <c r="B107">
        <f>+VLOOKUP(A107,'CEMEXCPO.MX'!$A$2:$G$1741,6,FALSE)</f>
        <v>8.3261199999999995</v>
      </c>
      <c r="C107">
        <f>+VLOOKUP(A107,BIMBOA.MX!$A$2:$G$1741,6,FALSE)</f>
        <v>28.987929999999999</v>
      </c>
      <c r="D107">
        <f>+VLOOKUP(A107,GENTERA.MX!$A$2:$G$1741,6,FALSE)</f>
        <v>10.865525999999999</v>
      </c>
      <c r="F107" s="16">
        <v>41151</v>
      </c>
      <c r="G107">
        <f>+LN(B107/B106)</f>
        <v>-1.3725732577548735E-2</v>
      </c>
      <c r="H107">
        <f>+LN(C107/C106)</f>
        <v>-8.9627373851444911E-3</v>
      </c>
      <c r="I107">
        <f>+LN(D107/D106)</f>
        <v>-5.1795009336171524E-3</v>
      </c>
    </row>
    <row r="108" spans="1:9" x14ac:dyDescent="0.25">
      <c r="A108" s="16">
        <v>41152</v>
      </c>
      <c r="B108">
        <f>+VLOOKUP(A108,'CEMEXCPO.MX'!$A$2:$G$1741,6,FALSE)</f>
        <v>8.0137900000000002</v>
      </c>
      <c r="C108">
        <f>+VLOOKUP(A108,BIMBOA.MX!$A$2:$G$1741,6,FALSE)</f>
        <v>27.741033999999999</v>
      </c>
      <c r="D108">
        <f>+VLOOKUP(A108,GENTERA.MX!$A$2:$G$1741,6,FALSE)</f>
        <v>10.672074</v>
      </c>
      <c r="F108" s="16">
        <v>41152</v>
      </c>
      <c r="G108">
        <f>+LN(B108/B107)</f>
        <v>-3.8233753624214967E-2</v>
      </c>
      <c r="H108">
        <f>+LN(C108/C107)</f>
        <v>-4.3966847566206876E-2</v>
      </c>
      <c r="I108">
        <f>+LN(D108/D107)</f>
        <v>-1.7964601687522508E-2</v>
      </c>
    </row>
    <row r="109" spans="1:9" x14ac:dyDescent="0.25">
      <c r="A109" s="16">
        <v>41155</v>
      </c>
      <c r="B109">
        <f>+VLOOKUP(A109,'CEMEXCPO.MX'!$A$2:$G$1741,6,FALSE)</f>
        <v>8.1453000000000007</v>
      </c>
      <c r="C109">
        <f>+VLOOKUP(A109,BIMBOA.MX!$A$2:$G$1741,6,FALSE)</f>
        <v>28.504636999999999</v>
      </c>
      <c r="D109">
        <f>+VLOOKUP(A109,GENTERA.MX!$A$2:$G$1741,6,FALSE)</f>
        <v>11.010614</v>
      </c>
      <c r="F109" s="16">
        <v>41155</v>
      </c>
      <c r="G109">
        <f>+LN(B109/B108)</f>
        <v>1.6277266060366752E-2</v>
      </c>
      <c r="H109">
        <f>+LN(C109/C108)</f>
        <v>2.7154086908911104E-2</v>
      </c>
      <c r="I109">
        <f>+LN(D109/D108)</f>
        <v>3.1229293481534526E-2</v>
      </c>
    </row>
    <row r="110" spans="1:9" x14ac:dyDescent="0.25">
      <c r="A110" s="16">
        <v>41156</v>
      </c>
      <c r="B110">
        <f>+VLOOKUP(A110,'CEMEXCPO.MX'!$A$2:$G$1741,6,FALSE)</f>
        <v>8.1124200000000002</v>
      </c>
      <c r="C110">
        <f>+VLOOKUP(A110,BIMBOA.MX!$A$2:$G$1741,6,FALSE)</f>
        <v>28.330652000000001</v>
      </c>
      <c r="D110">
        <f>+VLOOKUP(A110,GENTERA.MX!$A$2:$G$1741,6,FALSE)</f>
        <v>11.010614</v>
      </c>
      <c r="F110" s="16">
        <v>41156</v>
      </c>
      <c r="G110">
        <f>+LN(B110/B109)</f>
        <v>-4.0448531317652118E-3</v>
      </c>
      <c r="H110">
        <f>+LN(C110/C109)</f>
        <v>-6.1224477446086764E-3</v>
      </c>
      <c r="I110">
        <f>+LN(D110/D109)</f>
        <v>0</v>
      </c>
    </row>
    <row r="111" spans="1:9" x14ac:dyDescent="0.25">
      <c r="A111" s="16">
        <v>41157</v>
      </c>
      <c r="B111">
        <f>+VLOOKUP(A111,'CEMEXCPO.MX'!$A$2:$G$1741,6,FALSE)</f>
        <v>8.2192699999999999</v>
      </c>
      <c r="C111">
        <f>+VLOOKUP(A111,BIMBOA.MX!$A$2:$G$1741,6,FALSE)</f>
        <v>28.253325</v>
      </c>
      <c r="D111">
        <f>+VLOOKUP(A111,GENTERA.MX!$A$2:$G$1741,6,FALSE)</f>
        <v>11.042856</v>
      </c>
      <c r="F111" s="16">
        <v>41157</v>
      </c>
      <c r="G111">
        <f>+LN(B111/B110)</f>
        <v>1.3085176682085951E-2</v>
      </c>
      <c r="H111">
        <f>+LN(C111/C110)</f>
        <v>-2.7331782683902989E-3</v>
      </c>
      <c r="I111">
        <f>+LN(D111/D110)</f>
        <v>2.9239863814271606E-3</v>
      </c>
    </row>
    <row r="112" spans="1:9" x14ac:dyDescent="0.25">
      <c r="A112" s="16">
        <v>41158</v>
      </c>
      <c r="B112">
        <f>+VLOOKUP(A112,'CEMEXCPO.MX'!$A$2:$G$1741,6,FALSE)</f>
        <v>8.5069499999999998</v>
      </c>
      <c r="C112">
        <f>+VLOOKUP(A112,BIMBOA.MX!$A$2:$G$1741,6,FALSE)</f>
        <v>29.045925</v>
      </c>
      <c r="D112">
        <f>+VLOOKUP(A112,GENTERA.MX!$A$2:$G$1741,6,FALSE)</f>
        <v>11.042856</v>
      </c>
      <c r="F112" s="16">
        <v>41158</v>
      </c>
      <c r="G112">
        <f>+LN(B112/B111)</f>
        <v>3.4402079125282418E-2</v>
      </c>
      <c r="H112">
        <f>+LN(C112/C111)</f>
        <v>2.7667048289647736E-2</v>
      </c>
      <c r="I112">
        <f>+LN(D112/D111)</f>
        <v>0</v>
      </c>
    </row>
    <row r="113" spans="1:9" x14ac:dyDescent="0.25">
      <c r="A113" s="16">
        <v>41159</v>
      </c>
      <c r="B113">
        <f>+VLOOKUP(A113,'CEMEXCPO.MX'!$A$2:$G$1741,6,FALSE)</f>
        <v>8.6055799999999998</v>
      </c>
      <c r="C113">
        <f>+VLOOKUP(A113,BIMBOA.MX!$A$2:$G$1741,6,FALSE)</f>
        <v>29.413229000000001</v>
      </c>
      <c r="D113">
        <f>+VLOOKUP(A113,GENTERA.MX!$A$2:$G$1741,6,FALSE)</f>
        <v>11.050917999999999</v>
      </c>
      <c r="F113" s="16">
        <v>41159</v>
      </c>
      <c r="G113">
        <f>+LN(B113/B112)</f>
        <v>1.152735360107135E-2</v>
      </c>
      <c r="H113">
        <f>+LN(C113/C112)</f>
        <v>1.2566341055549411E-2</v>
      </c>
      <c r="I113">
        <f>+LN(D113/D112)</f>
        <v>7.2979839096946842E-4</v>
      </c>
    </row>
    <row r="114" spans="1:9" x14ac:dyDescent="0.25">
      <c r="A114" s="16">
        <v>41162</v>
      </c>
      <c r="B114">
        <f>+VLOOKUP(A114,'CEMEXCPO.MX'!$A$2:$G$1741,6,FALSE)</f>
        <v>8.4905100000000004</v>
      </c>
      <c r="C114">
        <f>+VLOOKUP(A114,BIMBOA.MX!$A$2:$G$1741,6,FALSE)</f>
        <v>29.577546999999999</v>
      </c>
      <c r="D114">
        <f>+VLOOKUP(A114,GENTERA.MX!$A$2:$G$1741,6,FALSE)</f>
        <v>11.115401</v>
      </c>
      <c r="F114" s="16">
        <v>41162</v>
      </c>
      <c r="G114">
        <f>+LN(B114/B113)</f>
        <v>-1.3461760874445733E-2</v>
      </c>
      <c r="H114">
        <f>+LN(C114/C113)</f>
        <v>5.5709870634516887E-3</v>
      </c>
      <c r="I114">
        <f>+LN(D114/D113)</f>
        <v>5.8181227021644822E-3</v>
      </c>
    </row>
    <row r="115" spans="1:9" x14ac:dyDescent="0.25">
      <c r="A115" s="16">
        <v>41163</v>
      </c>
      <c r="B115">
        <f>+VLOOKUP(A115,'CEMEXCPO.MX'!$A$2:$G$1741,6,FALSE)</f>
        <v>8.5973600000000001</v>
      </c>
      <c r="C115">
        <f>+VLOOKUP(A115,BIMBOA.MX!$A$2:$G$1741,6,FALSE)</f>
        <v>29.316569999999999</v>
      </c>
      <c r="D115">
        <f>+VLOOKUP(A115,GENTERA.MX!$A$2:$G$1741,6,FALSE)</f>
        <v>11.075098000000001</v>
      </c>
      <c r="F115" s="16">
        <v>41163</v>
      </c>
      <c r="G115">
        <f>+LN(B115/B114)</f>
        <v>1.2506110197806865E-2</v>
      </c>
      <c r="H115">
        <f>+LN(C115/C114)</f>
        <v>-8.8626410081516695E-3</v>
      </c>
      <c r="I115">
        <f>+LN(D115/D114)</f>
        <v>-3.6324594877922885E-3</v>
      </c>
    </row>
    <row r="116" spans="1:9" x14ac:dyDescent="0.25">
      <c r="A116" s="16">
        <v>41164</v>
      </c>
      <c r="B116">
        <f>+VLOOKUP(A116,'CEMEXCPO.MX'!$A$2:$G$1741,6,FALSE)</f>
        <v>8.8603699999999996</v>
      </c>
      <c r="C116">
        <f>+VLOOKUP(A116,BIMBOA.MX!$A$2:$G$1741,6,FALSE)</f>
        <v>29.596882000000001</v>
      </c>
      <c r="D116">
        <f>+VLOOKUP(A116,GENTERA.MX!$A$2:$G$1741,6,FALSE)</f>
        <v>11.228249999999999</v>
      </c>
      <c r="F116" s="16">
        <v>41164</v>
      </c>
      <c r="G116">
        <f>+LN(B116/B115)</f>
        <v>3.013334507911207E-2</v>
      </c>
      <c r="H116">
        <f>+LN(C116/C115)</f>
        <v>9.5161327617633053E-3</v>
      </c>
      <c r="I116">
        <f>+LN(D116/D115)</f>
        <v>1.3733759365404158E-2</v>
      </c>
    </row>
    <row r="117" spans="1:9" x14ac:dyDescent="0.25">
      <c r="A117" s="16">
        <v>41166</v>
      </c>
      <c r="B117">
        <f>+VLOOKUP(A117,'CEMEXCPO.MX'!$A$2:$G$1741,6,FALSE)</f>
        <v>8.7124299999999995</v>
      </c>
      <c r="C117">
        <f>+VLOOKUP(A117,BIMBOA.MX!$A$2:$G$1741,6,FALSE)</f>
        <v>29.886856000000002</v>
      </c>
      <c r="D117">
        <f>+VLOOKUP(A117,GENTERA.MX!$A$2:$G$1741,6,FALSE)</f>
        <v>11.341094</v>
      </c>
      <c r="F117" s="16">
        <v>41166</v>
      </c>
      <c r="G117">
        <f>+LN(B117/B116)</f>
        <v>-1.6837782846302062E-2</v>
      </c>
      <c r="H117">
        <f>+LN(C117/C116)</f>
        <v>9.7497671388579697E-3</v>
      </c>
      <c r="I117">
        <f>+LN(D117/D116)</f>
        <v>9.9998422936387037E-3</v>
      </c>
    </row>
    <row r="118" spans="1:9" x14ac:dyDescent="0.25">
      <c r="A118" s="16">
        <v>41169</v>
      </c>
      <c r="B118">
        <f>+VLOOKUP(A118,'CEMEXCPO.MX'!$A$2:$G$1741,6,FALSE)</f>
        <v>8.8192799999999991</v>
      </c>
      <c r="C118">
        <f>+VLOOKUP(A118,BIMBOA.MX!$A$2:$G$1741,6,FALSE)</f>
        <v>29.761202000000001</v>
      </c>
      <c r="D118">
        <f>+VLOOKUP(A118,GENTERA.MX!$A$2:$G$1741,6,FALSE)</f>
        <v>11.599030000000001</v>
      </c>
      <c r="F118" s="16">
        <v>41169</v>
      </c>
      <c r="G118">
        <f>+LN(B118/B117)</f>
        <v>1.2189492412431861E-2</v>
      </c>
      <c r="H118">
        <f>+LN(C118/C117)</f>
        <v>-4.2131861484232163E-3</v>
      </c>
      <c r="I118">
        <f>+LN(D118/D117)</f>
        <v>2.2488707616701929E-2</v>
      </c>
    </row>
    <row r="119" spans="1:9" x14ac:dyDescent="0.25">
      <c r="A119" s="16">
        <v>41170</v>
      </c>
      <c r="B119">
        <f>+VLOOKUP(A119,'CEMEXCPO.MX'!$A$2:$G$1741,6,FALSE)</f>
        <v>8.8110599999999994</v>
      </c>
      <c r="C119">
        <f>+VLOOKUP(A119,BIMBOA.MX!$A$2:$G$1741,6,FALSE)</f>
        <v>29.964183999999999</v>
      </c>
      <c r="D119">
        <f>+VLOOKUP(A119,GENTERA.MX!$A$2:$G$1741,6,FALSE)</f>
        <v>11.590971</v>
      </c>
      <c r="F119" s="16">
        <v>41170</v>
      </c>
      <c r="G119">
        <f>+LN(B119/B118)</f>
        <v>-9.3248350237431458E-4</v>
      </c>
      <c r="H119">
        <f>+LN(C119/C118)</f>
        <v>6.7972028347664777E-3</v>
      </c>
      <c r="I119">
        <f>+LN(D119/D118)</f>
        <v>-6.9504096394224836E-4</v>
      </c>
    </row>
    <row r="120" spans="1:9" x14ac:dyDescent="0.25">
      <c r="A120" s="16">
        <v>41171</v>
      </c>
      <c r="B120">
        <f>+VLOOKUP(A120,'CEMEXCPO.MX'!$A$2:$G$1741,6,FALSE)</f>
        <v>9.0411999999999999</v>
      </c>
      <c r="C120">
        <f>+VLOOKUP(A120,BIMBOA.MX!$A$2:$G$1741,6,FALSE)</f>
        <v>30.118835000000001</v>
      </c>
      <c r="D120">
        <f>+VLOOKUP(A120,GENTERA.MX!$A$2:$G$1741,6,FALSE)</f>
        <v>11.623212000000001</v>
      </c>
      <c r="F120" s="16">
        <v>41171</v>
      </c>
      <c r="G120">
        <f>+LN(B120/B119)</f>
        <v>2.5784158426158523E-2</v>
      </c>
      <c r="H120">
        <f>+LN(C120/C119)</f>
        <v>5.1479217958395667E-3</v>
      </c>
      <c r="I120">
        <f>+LN(D120/D119)</f>
        <v>2.7777002300651702E-3</v>
      </c>
    </row>
    <row r="121" spans="1:9" x14ac:dyDescent="0.25">
      <c r="A121" s="16">
        <v>41172</v>
      </c>
      <c r="B121">
        <f>+VLOOKUP(A121,'CEMEXCPO.MX'!$A$2:$G$1741,6,FALSE)</f>
        <v>9.0083199999999994</v>
      </c>
      <c r="C121">
        <f>+VLOOKUP(A121,BIMBOA.MX!$A$2:$G$1741,6,FALSE)</f>
        <v>30.147832999999999</v>
      </c>
      <c r="D121">
        <f>+VLOOKUP(A121,GENTERA.MX!$A$2:$G$1741,6,FALSE)</f>
        <v>11.953690999999999</v>
      </c>
      <c r="F121" s="16">
        <v>41172</v>
      </c>
      <c r="G121">
        <f>+LN(B121/B120)</f>
        <v>-3.6433142122379047E-3</v>
      </c>
      <c r="H121">
        <f>+LN(C121/C120)</f>
        <v>9.623230618237518E-4</v>
      </c>
      <c r="I121">
        <f>+LN(D121/D120)</f>
        <v>2.8035967787415805E-2</v>
      </c>
    </row>
    <row r="122" spans="1:9" x14ac:dyDescent="0.25">
      <c r="A122" s="16">
        <v>41173</v>
      </c>
      <c r="B122">
        <f>+VLOOKUP(A122,'CEMEXCPO.MX'!$A$2:$G$1741,6,FALSE)</f>
        <v>8.9672199999999993</v>
      </c>
      <c r="C122">
        <f>+VLOOKUP(A122,BIMBOA.MX!$A$2:$G$1741,6,FALSE)</f>
        <v>30.022179000000001</v>
      </c>
      <c r="D122">
        <f>+VLOOKUP(A122,GENTERA.MX!$A$2:$G$1741,6,FALSE)</f>
        <v>11.897268</v>
      </c>
      <c r="F122" s="16">
        <v>41173</v>
      </c>
      <c r="G122">
        <f>+LN(B122/B121)</f>
        <v>-4.5728886721862214E-3</v>
      </c>
      <c r="H122">
        <f>+LN(C122/C121)</f>
        <v>-4.1766381120940761E-3</v>
      </c>
      <c r="I122">
        <f>+LN(D122/D121)</f>
        <v>-4.7313070517304859E-3</v>
      </c>
    </row>
    <row r="123" spans="1:9" x14ac:dyDescent="0.25">
      <c r="A123" s="16">
        <v>41176</v>
      </c>
      <c r="B123">
        <f>+VLOOKUP(A123,'CEMEXCPO.MX'!$A$2:$G$1741,6,FALSE)</f>
        <v>8.8685899999999993</v>
      </c>
      <c r="C123">
        <f>+VLOOKUP(A123,BIMBOA.MX!$A$2:$G$1741,6,FALSE)</f>
        <v>29.993181</v>
      </c>
      <c r="D123">
        <f>+VLOOKUP(A123,GENTERA.MX!$A$2:$G$1741,6,FALSE)</f>
        <v>11.856966</v>
      </c>
      <c r="F123" s="16">
        <v>41176</v>
      </c>
      <c r="G123">
        <f>+LN(B123/B122)</f>
        <v>-1.1059885183250065E-2</v>
      </c>
      <c r="H123">
        <f>+LN(C123/C122)</f>
        <v>-9.6635268893233248E-4</v>
      </c>
      <c r="I123">
        <f>+LN(D123/D122)</f>
        <v>-3.393250960672813E-3</v>
      </c>
    </row>
    <row r="124" spans="1:9" x14ac:dyDescent="0.25">
      <c r="A124" s="16">
        <v>41177</v>
      </c>
      <c r="B124">
        <f>+VLOOKUP(A124,'CEMEXCPO.MX'!$A$2:$G$1741,6,FALSE)</f>
        <v>8.7042099999999998</v>
      </c>
      <c r="C124">
        <f>+VLOOKUP(A124,BIMBOA.MX!$A$2:$G$1741,6,FALSE)</f>
        <v>30.031842999999999</v>
      </c>
      <c r="D124">
        <f>+VLOOKUP(A124,GENTERA.MX!$A$2:$G$1741,6,FALSE)</f>
        <v>11.590971</v>
      </c>
      <c r="F124" s="16">
        <v>41177</v>
      </c>
      <c r="G124">
        <f>+LN(B124/B123)</f>
        <v>-1.8709004228847703E-2</v>
      </c>
      <c r="H124">
        <f>+LN(C124/C123)</f>
        <v>1.288196247833928E-3</v>
      </c>
      <c r="I124">
        <f>+LN(D124/D123)</f>
        <v>-2.2689110005077579E-2</v>
      </c>
    </row>
    <row r="125" spans="1:9" x14ac:dyDescent="0.25">
      <c r="A125" s="16">
        <v>41178</v>
      </c>
      <c r="B125">
        <f>+VLOOKUP(A125,'CEMEXCPO.MX'!$A$2:$G$1741,6,FALSE)</f>
        <v>8.4165299999999998</v>
      </c>
      <c r="C125">
        <f>+VLOOKUP(A125,BIMBOA.MX!$A$2:$G$1741,6,FALSE)</f>
        <v>30.283155000000001</v>
      </c>
      <c r="D125">
        <f>+VLOOKUP(A125,GENTERA.MX!$A$2:$G$1741,6,FALSE)</f>
        <v>11.655453</v>
      </c>
      <c r="F125" s="16">
        <v>41178</v>
      </c>
      <c r="G125">
        <f>+LN(B125/B124)</f>
        <v>-3.3609187363109472E-2</v>
      </c>
      <c r="H125">
        <f>+LN(C125/C124)</f>
        <v>8.3333652555641641E-3</v>
      </c>
      <c r="I125">
        <f>+LN(D125/D124)</f>
        <v>5.5477062089516098E-3</v>
      </c>
    </row>
    <row r="126" spans="1:9" x14ac:dyDescent="0.25">
      <c r="A126" s="16">
        <v>41179</v>
      </c>
      <c r="B126">
        <f>+VLOOKUP(A126,'CEMEXCPO.MX'!$A$2:$G$1741,6,FALSE)</f>
        <v>8.7206499999999991</v>
      </c>
      <c r="C126">
        <f>+VLOOKUP(A126,BIMBOA.MX!$A$2:$G$1741,6,FALSE)</f>
        <v>30.640792999999999</v>
      </c>
      <c r="D126">
        <f>+VLOOKUP(A126,GENTERA.MX!$A$2:$G$1741,6,FALSE)</f>
        <v>12.147141</v>
      </c>
      <c r="F126" s="16">
        <v>41179</v>
      </c>
      <c r="G126">
        <f>+LN(B126/B125)</f>
        <v>3.5496147129563144E-2</v>
      </c>
      <c r="H126">
        <f>+LN(C126/C125)</f>
        <v>1.1740608409529001E-2</v>
      </c>
      <c r="I126">
        <f>+LN(D126/D125)</f>
        <v>4.1319694283891206E-2</v>
      </c>
    </row>
    <row r="127" spans="1:9" x14ac:dyDescent="0.25">
      <c r="A127" s="16">
        <v>41180</v>
      </c>
      <c r="B127">
        <f>+VLOOKUP(A127,'CEMEXCPO.MX'!$A$2:$G$1741,6,FALSE)</f>
        <v>8.8028399999999998</v>
      </c>
      <c r="C127">
        <f>+VLOOKUP(A127,BIMBOA.MX!$A$2:$G$1741,6,FALSE)</f>
        <v>30.969435000000001</v>
      </c>
      <c r="D127">
        <f>+VLOOKUP(A127,GENTERA.MX!$A$2:$G$1741,6,FALSE)</f>
        <v>12.163263000000001</v>
      </c>
      <c r="F127" s="16">
        <v>41180</v>
      </c>
      <c r="G127">
        <f>+LN(B127/B126)</f>
        <v>9.3806202644150585E-3</v>
      </c>
      <c r="H127">
        <f>+LN(C127/C126)</f>
        <v>1.0668524618760821E-2</v>
      </c>
      <c r="I127">
        <f>+LN(D127/D126)</f>
        <v>1.3263459022298516E-3</v>
      </c>
    </row>
    <row r="128" spans="1:9" x14ac:dyDescent="0.25">
      <c r="A128" s="16">
        <v>41183</v>
      </c>
      <c r="B128">
        <f>+VLOOKUP(A128,'CEMEXCPO.MX'!$A$2:$G$1741,6,FALSE)</f>
        <v>8.9343500000000002</v>
      </c>
      <c r="C128">
        <f>+VLOOKUP(A128,BIMBOA.MX!$A$2:$G$1741,6,FALSE)</f>
        <v>30.824445999999998</v>
      </c>
      <c r="D128">
        <f>+VLOOKUP(A128,GENTERA.MX!$A$2:$G$1741,6,FALSE)</f>
        <v>12.646891999999999</v>
      </c>
      <c r="F128" s="16">
        <v>41183</v>
      </c>
      <c r="G128">
        <f>+LN(B128/B127)</f>
        <v>1.4829001651799017E-2</v>
      </c>
      <c r="H128">
        <f>+LN(C128/C127)</f>
        <v>-4.6926738933609239E-3</v>
      </c>
      <c r="I128">
        <f>+LN(D128/D127)</f>
        <v>3.899131392938434E-2</v>
      </c>
    </row>
    <row r="129" spans="1:9" x14ac:dyDescent="0.25">
      <c r="A129" s="16">
        <v>41184</v>
      </c>
      <c r="B129">
        <f>+VLOOKUP(A129,'CEMEXCPO.MX'!$A$2:$G$1741,6,FALSE)</f>
        <v>9.0247600000000006</v>
      </c>
      <c r="C129">
        <f>+VLOOKUP(A129,BIMBOA.MX!$A$2:$G$1741,6,FALSE)</f>
        <v>30.824445999999998</v>
      </c>
      <c r="D129">
        <f>+VLOOKUP(A129,GENTERA.MX!$A$2:$G$1741,6,FALSE)</f>
        <v>12.646891999999999</v>
      </c>
      <c r="F129" s="16">
        <v>41184</v>
      </c>
      <c r="G129">
        <f>+LN(B129/B128)</f>
        <v>1.0068512724123551E-2</v>
      </c>
      <c r="H129">
        <f>+LN(C129/C128)</f>
        <v>0</v>
      </c>
      <c r="I129">
        <f>+LN(D129/D128)</f>
        <v>0</v>
      </c>
    </row>
    <row r="130" spans="1:9" x14ac:dyDescent="0.25">
      <c r="A130" s="16">
        <v>41185</v>
      </c>
      <c r="B130">
        <f>+VLOOKUP(A130,'CEMEXCPO.MX'!$A$2:$G$1741,6,FALSE)</f>
        <v>8.9918800000000001</v>
      </c>
      <c r="C130">
        <f>+VLOOKUP(A130,BIMBOA.MX!$A$2:$G$1741,6,FALSE)</f>
        <v>30.650459000000001</v>
      </c>
      <c r="D130">
        <f>+VLOOKUP(A130,GENTERA.MX!$A$2:$G$1741,6,FALSE)</f>
        <v>13.203065</v>
      </c>
      <c r="F130" s="16">
        <v>41185</v>
      </c>
      <c r="G130">
        <f>+LN(B130/B129)</f>
        <v>-3.6499632010081997E-3</v>
      </c>
      <c r="H130">
        <f>+LN(C130/C129)</f>
        <v>-5.6604386636545222E-3</v>
      </c>
      <c r="I130">
        <f>+LN(D130/D129)</f>
        <v>4.3037506321703931E-2</v>
      </c>
    </row>
    <row r="131" spans="1:9" x14ac:dyDescent="0.25">
      <c r="A131" s="16">
        <v>41186</v>
      </c>
      <c r="B131">
        <f>+VLOOKUP(A131,'CEMEXCPO.MX'!$A$2:$G$1741,6,FALSE)</f>
        <v>9.3946299999999994</v>
      </c>
      <c r="C131">
        <f>+VLOOKUP(A131,BIMBOA.MX!$A$2:$G$1741,6,FALSE)</f>
        <v>30.389481</v>
      </c>
      <c r="D131">
        <f>+VLOOKUP(A131,GENTERA.MX!$A$2:$G$1741,6,FALSE)</f>
        <v>12.969312</v>
      </c>
      <c r="F131" s="16">
        <v>41186</v>
      </c>
      <c r="G131">
        <f>+LN(B131/B130)</f>
        <v>4.3816301573007858E-2</v>
      </c>
      <c r="H131">
        <f>+LN(C131/C130)</f>
        <v>-8.5511090035762481E-3</v>
      </c>
      <c r="I131">
        <f>+LN(D131/D130)</f>
        <v>-1.7863048176678591E-2</v>
      </c>
    </row>
    <row r="132" spans="1:9" x14ac:dyDescent="0.25">
      <c r="A132" s="16">
        <v>41187</v>
      </c>
      <c r="B132">
        <f>+VLOOKUP(A132,'CEMEXCPO.MX'!$A$2:$G$1741,6,FALSE)</f>
        <v>9.5672300000000003</v>
      </c>
      <c r="C132">
        <f>+VLOOKUP(A132,BIMBOA.MX!$A$2:$G$1741,6,FALSE)</f>
        <v>30.872776000000002</v>
      </c>
      <c r="D132">
        <f>+VLOOKUP(A132,GENTERA.MX!$A$2:$G$1741,6,FALSE)</f>
        <v>12.985433</v>
      </c>
      <c r="F132" s="16">
        <v>41187</v>
      </c>
      <c r="G132">
        <f>+LN(B132/B131)</f>
        <v>1.8205467941667147E-2</v>
      </c>
      <c r="H132">
        <f>+LN(C132/C131)</f>
        <v>1.5778231168328705E-2</v>
      </c>
      <c r="I132">
        <f>+LN(D132/D131)</f>
        <v>1.2422392955973556E-3</v>
      </c>
    </row>
    <row r="133" spans="1:9" x14ac:dyDescent="0.25">
      <c r="A133" s="16">
        <v>41190</v>
      </c>
      <c r="B133">
        <f>+VLOOKUP(A133,'CEMEXCPO.MX'!$A$2:$G$1741,6,FALSE)</f>
        <v>9.4357199999999999</v>
      </c>
      <c r="C133">
        <f>+VLOOKUP(A133,BIMBOA.MX!$A$2:$G$1741,6,FALSE)</f>
        <v>30.718122000000001</v>
      </c>
      <c r="D133">
        <f>+VLOOKUP(A133,GENTERA.MX!$A$2:$G$1741,6,FALSE)</f>
        <v>12.638832000000001</v>
      </c>
      <c r="F133" s="16">
        <v>41190</v>
      </c>
      <c r="G133">
        <f>+LN(B133/B132)</f>
        <v>-1.3841229866578377E-2</v>
      </c>
      <c r="H133">
        <f>+LN(C133/C132)</f>
        <v>-5.021986366735301E-3</v>
      </c>
      <c r="I133">
        <f>+LN(D133/D132)</f>
        <v>-2.7054211341587441E-2</v>
      </c>
    </row>
    <row r="134" spans="1:9" x14ac:dyDescent="0.25">
      <c r="A134" s="16">
        <v>41191</v>
      </c>
      <c r="B134">
        <f>+VLOOKUP(A134,'CEMEXCPO.MX'!$A$2:$G$1741,6,FALSE)</f>
        <v>9.2713400000000004</v>
      </c>
      <c r="C134">
        <f>+VLOOKUP(A134,BIMBOA.MX!$A$2:$G$1741,6,FALSE)</f>
        <v>30.824445999999998</v>
      </c>
      <c r="D134">
        <f>+VLOOKUP(A134,GENTERA.MX!$A$2:$G$1741,6,FALSE)</f>
        <v>12.606590000000001</v>
      </c>
      <c r="F134" s="16">
        <v>41191</v>
      </c>
      <c r="G134">
        <f>+LN(B134/B133)</f>
        <v>-1.7574566064260836E-2</v>
      </c>
      <c r="H134">
        <f>+LN(C134/C133)</f>
        <v>3.4553028656372537E-3</v>
      </c>
      <c r="I134">
        <f>+LN(D134/D133)</f>
        <v>-2.5542862804920625E-3</v>
      </c>
    </row>
    <row r="135" spans="1:9" x14ac:dyDescent="0.25">
      <c r="A135" s="16">
        <v>41192</v>
      </c>
      <c r="B135">
        <f>+VLOOKUP(A135,'CEMEXCPO.MX'!$A$2:$G$1741,6,FALSE)</f>
        <v>9.18093</v>
      </c>
      <c r="C135">
        <f>+VLOOKUP(A135,BIMBOA.MX!$A$2:$G$1741,6,FALSE)</f>
        <v>30.486141</v>
      </c>
      <c r="D135">
        <f>+VLOOKUP(A135,GENTERA.MX!$A$2:$G$1741,6,FALSE)</f>
        <v>12.574349</v>
      </c>
      <c r="F135" s="16">
        <v>41192</v>
      </c>
      <c r="G135">
        <f>+LN(B135/B134)</f>
        <v>-9.7994147596788591E-3</v>
      </c>
      <c r="H135">
        <f>+LN(C135/C134)</f>
        <v>-1.1035889561163666E-2</v>
      </c>
      <c r="I135">
        <f>+LN(D135/D134)</f>
        <v>-2.5607478432930859E-3</v>
      </c>
    </row>
    <row r="136" spans="1:9" x14ac:dyDescent="0.25">
      <c r="A136" s="16">
        <v>41193</v>
      </c>
      <c r="B136">
        <f>+VLOOKUP(A136,'CEMEXCPO.MX'!$A$2:$G$1741,6,FALSE)</f>
        <v>9.4028500000000008</v>
      </c>
      <c r="C136">
        <f>+VLOOKUP(A136,BIMBOA.MX!$A$2:$G$1741,6,FALSE)</f>
        <v>30.263822999999999</v>
      </c>
      <c r="D136">
        <f>+VLOOKUP(A136,GENTERA.MX!$A$2:$G$1741,6,FALSE)</f>
        <v>12.300292000000001</v>
      </c>
      <c r="F136" s="16">
        <v>41193</v>
      </c>
      <c r="G136">
        <f>+LN(B136/B135)</f>
        <v>2.3884328121353753E-2</v>
      </c>
      <c r="H136">
        <f>+LN(C136/C135)</f>
        <v>-7.3191481220436895E-3</v>
      </c>
      <c r="I136">
        <f>+LN(D136/D135)</f>
        <v>-2.2035943328039462E-2</v>
      </c>
    </row>
    <row r="137" spans="1:9" x14ac:dyDescent="0.25">
      <c r="A137" s="16">
        <v>41194</v>
      </c>
      <c r="B137">
        <f>+VLOOKUP(A137,'CEMEXCPO.MX'!$A$2:$G$1741,6,FALSE)</f>
        <v>9.3370899999999999</v>
      </c>
      <c r="C137">
        <f>+VLOOKUP(A137,BIMBOA.MX!$A$2:$G$1741,6,FALSE)</f>
        <v>30.379816000000002</v>
      </c>
      <c r="D137">
        <f>+VLOOKUP(A137,GENTERA.MX!$A$2:$G$1741,6,FALSE)</f>
        <v>12.429259999999999</v>
      </c>
      <c r="F137" s="16">
        <v>41194</v>
      </c>
      <c r="G137">
        <f>+LN(B137/B136)</f>
        <v>-7.0181942863700277E-3</v>
      </c>
      <c r="H137">
        <f>+LN(C137/C136)</f>
        <v>3.8254017523756756E-3</v>
      </c>
      <c r="I137">
        <f>+LN(D137/D136)</f>
        <v>1.0430368429485387E-2</v>
      </c>
    </row>
    <row r="138" spans="1:9" x14ac:dyDescent="0.25">
      <c r="A138" s="16">
        <v>41197</v>
      </c>
      <c r="B138">
        <f>+VLOOKUP(A138,'CEMEXCPO.MX'!$A$2:$G$1741,6,FALSE)</f>
        <v>9.3042099999999994</v>
      </c>
      <c r="C138">
        <f>+VLOOKUP(A138,BIMBOA.MX!$A$2:$G$1741,6,FALSE)</f>
        <v>30.428142999999999</v>
      </c>
      <c r="D138">
        <f>+VLOOKUP(A138,GENTERA.MX!$A$2:$G$1741,6,FALSE)</f>
        <v>12.896768</v>
      </c>
      <c r="F138" s="16">
        <v>41197</v>
      </c>
      <c r="G138">
        <f>+LN(B138/B137)</f>
        <v>-3.5276546268236861E-3</v>
      </c>
      <c r="H138">
        <f>+LN(C138/C137)</f>
        <v>1.5894962096930886E-3</v>
      </c>
      <c r="I138">
        <f>+LN(D138/D137)</f>
        <v>3.6923366977447809E-2</v>
      </c>
    </row>
    <row r="139" spans="1:9" x14ac:dyDescent="0.25">
      <c r="A139" s="16">
        <v>41198</v>
      </c>
      <c r="B139">
        <f>+VLOOKUP(A139,'CEMEXCPO.MX'!$A$2:$G$1741,6,FALSE)</f>
        <v>9.7151800000000001</v>
      </c>
      <c r="C139">
        <f>+VLOOKUP(A139,BIMBOA.MX!$A$2:$G$1741,6,FALSE)</f>
        <v>31.153084</v>
      </c>
      <c r="D139">
        <f>+VLOOKUP(A139,GENTERA.MX!$A$2:$G$1741,6,FALSE)</f>
        <v>13.170823</v>
      </c>
      <c r="F139" s="16">
        <v>41198</v>
      </c>
      <c r="G139">
        <f>+LN(B139/B138)</f>
        <v>4.3222624808294606E-2</v>
      </c>
      <c r="H139">
        <f>+LN(C139/C138)</f>
        <v>2.3545308405434368E-2</v>
      </c>
      <c r="I139">
        <f>+LN(D139/D138)</f>
        <v>2.1027266970553193E-2</v>
      </c>
    </row>
    <row r="140" spans="1:9" x14ac:dyDescent="0.25">
      <c r="A140" s="16">
        <v>41199</v>
      </c>
      <c r="B140">
        <f>+VLOOKUP(A140,'CEMEXCPO.MX'!$A$2:$G$1741,6,FALSE)</f>
        <v>9.6494199999999992</v>
      </c>
      <c r="C140">
        <f>+VLOOKUP(A140,BIMBOA.MX!$A$2:$G$1741,6,FALSE)</f>
        <v>31.868359000000002</v>
      </c>
      <c r="D140">
        <f>+VLOOKUP(A140,GENTERA.MX!$A$2:$G$1741,6,FALSE)</f>
        <v>13.219185</v>
      </c>
      <c r="F140" s="16">
        <v>41199</v>
      </c>
      <c r="G140">
        <f>+LN(B140/B139)</f>
        <v>-6.7918007895132583E-3</v>
      </c>
      <c r="H140">
        <f>+LN(C140/C139)</f>
        <v>2.2700391525477894E-2</v>
      </c>
      <c r="I140">
        <f>+LN(D140/D139)</f>
        <v>3.6651791950487352E-3</v>
      </c>
    </row>
    <row r="141" spans="1:9" x14ac:dyDescent="0.25">
      <c r="A141" s="16">
        <v>41200</v>
      </c>
      <c r="B141">
        <f>+VLOOKUP(A141,'CEMEXCPO.MX'!$A$2:$G$1741,6,FALSE)</f>
        <v>9.7151800000000001</v>
      </c>
      <c r="C141">
        <f>+VLOOKUP(A141,BIMBOA.MX!$A$2:$G$1741,6,FALSE)</f>
        <v>31.723372999999999</v>
      </c>
      <c r="D141">
        <f>+VLOOKUP(A141,GENTERA.MX!$A$2:$G$1741,6,FALSE)</f>
        <v>13.138579999999999</v>
      </c>
      <c r="F141" s="16">
        <v>41200</v>
      </c>
      <c r="G141">
        <f>+LN(B141/B140)</f>
        <v>6.7918007895133199E-3</v>
      </c>
      <c r="H141">
        <f>+LN(C141/C140)</f>
        <v>-4.5599088643037775E-3</v>
      </c>
      <c r="I141">
        <f>+LN(D141/D140)</f>
        <v>-6.1162432607920775E-3</v>
      </c>
    </row>
    <row r="142" spans="1:9" x14ac:dyDescent="0.25">
      <c r="A142" s="16">
        <v>41201</v>
      </c>
      <c r="B142">
        <f>+VLOOKUP(A142,'CEMEXCPO.MX'!$A$2:$G$1741,6,FALSE)</f>
        <v>9.5179200000000002</v>
      </c>
      <c r="C142">
        <f>+VLOOKUP(A142,BIMBOA.MX!$A$2:$G$1741,6,FALSE)</f>
        <v>31.510721</v>
      </c>
      <c r="D142">
        <f>+VLOOKUP(A142,GENTERA.MX!$A$2:$G$1741,6,FALSE)</f>
        <v>12.888705</v>
      </c>
      <c r="F142" s="16">
        <v>41201</v>
      </c>
      <c r="G142">
        <f>+LN(B142/B141)</f>
        <v>-2.0513273170701476E-2</v>
      </c>
      <c r="H142">
        <f>+LN(C142/C141)</f>
        <v>-6.7258906771084951E-3</v>
      </c>
      <c r="I142">
        <f>+LN(D142/D141)</f>
        <v>-1.9201593818739985E-2</v>
      </c>
    </row>
    <row r="143" spans="1:9" x14ac:dyDescent="0.25">
      <c r="A143" s="16">
        <v>41204</v>
      </c>
      <c r="B143">
        <f>+VLOOKUP(A143,'CEMEXCPO.MX'!$A$2:$G$1741,6,FALSE)</f>
        <v>9.5918899999999994</v>
      </c>
      <c r="C143">
        <f>+VLOOKUP(A143,BIMBOA.MX!$A$2:$G$1741,6,FALSE)</f>
        <v>31.375397</v>
      </c>
      <c r="D143">
        <f>+VLOOKUP(A143,GENTERA.MX!$A$2:$G$1741,6,FALSE)</f>
        <v>13.203065</v>
      </c>
      <c r="F143" s="16">
        <v>41204</v>
      </c>
      <c r="G143">
        <f>+LN(B143/B142)</f>
        <v>7.7416122330800372E-3</v>
      </c>
      <c r="H143">
        <f>+LN(C143/C142)</f>
        <v>-4.3037863739351003E-3</v>
      </c>
      <c r="I143">
        <f>+LN(D143/D142)</f>
        <v>2.4097653181490267E-2</v>
      </c>
    </row>
    <row r="144" spans="1:9" x14ac:dyDescent="0.25">
      <c r="A144" s="16">
        <v>41205</v>
      </c>
      <c r="B144">
        <f>+VLOOKUP(A144,'CEMEXCPO.MX'!$A$2:$G$1741,6,FALSE)</f>
        <v>9.6411999999999995</v>
      </c>
      <c r="C144">
        <f>+VLOOKUP(A144,BIMBOA.MX!$A$2:$G$1741,6,FALSE)</f>
        <v>31.501056999999999</v>
      </c>
      <c r="D144">
        <f>+VLOOKUP(A144,GENTERA.MX!$A$2:$G$1741,6,FALSE)</f>
        <v>13.154702</v>
      </c>
      <c r="F144" s="16">
        <v>41205</v>
      </c>
      <c r="G144">
        <f>+LN(B144/B143)</f>
        <v>5.1276324335493605E-3</v>
      </c>
      <c r="H144">
        <f>+LN(C144/C143)</f>
        <v>3.9970500658192002E-3</v>
      </c>
      <c r="I144">
        <f>+LN(D144/D143)</f>
        <v>-3.6697383564611211E-3</v>
      </c>
    </row>
    <row r="145" spans="1:9" x14ac:dyDescent="0.25">
      <c r="A145" s="16">
        <v>41206</v>
      </c>
      <c r="B145">
        <f>+VLOOKUP(A145,'CEMEXCPO.MX'!$A$2:$G$1741,6,FALSE)</f>
        <v>9.8302499999999995</v>
      </c>
      <c r="C145">
        <f>+VLOOKUP(A145,BIMBOA.MX!$A$2:$G$1741,6,FALSE)</f>
        <v>31.191748</v>
      </c>
      <c r="D145">
        <f>+VLOOKUP(A145,GENTERA.MX!$A$2:$G$1741,6,FALSE)</f>
        <v>13.606089000000001</v>
      </c>
      <c r="F145" s="16">
        <v>41206</v>
      </c>
      <c r="G145">
        <f>+LN(B145/B144)</f>
        <v>1.9418783982530122E-2</v>
      </c>
      <c r="H145">
        <f>+LN(C145/C144)</f>
        <v>-9.8675281711208662E-3</v>
      </c>
      <c r="I145">
        <f>+LN(D145/D144)</f>
        <v>3.3738151881267782E-2</v>
      </c>
    </row>
    <row r="146" spans="1:9" x14ac:dyDescent="0.25">
      <c r="A146" s="16">
        <v>41207</v>
      </c>
      <c r="B146">
        <f>+VLOOKUP(A146,'CEMEXCPO.MX'!$A$2:$G$1741,6,FALSE)</f>
        <v>9.8384699999999992</v>
      </c>
      <c r="C146">
        <f>+VLOOKUP(A146,BIMBOA.MX!$A$2:$G$1741,6,FALSE)</f>
        <v>31.491388000000001</v>
      </c>
      <c r="D146">
        <f>+VLOOKUP(A146,GENTERA.MX!$A$2:$G$1741,6,FALSE)</f>
        <v>13.606089000000001</v>
      </c>
      <c r="F146" s="16">
        <v>41207</v>
      </c>
      <c r="G146">
        <f>+LN(B146/B145)</f>
        <v>8.3584498417439734E-4</v>
      </c>
      <c r="H146">
        <f>+LN(C146/C145)</f>
        <v>9.5605389734184868E-3</v>
      </c>
      <c r="I146">
        <f>+LN(D146/D145)</f>
        <v>0</v>
      </c>
    </row>
    <row r="147" spans="1:9" x14ac:dyDescent="0.25">
      <c r="A147" s="16">
        <v>41208</v>
      </c>
      <c r="B147">
        <f>+VLOOKUP(A147,'CEMEXCPO.MX'!$A$2:$G$1741,6,FALSE)</f>
        <v>9.6905199999999994</v>
      </c>
      <c r="C147">
        <f>+VLOOKUP(A147,BIMBOA.MX!$A$2:$G$1741,6,FALSE)</f>
        <v>31.201414</v>
      </c>
      <c r="D147">
        <f>+VLOOKUP(A147,GENTERA.MX!$A$2:$G$1741,6,FALSE)</f>
        <v>13.525484000000001</v>
      </c>
      <c r="F147" s="16">
        <v>41208</v>
      </c>
      <c r="G147">
        <f>+LN(B147/B146)</f>
        <v>-1.5152123136273659E-2</v>
      </c>
      <c r="H147">
        <f>+LN(C147/C146)</f>
        <v>-9.2506973251515381E-3</v>
      </c>
      <c r="I147">
        <f>+LN(D147/D146)</f>
        <v>-5.941803458773153E-3</v>
      </c>
    </row>
    <row r="148" spans="1:9" x14ac:dyDescent="0.25">
      <c r="A148" s="16">
        <v>41211</v>
      </c>
      <c r="B148">
        <f>+VLOOKUP(A148,'CEMEXCPO.MX'!$A$2:$G$1741,6,FALSE)</f>
        <v>9.7233999999999998</v>
      </c>
      <c r="C148">
        <f>+VLOOKUP(A148,BIMBOA.MX!$A$2:$G$1741,6,FALSE)</f>
        <v>30.950102000000001</v>
      </c>
      <c r="D148">
        <f>+VLOOKUP(A148,GENTERA.MX!$A$2:$G$1741,6,FALSE)</f>
        <v>14.170324000000001</v>
      </c>
      <c r="F148" s="16">
        <v>41211</v>
      </c>
      <c r="G148">
        <f>+LN(B148/B147)</f>
        <v>3.3872635137604541E-3</v>
      </c>
      <c r="H148">
        <f>+LN(C148/C147)</f>
        <v>-8.0871195380131568E-3</v>
      </c>
      <c r="I148">
        <f>+LN(D148/D147)</f>
        <v>4.6574308974858959E-2</v>
      </c>
    </row>
    <row r="149" spans="1:9" x14ac:dyDescent="0.25">
      <c r="A149" s="16">
        <v>41212</v>
      </c>
      <c r="B149">
        <f>+VLOOKUP(A149,'CEMEXCPO.MX'!$A$2:$G$1741,6,FALSE)</f>
        <v>9.6905199999999994</v>
      </c>
      <c r="C149">
        <f>+VLOOKUP(A149,BIMBOA.MX!$A$2:$G$1741,6,FALSE)</f>
        <v>30.196161</v>
      </c>
      <c r="D149">
        <f>+VLOOKUP(A149,GENTERA.MX!$A$2:$G$1741,6,FALSE)</f>
        <v>14.291229</v>
      </c>
      <c r="F149" s="16">
        <v>41212</v>
      </c>
      <c r="G149">
        <f>+LN(B149/B148)</f>
        <v>-3.3872635137605161E-3</v>
      </c>
      <c r="H149">
        <f>+LN(C149/C148)</f>
        <v>-2.4661497668105565E-2</v>
      </c>
      <c r="I149">
        <f>+LN(D149/D148)</f>
        <v>8.4960737929968382E-3</v>
      </c>
    </row>
    <row r="150" spans="1:9" x14ac:dyDescent="0.25">
      <c r="A150" s="16">
        <v>41213</v>
      </c>
      <c r="B150">
        <f>+VLOOKUP(A150,'CEMEXCPO.MX'!$A$2:$G$1741,6,FALSE)</f>
        <v>9.7562700000000007</v>
      </c>
      <c r="C150">
        <f>+VLOOKUP(A150,BIMBOA.MX!$A$2:$G$1741,6,FALSE)</f>
        <v>29.480889999999999</v>
      </c>
      <c r="D150">
        <f>+VLOOKUP(A150,GENTERA.MX!$A$2:$G$1741,6,FALSE)</f>
        <v>14.162262999999999</v>
      </c>
      <c r="F150" s="16">
        <v>41213</v>
      </c>
      <c r="G150">
        <f>+LN(B150/B149)</f>
        <v>6.7620672139448905E-3</v>
      </c>
      <c r="H150">
        <f>+LN(C150/C149)</f>
        <v>-2.3972540270472343E-2</v>
      </c>
      <c r="I150">
        <f>+LN(D150/D149)</f>
        <v>-9.0651005618907505E-3</v>
      </c>
    </row>
    <row r="151" spans="1:9" x14ac:dyDescent="0.25">
      <c r="A151" s="16">
        <v>41218</v>
      </c>
      <c r="B151">
        <f>+VLOOKUP(A151,'CEMEXCPO.MX'!$A$2:$G$1741,6,FALSE)</f>
        <v>9.7398399999999992</v>
      </c>
      <c r="C151">
        <f>+VLOOKUP(A151,BIMBOA.MX!$A$2:$G$1741,6,FALSE)</f>
        <v>29.838528</v>
      </c>
      <c r="D151">
        <f>+VLOOKUP(A151,GENTERA.MX!$A$2:$G$1741,6,FALSE)</f>
        <v>14.13808</v>
      </c>
      <c r="F151" s="16">
        <v>41218</v>
      </c>
      <c r="G151">
        <f>+LN(B151/B150)</f>
        <v>-1.6854648326787625E-3</v>
      </c>
      <c r="H151">
        <f>+LN(C151/C150)</f>
        <v>1.2058187535371898E-2</v>
      </c>
      <c r="I151">
        <f>+LN(D151/D150)</f>
        <v>-1.7090256387407123E-3</v>
      </c>
    </row>
    <row r="152" spans="1:9" x14ac:dyDescent="0.25">
      <c r="A152" s="16">
        <v>41219</v>
      </c>
      <c r="B152">
        <f>+VLOOKUP(A152,'CEMEXCPO.MX'!$A$2:$G$1741,6,FALSE)</f>
        <v>9.6987400000000008</v>
      </c>
      <c r="C152">
        <f>+VLOOKUP(A152,BIMBOA.MX!$A$2:$G$1741,6,FALSE)</f>
        <v>29.732202999999998</v>
      </c>
      <c r="D152">
        <f>+VLOOKUP(A152,GENTERA.MX!$A$2:$G$1741,6,FALSE)</f>
        <v>14.089719000000001</v>
      </c>
      <c r="F152" s="16">
        <v>41219</v>
      </c>
      <c r="G152">
        <f>+LN(B152/B151)</f>
        <v>-4.2287102500077074E-3</v>
      </c>
      <c r="H152">
        <f>+LN(C152/C151)</f>
        <v>-3.5697098599225549E-3</v>
      </c>
      <c r="I152">
        <f>+LN(D152/D151)</f>
        <v>-3.42648375215906E-3</v>
      </c>
    </row>
    <row r="153" spans="1:9" x14ac:dyDescent="0.25">
      <c r="A153" s="16">
        <v>41220</v>
      </c>
      <c r="B153">
        <f>+VLOOKUP(A153,'CEMEXCPO.MX'!$A$2:$G$1741,6,FALSE)</f>
        <v>9.6329899999999995</v>
      </c>
      <c r="C153">
        <f>+VLOOKUP(A153,BIMBOA.MX!$A$2:$G$1741,6,FALSE)</f>
        <v>29.287572999999998</v>
      </c>
      <c r="D153">
        <f>+VLOOKUP(A153,GENTERA.MX!$A$2:$G$1741,6,FALSE)</f>
        <v>14.057477</v>
      </c>
      <c r="F153" s="16">
        <v>41220</v>
      </c>
      <c r="G153">
        <f>+LN(B153/B152)</f>
        <v>-6.8023144880431765E-3</v>
      </c>
      <c r="H153">
        <f>+LN(C153/C152)</f>
        <v>-1.5067438138420928E-2</v>
      </c>
      <c r="I153">
        <f>+LN(D153/D152)</f>
        <v>-2.2909574439888432E-3</v>
      </c>
    </row>
    <row r="154" spans="1:9" x14ac:dyDescent="0.25">
      <c r="A154" s="16">
        <v>41221</v>
      </c>
      <c r="B154">
        <f>+VLOOKUP(A154,'CEMEXCPO.MX'!$A$2:$G$1741,6,FALSE)</f>
        <v>9.5590100000000007</v>
      </c>
      <c r="C154">
        <f>+VLOOKUP(A154,BIMBOA.MX!$A$2:$G$1741,6,FALSE)</f>
        <v>29.674208</v>
      </c>
      <c r="D154">
        <f>+VLOOKUP(A154,GENTERA.MX!$A$2:$G$1741,6,FALSE)</f>
        <v>14.581408</v>
      </c>
      <c r="F154" s="16">
        <v>41221</v>
      </c>
      <c r="G154">
        <f>+LN(B154/B153)</f>
        <v>-7.7095004611323226E-3</v>
      </c>
      <c r="H154">
        <f>+LN(C154/C153)</f>
        <v>1.3114954645553447E-2</v>
      </c>
      <c r="I154">
        <f>+LN(D154/D153)</f>
        <v>3.6592867516998265E-2</v>
      </c>
    </row>
    <row r="155" spans="1:9" x14ac:dyDescent="0.25">
      <c r="A155" s="16">
        <v>41222</v>
      </c>
      <c r="B155">
        <f>+VLOOKUP(A155,'CEMEXCPO.MX'!$A$2:$G$1741,6,FALSE)</f>
        <v>9.4110700000000005</v>
      </c>
      <c r="C155">
        <f>+VLOOKUP(A155,BIMBOA.MX!$A$2:$G$1741,6,FALSE)</f>
        <v>29.355233999999999</v>
      </c>
      <c r="D155">
        <f>+VLOOKUP(A155,GENTERA.MX!$A$2:$G$1741,6,FALSE)</f>
        <v>14.863526</v>
      </c>
      <c r="F155" s="16">
        <v>41222</v>
      </c>
      <c r="G155">
        <f>+LN(B155/B154)</f>
        <v>-1.5597509262277098E-2</v>
      </c>
      <c r="H155">
        <f>+LN(C155/C154)</f>
        <v>-1.0807390138153811E-2</v>
      </c>
      <c r="I155">
        <f>+LN(D155/D154)</f>
        <v>1.9162999872332515E-2</v>
      </c>
    </row>
    <row r="156" spans="1:9" x14ac:dyDescent="0.25">
      <c r="A156" s="16">
        <v>41225</v>
      </c>
      <c r="B156">
        <f>+VLOOKUP(A156,'CEMEXCPO.MX'!$A$2:$G$1741,6,FALSE)</f>
        <v>9.3946299999999994</v>
      </c>
      <c r="C156">
        <f>+VLOOKUP(A156,BIMBOA.MX!$A$2:$G$1741,6,FALSE)</f>
        <v>29.326235</v>
      </c>
      <c r="D156">
        <f>+VLOOKUP(A156,GENTERA.MX!$A$2:$G$1741,6,FALSE)</f>
        <v>14.742618999999999</v>
      </c>
      <c r="F156" s="16">
        <v>41225</v>
      </c>
      <c r="G156">
        <f>+LN(B156/B155)</f>
        <v>-1.7484065137685016E-3</v>
      </c>
      <c r="H156">
        <f>+LN(C156/C155)</f>
        <v>-9.8835297939174485E-4</v>
      </c>
      <c r="I156">
        <f>+LN(D156/D155)</f>
        <v>-8.1677416740078817E-3</v>
      </c>
    </row>
    <row r="157" spans="1:9" x14ac:dyDescent="0.25">
      <c r="A157" s="16">
        <v>41226</v>
      </c>
      <c r="B157">
        <f>+VLOOKUP(A157,'CEMEXCPO.MX'!$A$2:$G$1741,6,FALSE)</f>
        <v>9.5014800000000008</v>
      </c>
      <c r="C157">
        <f>+VLOOKUP(A157,BIMBOA.MX!$A$2:$G$1741,6,FALSE)</f>
        <v>29.471223999999999</v>
      </c>
      <c r="D157">
        <f>+VLOOKUP(A157,GENTERA.MX!$A$2:$G$1741,6,FALSE)</f>
        <v>14.766795999999999</v>
      </c>
      <c r="F157" s="16">
        <v>41226</v>
      </c>
      <c r="G157">
        <f>+LN(B157/B156)</f>
        <v>1.1309326506693975E-2</v>
      </c>
      <c r="H157">
        <f>+LN(C157/C156)</f>
        <v>4.9318217604908008E-3</v>
      </c>
      <c r="I157">
        <f>+LN(D157/D156)</f>
        <v>1.6385960487253471E-3</v>
      </c>
    </row>
    <row r="158" spans="1:9" x14ac:dyDescent="0.25">
      <c r="A158" s="16">
        <v>41227</v>
      </c>
      <c r="B158">
        <f>+VLOOKUP(A158,'CEMEXCPO.MX'!$A$2:$G$1741,6,FALSE)</f>
        <v>9.2713400000000004</v>
      </c>
      <c r="C158">
        <f>+VLOOKUP(A158,BIMBOA.MX!$A$2:$G$1741,6,FALSE)</f>
        <v>29.867522999999998</v>
      </c>
      <c r="D158">
        <f>+VLOOKUP(A158,GENTERA.MX!$A$2:$G$1741,6,FALSE)</f>
        <v>14.734556</v>
      </c>
      <c r="F158" s="16">
        <v>41227</v>
      </c>
      <c r="G158">
        <f>+LN(B158/B157)</f>
        <v>-2.4519654495865927E-2</v>
      </c>
      <c r="H158">
        <f>+LN(C158/C157)</f>
        <v>1.3357373126495297E-2</v>
      </c>
      <c r="I158">
        <f>+LN(D158/D157)</f>
        <v>-2.1856634119372504E-3</v>
      </c>
    </row>
    <row r="159" spans="1:9" x14ac:dyDescent="0.25">
      <c r="A159" s="16">
        <v>41228</v>
      </c>
      <c r="B159">
        <f>+VLOOKUP(A159,'CEMEXCPO.MX'!$A$2:$G$1741,6,FALSE)</f>
        <v>9.3124300000000009</v>
      </c>
      <c r="C159">
        <f>+VLOOKUP(A159,BIMBOA.MX!$A$2:$G$1741,6,FALSE)</f>
        <v>29.606546000000002</v>
      </c>
      <c r="D159">
        <f>+VLOOKUP(A159,GENTERA.MX!$A$2:$G$1741,6,FALSE)</f>
        <v>14.404078</v>
      </c>
      <c r="F159" s="16">
        <v>41228</v>
      </c>
      <c r="G159">
        <f>+LN(B159/B158)</f>
        <v>4.4221454485096935E-3</v>
      </c>
      <c r="H159">
        <f>+LN(C159/C158)</f>
        <v>-8.7762172478391149E-3</v>
      </c>
      <c r="I159">
        <f>+LN(D159/D158)</f>
        <v>-2.2684122463277438E-2</v>
      </c>
    </row>
    <row r="160" spans="1:9" x14ac:dyDescent="0.25">
      <c r="A160" s="16">
        <v>41229</v>
      </c>
      <c r="B160">
        <f>+VLOOKUP(A160,'CEMEXCPO.MX'!$A$2:$G$1741,6,FALSE)</f>
        <v>9.2877799999999997</v>
      </c>
      <c r="C160">
        <f>+VLOOKUP(A160,BIMBOA.MX!$A$2:$G$1741,6,FALSE)</f>
        <v>30.157501</v>
      </c>
      <c r="D160">
        <f>+VLOOKUP(A160,GENTERA.MX!$A$2:$G$1741,6,FALSE)</f>
        <v>14.299289</v>
      </c>
      <c r="F160" s="16">
        <v>41229</v>
      </c>
      <c r="G160">
        <f>+LN(B160/B159)</f>
        <v>-2.6505092610169183E-3</v>
      </c>
      <c r="H160">
        <f>+LN(C160/C159)</f>
        <v>1.8438196087742786E-2</v>
      </c>
      <c r="I160">
        <f>+LN(D160/D159)</f>
        <v>-7.3015451843745438E-3</v>
      </c>
    </row>
    <row r="161" spans="1:9" x14ac:dyDescent="0.25">
      <c r="A161" s="16">
        <v>41233</v>
      </c>
      <c r="B161">
        <f>+VLOOKUP(A161,'CEMEXCPO.MX'!$A$2:$G$1741,6,FALSE)</f>
        <v>9.6905199999999994</v>
      </c>
      <c r="C161">
        <f>+VLOOKUP(A161,BIMBOA.MX!$A$2:$G$1741,6,FALSE)</f>
        <v>30.263822999999999</v>
      </c>
      <c r="D161">
        <f>+VLOOKUP(A161,GENTERA.MX!$A$2:$G$1741,6,FALSE)</f>
        <v>14.734556</v>
      </c>
      <c r="F161" s="16">
        <v>41233</v>
      </c>
      <c r="G161">
        <f>+LN(B161/B160)</f>
        <v>4.2448530395641858E-2</v>
      </c>
      <c r="H161">
        <f>+LN(C161/C160)</f>
        <v>3.5193571640664144E-3</v>
      </c>
      <c r="I161">
        <f>+LN(D161/D160)</f>
        <v>2.9985667647651846E-2</v>
      </c>
    </row>
    <row r="162" spans="1:9" x14ac:dyDescent="0.25">
      <c r="A162" s="16">
        <v>41234</v>
      </c>
      <c r="B162">
        <f>+VLOOKUP(A162,'CEMEXCPO.MX'!$A$2:$G$1741,6,FALSE)</f>
        <v>9.7151800000000001</v>
      </c>
      <c r="C162">
        <f>+VLOOKUP(A162,BIMBOA.MX!$A$2:$G$1741,6,FALSE)</f>
        <v>30.389481</v>
      </c>
      <c r="D162">
        <f>+VLOOKUP(A162,GENTERA.MX!$A$2:$G$1741,6,FALSE)</f>
        <v>14.694253</v>
      </c>
      <c r="F162" s="16">
        <v>41234</v>
      </c>
      <c r="G162">
        <f>+LN(B162/B161)</f>
        <v>2.5415226736411143E-3</v>
      </c>
      <c r="H162">
        <f>+LN(C162/C161)</f>
        <v>4.1434900159765652E-3</v>
      </c>
      <c r="I162">
        <f>+LN(D162/D161)</f>
        <v>-2.7390184357671131E-3</v>
      </c>
    </row>
    <row r="163" spans="1:9" x14ac:dyDescent="0.25">
      <c r="A163" s="16">
        <v>41235</v>
      </c>
      <c r="B163">
        <f>+VLOOKUP(A163,'CEMEXCPO.MX'!$A$2:$G$1741,6,FALSE)</f>
        <v>9.7562700000000007</v>
      </c>
      <c r="C163">
        <f>+VLOOKUP(A163,BIMBOA.MX!$A$2:$G$1741,6,FALSE)</f>
        <v>30.428142999999999</v>
      </c>
      <c r="D163">
        <f>+VLOOKUP(A163,GENTERA.MX!$A$2:$G$1741,6,FALSE)</f>
        <v>14.686194</v>
      </c>
      <c r="F163" s="16">
        <v>41235</v>
      </c>
      <c r="G163">
        <f>+LN(B163/B162)</f>
        <v>4.2205445403039193E-3</v>
      </c>
      <c r="H163">
        <f>+LN(C163/C162)</f>
        <v>1.2714079460921558E-3</v>
      </c>
      <c r="I163">
        <f>+LN(D163/D162)</f>
        <v>-5.4859616003242648E-4</v>
      </c>
    </row>
    <row r="164" spans="1:9" x14ac:dyDescent="0.25">
      <c r="A164" s="16">
        <v>41236</v>
      </c>
      <c r="B164">
        <f>+VLOOKUP(A164,'CEMEXCPO.MX'!$A$2:$G$1741,6,FALSE)</f>
        <v>9.7069600000000005</v>
      </c>
      <c r="C164">
        <f>+VLOOKUP(A164,BIMBOA.MX!$A$2:$G$1741,6,FALSE)</f>
        <v>30.205828</v>
      </c>
      <c r="D164">
        <f>+VLOOKUP(A164,GENTERA.MX!$A$2:$G$1741,6,FALSE)</f>
        <v>14.710372</v>
      </c>
      <c r="F164" s="16">
        <v>41236</v>
      </c>
      <c r="G164">
        <f>+LN(B164/B163)</f>
        <v>-5.0670012634862708E-3</v>
      </c>
      <c r="H164">
        <f>+LN(C164/C163)</f>
        <v>-7.333050847779873E-3</v>
      </c>
      <c r="I164">
        <f>+LN(D164/D163)</f>
        <v>1.6449544107897264E-3</v>
      </c>
    </row>
    <row r="165" spans="1:9" x14ac:dyDescent="0.25">
      <c r="A165" s="16">
        <v>41239</v>
      </c>
      <c r="B165">
        <f>+VLOOKUP(A165,'CEMEXCPO.MX'!$A$2:$G$1741,6,FALSE)</f>
        <v>9.6987400000000008</v>
      </c>
      <c r="C165">
        <f>+VLOOKUP(A165,BIMBOA.MX!$A$2:$G$1741,6,FALSE)</f>
        <v>29.799863999999999</v>
      </c>
      <c r="D165">
        <f>+VLOOKUP(A165,GENTERA.MX!$A$2:$G$1741,6,FALSE)</f>
        <v>14.629769</v>
      </c>
      <c r="F165" s="16">
        <v>41239</v>
      </c>
      <c r="G165">
        <f>+LN(B165/B164)</f>
        <v>-8.4717381920020323E-4</v>
      </c>
      <c r="H165">
        <f>+LN(C165/C164)</f>
        <v>-1.3531056152448265E-2</v>
      </c>
      <c r="I165">
        <f>+LN(D165/D164)</f>
        <v>-5.4943977789957878E-3</v>
      </c>
    </row>
    <row r="166" spans="1:9" x14ac:dyDescent="0.25">
      <c r="A166" s="16">
        <v>41240</v>
      </c>
      <c r="B166">
        <f>+VLOOKUP(A166,'CEMEXCPO.MX'!$A$2:$G$1741,6,FALSE)</f>
        <v>9.6247699999999998</v>
      </c>
      <c r="C166">
        <f>+VLOOKUP(A166,BIMBOA.MX!$A$2:$G$1741,6,FALSE)</f>
        <v>29.413229000000001</v>
      </c>
      <c r="D166">
        <f>+VLOOKUP(A166,GENTERA.MX!$A$2:$G$1741,6,FALSE)</f>
        <v>14.710372</v>
      </c>
      <c r="F166" s="16">
        <v>41240</v>
      </c>
      <c r="G166">
        <f>+LN(B166/B165)</f>
        <v>-7.6559963803514075E-3</v>
      </c>
      <c r="H166">
        <f>+LN(C166/C165)</f>
        <v>-1.3059290615861618E-2</v>
      </c>
      <c r="I166">
        <f>+LN(D166/D165)</f>
        <v>5.4943977789958139E-3</v>
      </c>
    </row>
    <row r="167" spans="1:9" x14ac:dyDescent="0.25">
      <c r="A167" s="16">
        <v>41241</v>
      </c>
      <c r="B167">
        <f>+VLOOKUP(A167,'CEMEXCPO.MX'!$A$2:$G$1741,6,FALSE)</f>
        <v>9.6987400000000008</v>
      </c>
      <c r="C167">
        <f>+VLOOKUP(A167,BIMBOA.MX!$A$2:$G$1741,6,FALSE)</f>
        <v>29.103919999999999</v>
      </c>
      <c r="D167">
        <f>+VLOOKUP(A167,GENTERA.MX!$A$2:$G$1741,6,FALSE)</f>
        <v>14.662013999999999</v>
      </c>
      <c r="F167" s="16">
        <v>41241</v>
      </c>
      <c r="G167">
        <f>+LN(B167/B166)</f>
        <v>7.6559963803513494E-3</v>
      </c>
      <c r="H167">
        <f>+LN(C167/C166)</f>
        <v>-1.0571666117762071E-2</v>
      </c>
      <c r="I167">
        <f>+LN(D167/D166)</f>
        <v>-3.292755562480253E-3</v>
      </c>
    </row>
    <row r="168" spans="1:9" x14ac:dyDescent="0.25">
      <c r="A168" s="16">
        <v>41242</v>
      </c>
      <c r="B168">
        <f>+VLOOKUP(A168,'CEMEXCPO.MX'!$A$2:$G$1741,6,FALSE)</f>
        <v>9.6411999999999995</v>
      </c>
      <c r="C168">
        <f>+VLOOKUP(A168,BIMBOA.MX!$A$2:$G$1741,6,FALSE)</f>
        <v>29.451891</v>
      </c>
      <c r="D168">
        <f>+VLOOKUP(A168,GENTERA.MX!$A$2:$G$1741,6,FALSE)</f>
        <v>15.242366000000001</v>
      </c>
      <c r="F168" s="16">
        <v>41242</v>
      </c>
      <c r="G168">
        <f>+LN(B168/B167)</f>
        <v>-5.9503979616893363E-3</v>
      </c>
      <c r="H168">
        <f>+LN(C168/C167)</f>
        <v>1.1885245553572066E-2</v>
      </c>
      <c r="I168">
        <f>+LN(D168/D167)</f>
        <v>3.8818719902190942E-2</v>
      </c>
    </row>
    <row r="169" spans="1:9" x14ac:dyDescent="0.25">
      <c r="A169" s="16">
        <v>41243</v>
      </c>
      <c r="B169">
        <f>+VLOOKUP(A169,'CEMEXCPO.MX'!$A$2:$G$1741,6,FALSE)</f>
        <v>9.4686000000000003</v>
      </c>
      <c r="C169">
        <f>+VLOOKUP(A169,BIMBOA.MX!$A$2:$G$1741,6,FALSE)</f>
        <v>29.480889999999999</v>
      </c>
      <c r="D169">
        <f>+VLOOKUP(A169,GENTERA.MX!$A$2:$G$1741,6,FALSE)</f>
        <v>15.814660999999999</v>
      </c>
      <c r="F169" s="16">
        <v>41243</v>
      </c>
      <c r="G169">
        <f>+LN(B169/B168)</f>
        <v>-1.8064521203092453E-2</v>
      </c>
      <c r="H169">
        <f>+LN(C169/C168)</f>
        <v>9.8413826221880013E-4</v>
      </c>
      <c r="I169">
        <f>+LN(D169/D168)</f>
        <v>3.6858633629281337E-2</v>
      </c>
    </row>
    <row r="170" spans="1:9" x14ac:dyDescent="0.25">
      <c r="A170" s="16">
        <v>41246</v>
      </c>
      <c r="B170">
        <f>+VLOOKUP(A170,'CEMEXCPO.MX'!$A$2:$G$1741,6,FALSE)</f>
        <v>9.5918899999999994</v>
      </c>
      <c r="C170">
        <f>+VLOOKUP(A170,BIMBOA.MX!$A$2:$G$1741,6,FALSE)</f>
        <v>29.954515000000001</v>
      </c>
      <c r="D170">
        <f>+VLOOKUP(A170,GENTERA.MX!$A$2:$G$1741,6,FALSE)</f>
        <v>16.016173999999999</v>
      </c>
      <c r="F170" s="16">
        <v>41246</v>
      </c>
      <c r="G170">
        <f>+LN(B170/B169)</f>
        <v>1.2936888769543058E-2</v>
      </c>
      <c r="H170">
        <f>+LN(C170/C169)</f>
        <v>1.5937807626994527E-2</v>
      </c>
      <c r="I170">
        <f>+LN(D170/D169)</f>
        <v>1.266166546803313E-2</v>
      </c>
    </row>
    <row r="171" spans="1:9" x14ac:dyDescent="0.25">
      <c r="A171" s="16">
        <v>41247</v>
      </c>
      <c r="B171">
        <f>+VLOOKUP(A171,'CEMEXCPO.MX'!$A$2:$G$1741,6,FALSE)</f>
        <v>9.5425699999999996</v>
      </c>
      <c r="C171">
        <f>+VLOOKUP(A171,BIMBOA.MX!$A$2:$G$1741,6,FALSE)</f>
        <v>29.867522999999998</v>
      </c>
      <c r="D171">
        <f>+VLOOKUP(A171,GENTERA.MX!$A$2:$G$1741,6,FALSE)</f>
        <v>15.516424000000001</v>
      </c>
      <c r="F171" s="16">
        <v>41247</v>
      </c>
      <c r="G171">
        <f>+LN(B171/B170)</f>
        <v>-5.1551085553284024E-3</v>
      </c>
      <c r="H171">
        <f>+LN(C171/C170)</f>
        <v>-2.9083616749723449E-3</v>
      </c>
      <c r="I171">
        <f>+LN(D171/D170)</f>
        <v>-3.1700010814784498E-2</v>
      </c>
    </row>
    <row r="172" spans="1:9" x14ac:dyDescent="0.25">
      <c r="A172" s="16">
        <v>41248</v>
      </c>
      <c r="B172">
        <f>+VLOOKUP(A172,'CEMEXCPO.MX'!$A$2:$G$1741,6,FALSE)</f>
        <v>9.5261399999999998</v>
      </c>
      <c r="C172">
        <f>+VLOOKUP(A172,BIMBOA.MX!$A$2:$G$1741,6,FALSE)</f>
        <v>29.645209999999999</v>
      </c>
      <c r="D172">
        <f>+VLOOKUP(A172,GENTERA.MX!$A$2:$G$1741,6,FALSE)</f>
        <v>15.661511000000001</v>
      </c>
      <c r="F172" s="16">
        <v>41248</v>
      </c>
      <c r="G172">
        <f>+LN(B172/B171)</f>
        <v>-1.7232423237678145E-3</v>
      </c>
      <c r="H172">
        <f>+LN(C172/C171)</f>
        <v>-7.4711418172382629E-3</v>
      </c>
      <c r="I172">
        <f>+LN(D172/D171)</f>
        <v>9.3070979402496336E-3</v>
      </c>
    </row>
    <row r="173" spans="1:9" x14ac:dyDescent="0.25">
      <c r="A173" s="16">
        <v>41249</v>
      </c>
      <c r="B173">
        <f>+VLOOKUP(A173,'CEMEXCPO.MX'!$A$2:$G$1741,6,FALSE)</f>
        <v>9.5836699999999997</v>
      </c>
      <c r="C173">
        <f>+VLOOKUP(A173,BIMBOA.MX!$A$2:$G$1741,6,FALSE)</f>
        <v>30.312152999999999</v>
      </c>
      <c r="D173">
        <f>+VLOOKUP(A173,GENTERA.MX!$A$2:$G$1741,6,FALSE)</f>
        <v>16.096775000000001</v>
      </c>
      <c r="F173" s="16">
        <v>41249</v>
      </c>
      <c r="G173">
        <f>+LN(B173/B172)</f>
        <v>6.0210095025213378E-3</v>
      </c>
      <c r="H173">
        <f>+LN(C173/C172)</f>
        <v>2.2248160249992811E-2</v>
      </c>
      <c r="I173">
        <f>+LN(D173/D172)</f>
        <v>2.7412767591391957E-2</v>
      </c>
    </row>
    <row r="174" spans="1:9" x14ac:dyDescent="0.25">
      <c r="A174" s="16">
        <v>41250</v>
      </c>
      <c r="B174">
        <f>+VLOOKUP(A174,'CEMEXCPO.MX'!$A$2:$G$1741,6,FALSE)</f>
        <v>9.57545</v>
      </c>
      <c r="C174">
        <f>+VLOOKUP(A174,BIMBOA.MX!$A$2:$G$1741,6,FALSE)</f>
        <v>30.196161</v>
      </c>
      <c r="D174">
        <f>+VLOOKUP(A174,GENTERA.MX!$A$2:$G$1741,6,FALSE)</f>
        <v>15.742119000000001</v>
      </c>
      <c r="F174" s="16">
        <v>41250</v>
      </c>
      <c r="G174">
        <f>+LN(B174/B173)</f>
        <v>-8.5807704157212005E-4</v>
      </c>
      <c r="H174">
        <f>+LN(C174/C173)</f>
        <v>-3.8339241143042859E-3</v>
      </c>
      <c r="I174">
        <f>+LN(D174/D173)</f>
        <v>-2.227908227963683E-2</v>
      </c>
    </row>
    <row r="175" spans="1:9" x14ac:dyDescent="0.25">
      <c r="A175" s="16">
        <v>41253</v>
      </c>
      <c r="B175">
        <f>+VLOOKUP(A175,'CEMEXCPO.MX'!$A$2:$G$1741,6,FALSE)</f>
        <v>9.5179200000000002</v>
      </c>
      <c r="C175">
        <f>+VLOOKUP(A175,BIMBOA.MX!$A$2:$G$1741,6,FALSE)</f>
        <v>30.418475999999998</v>
      </c>
      <c r="D175">
        <f>+VLOOKUP(A175,GENTERA.MX!$A$2:$G$1741,6,FALSE)</f>
        <v>15.911384999999999</v>
      </c>
      <c r="F175" s="16">
        <v>41253</v>
      </c>
      <c r="G175">
        <f>+LN(B175/B174)</f>
        <v>-6.026193814933036E-3</v>
      </c>
      <c r="H175">
        <f>+LN(C175/C174)</f>
        <v>7.3353898616445321E-3</v>
      </c>
      <c r="I175">
        <f>+LN(D175/D174)</f>
        <v>1.0695031642388029E-2</v>
      </c>
    </row>
    <row r="176" spans="1:9" x14ac:dyDescent="0.25">
      <c r="A176" s="16">
        <v>41254</v>
      </c>
      <c r="B176">
        <f>+VLOOKUP(A176,'CEMEXCPO.MX'!$A$2:$G$1741,6,FALSE)</f>
        <v>9.5179200000000002</v>
      </c>
      <c r="C176">
        <f>+VLOOKUP(A176,BIMBOA.MX!$A$2:$G$1741,6,FALSE)</f>
        <v>30.853445000000001</v>
      </c>
      <c r="D176">
        <f>+VLOOKUP(A176,GENTERA.MX!$A$2:$G$1741,6,FALSE)</f>
        <v>16.008109999999999</v>
      </c>
      <c r="F176" s="16">
        <v>41254</v>
      </c>
      <c r="G176">
        <f>+LN(B176/B175)</f>
        <v>0</v>
      </c>
      <c r="H176">
        <f>+LN(C176/C175)</f>
        <v>1.4198226527906695E-2</v>
      </c>
      <c r="I176">
        <f>+LN(D176/D175)</f>
        <v>6.0605780927181748E-3</v>
      </c>
    </row>
    <row r="177" spans="1:9" x14ac:dyDescent="0.25">
      <c r="A177" s="16">
        <v>41256</v>
      </c>
      <c r="B177">
        <f>+VLOOKUP(A177,'CEMEXCPO.MX'!$A$2:$G$1741,6,FALSE)</f>
        <v>9.5590100000000007</v>
      </c>
      <c r="C177">
        <f>+VLOOKUP(A177,BIMBOA.MX!$A$2:$G$1741,6,FALSE)</f>
        <v>30.892105000000001</v>
      </c>
      <c r="D177">
        <f>+VLOOKUP(A177,GENTERA.MX!$A$2:$G$1741,6,FALSE)</f>
        <v>15.62121</v>
      </c>
      <c r="F177" s="16">
        <v>41256</v>
      </c>
      <c r="G177">
        <f>+LN(B177/B176)</f>
        <v>4.3078276791434413E-3</v>
      </c>
      <c r="H177">
        <f>+LN(C177/C176)</f>
        <v>1.2522361547312093E-3</v>
      </c>
      <c r="I177">
        <f>+LN(D177/D176)</f>
        <v>-2.4465862622010556E-2</v>
      </c>
    </row>
    <row r="178" spans="1:9" x14ac:dyDescent="0.25">
      <c r="A178" s="16">
        <v>41257</v>
      </c>
      <c r="B178">
        <f>+VLOOKUP(A178,'CEMEXCPO.MX'!$A$2:$G$1741,6,FALSE)</f>
        <v>9.6411999999999995</v>
      </c>
      <c r="C178">
        <f>+VLOOKUP(A178,BIMBOA.MX!$A$2:$G$1741,6,FALSE)</f>
        <v>30.834109999999999</v>
      </c>
      <c r="D178">
        <f>+VLOOKUP(A178,GENTERA.MX!$A$2:$G$1741,6,FALSE)</f>
        <v>15.580908000000001</v>
      </c>
      <c r="F178" s="16">
        <v>41257</v>
      </c>
      <c r="G178">
        <f>+LN(B178/B177)</f>
        <v>8.5614169874862252E-3</v>
      </c>
      <c r="H178">
        <f>+LN(C178/C177)</f>
        <v>-1.8791049172608549E-3</v>
      </c>
      <c r="I178">
        <f>+LN(D178/D177)</f>
        <v>-2.5832876096761087E-3</v>
      </c>
    </row>
    <row r="179" spans="1:9" x14ac:dyDescent="0.25">
      <c r="A179" s="16">
        <v>41260</v>
      </c>
      <c r="B179">
        <f>+VLOOKUP(A179,'CEMEXCPO.MX'!$A$2:$G$1741,6,FALSE)</f>
        <v>10.093299999999999</v>
      </c>
      <c r="C179">
        <f>+VLOOKUP(A179,BIMBOA.MX!$A$2:$G$1741,6,FALSE)</f>
        <v>31.327068000000001</v>
      </c>
      <c r="D179">
        <f>+VLOOKUP(A179,GENTERA.MX!$A$2:$G$1741,6,FALSE)</f>
        <v>15.975868999999999</v>
      </c>
      <c r="F179" s="16">
        <v>41260</v>
      </c>
      <c r="G179">
        <f>+LN(B179/B178)</f>
        <v>4.5826255182680041E-2</v>
      </c>
      <c r="H179">
        <f>+LN(C179/C178)</f>
        <v>1.5860971438713338E-2</v>
      </c>
      <c r="I179">
        <f>+LN(D179/D178)</f>
        <v>2.5033077689841574E-2</v>
      </c>
    </row>
    <row r="180" spans="1:9" x14ac:dyDescent="0.25">
      <c r="A180" s="16">
        <v>41261</v>
      </c>
      <c r="B180">
        <f>+VLOOKUP(A180,'CEMEXCPO.MX'!$A$2:$G$1741,6,FALSE)</f>
        <v>10.208299999999999</v>
      </c>
      <c r="C180">
        <f>+VLOOKUP(A180,BIMBOA.MX!$A$2:$G$1741,6,FALSE)</f>
        <v>31.887695000000001</v>
      </c>
      <c r="D180">
        <f>+VLOOKUP(A180,GENTERA.MX!$A$2:$G$1741,6,FALSE)</f>
        <v>15.661511000000001</v>
      </c>
      <c r="F180" s="16">
        <v>41261</v>
      </c>
      <c r="G180">
        <f>+LN(B180/B179)</f>
        <v>1.1329277499550369E-2</v>
      </c>
      <c r="H180">
        <f>+LN(C180/C179)</f>
        <v>1.7737682537223763E-2</v>
      </c>
      <c r="I180">
        <f>+LN(D180/D179)</f>
        <v>-1.9873222505016171E-2</v>
      </c>
    </row>
    <row r="181" spans="1:9" x14ac:dyDescent="0.25">
      <c r="A181" s="16">
        <v>41262</v>
      </c>
      <c r="B181">
        <f>+VLOOKUP(A181,'CEMEXCPO.MX'!$A$2:$G$1741,6,FALSE)</f>
        <v>10.504200000000001</v>
      </c>
      <c r="C181">
        <f>+VLOOKUP(A181,BIMBOA.MX!$A$2:$G$1741,6,FALSE)</f>
        <v>31.829692999999999</v>
      </c>
      <c r="D181">
        <f>+VLOOKUP(A181,GENTERA.MX!$A$2:$G$1741,6,FALSE)</f>
        <v>15.073093999999999</v>
      </c>
      <c r="F181" s="16">
        <v>41262</v>
      </c>
      <c r="G181">
        <f>+LN(B181/B180)</f>
        <v>2.8574062299476951E-2</v>
      </c>
      <c r="H181">
        <f>+LN(C181/C180)</f>
        <v>-1.8206024396696114E-3</v>
      </c>
      <c r="I181">
        <f>+LN(D181/D180)</f>
        <v>-3.8294873649640807E-2</v>
      </c>
    </row>
    <row r="182" spans="1:9" x14ac:dyDescent="0.25">
      <c r="A182" s="16">
        <v>41263</v>
      </c>
      <c r="B182">
        <f>+VLOOKUP(A182,'CEMEXCPO.MX'!$A$2:$G$1741,6,FALSE)</f>
        <v>10.471299999999999</v>
      </c>
      <c r="C182">
        <f>+VLOOKUP(A182,BIMBOA.MX!$A$2:$G$1741,6,FALSE)</f>
        <v>31.974685999999998</v>
      </c>
      <c r="D182">
        <f>+VLOOKUP(A182,GENTERA.MX!$A$2:$G$1741,6,FALSE)</f>
        <v>15.25849</v>
      </c>
      <c r="F182" s="16">
        <v>41263</v>
      </c>
      <c r="G182">
        <f>+LN(B182/B181)</f>
        <v>-3.1369957312132541E-3</v>
      </c>
      <c r="H182">
        <f>+LN(C182/C181)</f>
        <v>4.5449309861946043E-3</v>
      </c>
      <c r="I182">
        <f>+LN(D182/D181)</f>
        <v>1.2224769327540283E-2</v>
      </c>
    </row>
    <row r="183" spans="1:9" x14ac:dyDescent="0.25">
      <c r="A183" s="16">
        <v>41264</v>
      </c>
      <c r="B183">
        <f>+VLOOKUP(A183,'CEMEXCPO.MX'!$A$2:$G$1741,6,FALSE)</f>
        <v>10.430300000000001</v>
      </c>
      <c r="C183">
        <f>+VLOOKUP(A183,BIMBOA.MX!$A$2:$G$1741,6,FALSE)</f>
        <v>31.501056999999999</v>
      </c>
      <c r="D183">
        <f>+VLOOKUP(A183,GENTERA.MX!$A$2:$G$1741,6,FALSE)</f>
        <v>14.879642</v>
      </c>
      <c r="F183" s="16">
        <v>41264</v>
      </c>
      <c r="G183">
        <f>+LN(B183/B182)</f>
        <v>-3.9231496714370595E-3</v>
      </c>
      <c r="H183">
        <f>+LN(C183/C182)</f>
        <v>-1.4923426420510926E-2</v>
      </c>
      <c r="I183">
        <f>+LN(D183/D182)</f>
        <v>-2.514209947734404E-2</v>
      </c>
    </row>
    <row r="184" spans="1:9" x14ac:dyDescent="0.25">
      <c r="A184" s="16">
        <v>41267</v>
      </c>
      <c r="B184">
        <f>+VLOOKUP(A184,'CEMEXCPO.MX'!$A$2:$G$1741,6,FALSE)</f>
        <v>10.4138</v>
      </c>
      <c r="C184">
        <f>+VLOOKUP(A184,BIMBOA.MX!$A$2:$G$1741,6,FALSE)</f>
        <v>31.868359000000002</v>
      </c>
      <c r="D184">
        <f>+VLOOKUP(A184,GENTERA.MX!$A$2:$G$1741,6,FALSE)</f>
        <v>14.992490999999999</v>
      </c>
      <c r="F184" s="16">
        <v>41267</v>
      </c>
      <c r="G184">
        <f>+LN(B184/B183)</f>
        <v>-1.5831821423224006E-3</v>
      </c>
      <c r="H184">
        <f>+LN(C184/C183)</f>
        <v>1.1592535849528129E-2</v>
      </c>
      <c r="I184">
        <f>+LN(D184/D183)</f>
        <v>7.5555057844623437E-3</v>
      </c>
    </row>
    <row r="185" spans="1:9" x14ac:dyDescent="0.25">
      <c r="A185" s="16">
        <v>41269</v>
      </c>
      <c r="B185">
        <f>+VLOOKUP(A185,'CEMEXCPO.MX'!$A$2:$G$1741,6,FALSE)</f>
        <v>10.389200000000001</v>
      </c>
      <c r="C185">
        <f>+VLOOKUP(A185,BIMBOA.MX!$A$2:$G$1741,6,FALSE)</f>
        <v>32.119670999999997</v>
      </c>
      <c r="D185">
        <f>+VLOOKUP(A185,GENTERA.MX!$A$2:$G$1741,6,FALSE)</f>
        <v>15.161759999999999</v>
      </c>
      <c r="F185" s="16">
        <v>41269</v>
      </c>
      <c r="G185">
        <f>+LN(B185/B184)</f>
        <v>-2.3650446057339809E-3</v>
      </c>
      <c r="H185">
        <f>+LN(C185/C184)</f>
        <v>7.8550095130540745E-3</v>
      </c>
      <c r="I185">
        <f>+LN(D185/D184)</f>
        <v>1.1226992702334078E-2</v>
      </c>
    </row>
    <row r="186" spans="1:9" x14ac:dyDescent="0.25">
      <c r="A186" s="16">
        <v>41270</v>
      </c>
      <c r="B186">
        <f>+VLOOKUP(A186,'CEMEXCPO.MX'!$A$2:$G$1741,6,FALSE)</f>
        <v>10.397399999999999</v>
      </c>
      <c r="C186">
        <f>+VLOOKUP(A186,BIMBOA.MX!$A$2:$G$1741,6,FALSE)</f>
        <v>31.868359000000002</v>
      </c>
      <c r="D186">
        <f>+VLOOKUP(A186,GENTERA.MX!$A$2:$G$1741,6,FALSE)</f>
        <v>14.936069</v>
      </c>
      <c r="F186" s="16">
        <v>41270</v>
      </c>
      <c r="G186">
        <f>+LN(B186/B185)</f>
        <v>7.8896985801966231E-4</v>
      </c>
      <c r="H186">
        <f>+LN(C186/C185)</f>
        <v>-7.855009513054104E-3</v>
      </c>
      <c r="I186">
        <f>+LN(D186/D185)</f>
        <v>-1.4997442523014921E-2</v>
      </c>
    </row>
    <row r="187" spans="1:9" x14ac:dyDescent="0.25">
      <c r="A187" s="16">
        <v>41271</v>
      </c>
      <c r="B187">
        <f>+VLOOKUP(A187,'CEMEXCPO.MX'!$A$2:$G$1741,6,FALSE)</f>
        <v>10.4056</v>
      </c>
      <c r="C187">
        <f>+VLOOKUP(A187,BIMBOA.MX!$A$2:$G$1741,6,FALSE)</f>
        <v>31.675042999999999</v>
      </c>
      <c r="D187">
        <f>+VLOOKUP(A187,GENTERA.MX!$A$2:$G$1741,6,FALSE)</f>
        <v>14.758737999999999</v>
      </c>
      <c r="F187" s="16">
        <v>41271</v>
      </c>
      <c r="G187">
        <f>+LN(B187/B186)</f>
        <v>7.8834787527635791E-4</v>
      </c>
      <c r="H187">
        <f>+LN(C187/C186)</f>
        <v>-6.0845529299246668E-3</v>
      </c>
      <c r="I187">
        <f>+LN(D187/D186)</f>
        <v>-1.1943711777652945E-2</v>
      </c>
    </row>
    <row r="188" spans="1:9" x14ac:dyDescent="0.25">
      <c r="A188" s="16">
        <v>41274</v>
      </c>
      <c r="B188">
        <f>+VLOOKUP(A188,'CEMEXCPO.MX'!$A$2:$G$1741,6,FALSE)</f>
        <v>10.438499999999999</v>
      </c>
      <c r="C188">
        <f>+VLOOKUP(A188,BIMBOA.MX!$A$2:$G$1741,6,FALSE)</f>
        <v>32.351649999999999</v>
      </c>
      <c r="D188">
        <f>+VLOOKUP(A188,GENTERA.MX!$A$2:$G$1741,6,FALSE)</f>
        <v>14.807098999999999</v>
      </c>
      <c r="F188" s="16">
        <v>41274</v>
      </c>
      <c r="G188">
        <f>+LN(B188/B187)</f>
        <v>3.1567712034833778E-3</v>
      </c>
      <c r="H188">
        <f>+LN(C188/C187)</f>
        <v>2.1135940539231131E-2</v>
      </c>
      <c r="I188">
        <f>+LN(D188/D187)</f>
        <v>3.2714137692459394E-3</v>
      </c>
    </row>
    <row r="189" spans="1:9" x14ac:dyDescent="0.25">
      <c r="A189" s="16">
        <v>41276</v>
      </c>
      <c r="B189">
        <f>+VLOOKUP(A189,'CEMEXCPO.MX'!$A$2:$G$1741,6,FALSE)</f>
        <v>10.907</v>
      </c>
      <c r="C189">
        <f>+VLOOKUP(A189,BIMBOA.MX!$A$2:$G$1741,6,FALSE)</f>
        <v>32.680289999999999</v>
      </c>
      <c r="D189">
        <f>+VLOOKUP(A189,GENTERA.MX!$A$2:$G$1741,6,FALSE)</f>
        <v>15.363272</v>
      </c>
      <c r="F189" s="16">
        <v>41276</v>
      </c>
      <c r="G189">
        <f>+LN(B189/B188)</f>
        <v>4.3903890975728638E-2</v>
      </c>
      <c r="H189">
        <f>+LN(C189/C188)</f>
        <v>1.0107119598435157E-2</v>
      </c>
      <c r="I189">
        <f>+LN(D189/D188)</f>
        <v>3.6872997936033866E-2</v>
      </c>
    </row>
    <row r="190" spans="1:9" x14ac:dyDescent="0.25">
      <c r="A190" s="16">
        <v>41277</v>
      </c>
      <c r="B190">
        <f>+VLOOKUP(A190,'CEMEXCPO.MX'!$A$2:$G$1741,6,FALSE)</f>
        <v>10.816599999999999</v>
      </c>
      <c r="C190">
        <f>+VLOOKUP(A190,BIMBOA.MX!$A$2:$G$1741,6,FALSE)</f>
        <v>32.641627999999997</v>
      </c>
      <c r="D190">
        <f>+VLOOKUP(A190,GENTERA.MX!$A$2:$G$1741,6,FALSE)</f>
        <v>15.081156</v>
      </c>
      <c r="F190" s="16">
        <v>41277</v>
      </c>
      <c r="G190">
        <f>+LN(B190/B189)</f>
        <v>-8.3227938118071911E-3</v>
      </c>
      <c r="H190">
        <f>+LN(C190/C189)</f>
        <v>-1.1837375783897584E-3</v>
      </c>
      <c r="I190">
        <f>+LN(D190/D189)</f>
        <v>-1.8533708400460612E-2</v>
      </c>
    </row>
    <row r="191" spans="1:9" x14ac:dyDescent="0.25">
      <c r="A191" s="16">
        <v>41278</v>
      </c>
      <c r="B191">
        <f>+VLOOKUP(A191,'CEMEXCPO.MX'!$A$2:$G$1741,6,FALSE)</f>
        <v>10.8659</v>
      </c>
      <c r="C191">
        <f>+VLOOKUP(A191,BIMBOA.MX!$A$2:$G$1741,6,FALSE)</f>
        <v>32.970267999999997</v>
      </c>
      <c r="D191">
        <f>+VLOOKUP(A191,GENTERA.MX!$A$2:$G$1741,6,FALSE)</f>
        <v>14.976369</v>
      </c>
      <c r="F191" s="16">
        <v>41278</v>
      </c>
      <c r="G191">
        <f>+LN(B191/B190)</f>
        <v>4.5474539335945167E-3</v>
      </c>
      <c r="H191">
        <f>+LN(C191/C190)</f>
        <v>1.0017779349313931E-2</v>
      </c>
      <c r="I191">
        <f>+LN(D191/D190)</f>
        <v>-6.9724586119152164E-3</v>
      </c>
    </row>
    <row r="192" spans="1:9" x14ac:dyDescent="0.25">
      <c r="A192" s="16">
        <v>41281</v>
      </c>
      <c r="B192">
        <f>+VLOOKUP(A192,'CEMEXCPO.MX'!$A$2:$G$1741,6,FALSE)</f>
        <v>10.9481</v>
      </c>
      <c r="C192">
        <f>+VLOOKUP(A192,BIMBOA.MX!$A$2:$G$1741,6,FALSE)</f>
        <v>32.699623000000003</v>
      </c>
      <c r="D192">
        <f>+VLOOKUP(A192,GENTERA.MX!$A$2:$G$1741,6,FALSE)</f>
        <v>15.331035</v>
      </c>
      <c r="F192" s="16">
        <v>41281</v>
      </c>
      <c r="G192">
        <f>+LN(B192/B191)</f>
        <v>7.5364801567418573E-3</v>
      </c>
      <c r="H192">
        <f>+LN(C192/C191)</f>
        <v>-8.2426368676019289E-3</v>
      </c>
      <c r="I192">
        <f>+LN(D192/D191)</f>
        <v>2.3405646427045679E-2</v>
      </c>
    </row>
    <row r="193" spans="1:9" x14ac:dyDescent="0.25">
      <c r="A193" s="16">
        <v>41282</v>
      </c>
      <c r="B193">
        <f>+VLOOKUP(A193,'CEMEXCPO.MX'!$A$2:$G$1741,6,FALSE)</f>
        <v>10.9398</v>
      </c>
      <c r="C193">
        <f>+VLOOKUP(A193,BIMBOA.MX!$A$2:$G$1741,6,FALSE)</f>
        <v>32.554630000000003</v>
      </c>
      <c r="D193">
        <f>+VLOOKUP(A193,GENTERA.MX!$A$2:$G$1741,6,FALSE)</f>
        <v>15.468059999999999</v>
      </c>
      <c r="F193" s="16">
        <v>41282</v>
      </c>
      <c r="G193">
        <f>+LN(B193/B192)</f>
        <v>-7.5840993405820929E-4</v>
      </c>
      <c r="H193">
        <f>+LN(C193/C192)</f>
        <v>-4.4439475421827173E-3</v>
      </c>
      <c r="I193">
        <f>+LN(D193/D192)</f>
        <v>8.8980474316644152E-3</v>
      </c>
    </row>
    <row r="194" spans="1:9" x14ac:dyDescent="0.25">
      <c r="A194" s="16">
        <v>41283</v>
      </c>
      <c r="B194">
        <f>+VLOOKUP(A194,'CEMEXCPO.MX'!$A$2:$G$1741,6,FALSE)</f>
        <v>11.0467</v>
      </c>
      <c r="C194">
        <f>+VLOOKUP(A194,BIMBOA.MX!$A$2:$G$1741,6,FALSE)</f>
        <v>32.206660999999997</v>
      </c>
      <c r="D194">
        <f>+VLOOKUP(A194,GENTERA.MX!$A$2:$G$1741,6,FALSE)</f>
        <v>15.226245</v>
      </c>
      <c r="F194" s="16">
        <v>41283</v>
      </c>
      <c r="G194">
        <f>+LN(B194/B193)</f>
        <v>9.7242255361864489E-3</v>
      </c>
      <c r="H194">
        <f>+LN(C194/C193)</f>
        <v>-1.0746306731450748E-2</v>
      </c>
      <c r="I194">
        <f>+LN(D194/D193)</f>
        <v>-1.5756669061764324E-2</v>
      </c>
    </row>
    <row r="195" spans="1:9" x14ac:dyDescent="0.25">
      <c r="A195" s="16">
        <v>41284</v>
      </c>
      <c r="B195">
        <f>+VLOOKUP(A195,'CEMEXCPO.MX'!$A$2:$G$1741,6,FALSE)</f>
        <v>10.981</v>
      </c>
      <c r="C195">
        <f>+VLOOKUP(A195,BIMBOA.MX!$A$2:$G$1741,6,FALSE)</f>
        <v>31.288404</v>
      </c>
      <c r="D195">
        <f>+VLOOKUP(A195,GENTERA.MX!$A$2:$G$1741,6,FALSE)</f>
        <v>15.468059999999999</v>
      </c>
      <c r="F195" s="16">
        <v>41284</v>
      </c>
      <c r="G195">
        <f>+LN(B195/B194)</f>
        <v>-5.9652342116869811E-3</v>
      </c>
      <c r="H195">
        <f>+LN(C195/C194)</f>
        <v>-2.8925744842631648E-2</v>
      </c>
      <c r="I195">
        <f>+LN(D195/D194)</f>
        <v>1.5756669061764362E-2</v>
      </c>
    </row>
    <row r="196" spans="1:9" x14ac:dyDescent="0.25">
      <c r="A196" s="16">
        <v>41285</v>
      </c>
      <c r="B196">
        <f>+VLOOKUP(A196,'CEMEXCPO.MX'!$A$2:$G$1741,6,FALSE)</f>
        <v>10.9398</v>
      </c>
      <c r="C196">
        <f>+VLOOKUP(A196,BIMBOA.MX!$A$2:$G$1741,6,FALSE)</f>
        <v>31.491388000000001</v>
      </c>
      <c r="D196">
        <f>+VLOOKUP(A196,GENTERA.MX!$A$2:$G$1741,6,FALSE)</f>
        <v>15.411638</v>
      </c>
      <c r="F196" s="16">
        <v>41285</v>
      </c>
      <c r="G196">
        <f>+LN(B196/B195)</f>
        <v>-3.7589913244993165E-3</v>
      </c>
      <c r="H196">
        <f>+LN(C196/C195)</f>
        <v>6.4665619579705241E-3</v>
      </c>
      <c r="I196">
        <f>+LN(D196/D195)</f>
        <v>-3.6543144164385088E-3</v>
      </c>
    </row>
    <row r="197" spans="1:9" x14ac:dyDescent="0.25">
      <c r="A197" s="16">
        <v>41288</v>
      </c>
      <c r="B197">
        <f>+VLOOKUP(A197,'CEMEXCPO.MX'!$A$2:$G$1741,6,FALSE)</f>
        <v>10.7837</v>
      </c>
      <c r="C197">
        <f>+VLOOKUP(A197,BIMBOA.MX!$A$2:$G$1741,6,FALSE)</f>
        <v>31.327068000000001</v>
      </c>
      <c r="D197">
        <f>+VLOOKUP(A197,GENTERA.MX!$A$2:$G$1741,6,FALSE)</f>
        <v>15.895267</v>
      </c>
      <c r="F197" s="16">
        <v>41288</v>
      </c>
      <c r="G197">
        <f>+LN(B197/B196)</f>
        <v>-1.4371780499178919E-2</v>
      </c>
      <c r="H197">
        <f>+LN(C197/C196)</f>
        <v>-5.2315954655352843E-3</v>
      </c>
      <c r="I197">
        <f>+LN(D197/D196)</f>
        <v>3.0898453659783214E-2</v>
      </c>
    </row>
    <row r="198" spans="1:9" x14ac:dyDescent="0.25">
      <c r="A198" s="16">
        <v>41289</v>
      </c>
      <c r="B198">
        <f>+VLOOKUP(A198,'CEMEXCPO.MX'!$A$2:$G$1741,6,FALSE)</f>
        <v>10.6768</v>
      </c>
      <c r="C198">
        <f>+VLOOKUP(A198,BIMBOA.MX!$A$2:$G$1741,6,FALSE)</f>
        <v>31.810364</v>
      </c>
      <c r="D198">
        <f>+VLOOKUP(A198,GENTERA.MX!$A$2:$G$1741,6,FALSE)</f>
        <v>15.750177000000001</v>
      </c>
      <c r="F198" s="16">
        <v>41289</v>
      </c>
      <c r="G198">
        <f>+LN(B198/B197)</f>
        <v>-9.9625716246929084E-3</v>
      </c>
      <c r="H198">
        <f>+LN(C198/C197)</f>
        <v>1.5309632477123542E-2</v>
      </c>
      <c r="I198">
        <f>+LN(D198/D197)</f>
        <v>-9.1697886530892683E-3</v>
      </c>
    </row>
    <row r="199" spans="1:9" x14ac:dyDescent="0.25">
      <c r="A199" s="16">
        <v>41290</v>
      </c>
      <c r="B199">
        <f>+VLOOKUP(A199,'CEMEXCPO.MX'!$A$2:$G$1741,6,FALSE)</f>
        <v>10.7919</v>
      </c>
      <c r="C199">
        <f>+VLOOKUP(A199,BIMBOA.MX!$A$2:$G$1741,6,FALSE)</f>
        <v>31.791032999999999</v>
      </c>
      <c r="D199">
        <f>+VLOOKUP(A199,GENTERA.MX!$A$2:$G$1741,6,FALSE)</f>
        <v>15.879146</v>
      </c>
      <c r="F199" s="16">
        <v>41290</v>
      </c>
      <c r="G199">
        <f>+LN(B199/B198)</f>
        <v>1.0722689572264809E-2</v>
      </c>
      <c r="H199">
        <f>+LN(C199/C198)</f>
        <v>-6.0787974815284618E-4</v>
      </c>
      <c r="I199">
        <f>+LN(D199/D198)</f>
        <v>8.1550727316182167E-3</v>
      </c>
    </row>
    <row r="200" spans="1:9" x14ac:dyDescent="0.25">
      <c r="A200" s="16">
        <v>41291</v>
      </c>
      <c r="B200">
        <f>+VLOOKUP(A200,'CEMEXCPO.MX'!$A$2:$G$1741,6,FALSE)</f>
        <v>10.6851</v>
      </c>
      <c r="C200">
        <f>+VLOOKUP(A200,BIMBOA.MX!$A$2:$G$1741,6,FALSE)</f>
        <v>31.752367</v>
      </c>
      <c r="D200">
        <f>+VLOOKUP(A200,GENTERA.MX!$A$2:$G$1741,6,FALSE)</f>
        <v>15.363272</v>
      </c>
      <c r="F200" s="16">
        <v>41291</v>
      </c>
      <c r="G200">
        <f>+LN(B200/B199)</f>
        <v>-9.9456050977873387E-3</v>
      </c>
      <c r="H200">
        <f>+LN(C200/C199)</f>
        <v>-1.2169951488990227E-3</v>
      </c>
      <c r="I200">
        <f>+LN(D200/D199)</f>
        <v>-3.3026950168208148E-2</v>
      </c>
    </row>
    <row r="201" spans="1:9" x14ac:dyDescent="0.25">
      <c r="A201" s="16">
        <v>41292</v>
      </c>
      <c r="B201">
        <f>+VLOOKUP(A201,'CEMEXCPO.MX'!$A$2:$G$1741,6,FALSE)</f>
        <v>10.808299999999999</v>
      </c>
      <c r="C201">
        <f>+VLOOKUP(A201,BIMBOA.MX!$A$2:$G$1741,6,FALSE)</f>
        <v>31.810364</v>
      </c>
      <c r="D201">
        <f>+VLOOKUP(A201,GENTERA.MX!$A$2:$G$1741,6,FALSE)</f>
        <v>15.863026</v>
      </c>
      <c r="F201" s="16">
        <v>41292</v>
      </c>
      <c r="G201">
        <f>+LN(B201/B200)</f>
        <v>1.1464109847867008E-2</v>
      </c>
      <c r="H201">
        <f>+LN(C201/C200)</f>
        <v>1.8248748970519362E-3</v>
      </c>
      <c r="I201">
        <f>+LN(D201/D200)</f>
        <v>3.2011266592062229E-2</v>
      </c>
    </row>
    <row r="202" spans="1:9" x14ac:dyDescent="0.25">
      <c r="A202" s="16">
        <v>41295</v>
      </c>
      <c r="B202">
        <f>+VLOOKUP(A202,'CEMEXCPO.MX'!$A$2:$G$1741,6,FALSE)</f>
        <v>10.907</v>
      </c>
      <c r="C202">
        <f>+VLOOKUP(A202,BIMBOA.MX!$A$2:$G$1741,6,FALSE)</f>
        <v>31.713706999999999</v>
      </c>
      <c r="D202">
        <f>+VLOOKUP(A202,GENTERA.MX!$A$2:$G$1741,6,FALSE)</f>
        <v>15.66957</v>
      </c>
      <c r="F202" s="16">
        <v>41295</v>
      </c>
      <c r="G202">
        <f>+LN(B202/B201)</f>
        <v>9.0904274570561428E-3</v>
      </c>
      <c r="H202">
        <f>+LN(C202/C201)</f>
        <v>-3.0431637353274632E-3</v>
      </c>
      <c r="I202">
        <f>+LN(D202/D201)</f>
        <v>-1.2270377437792744E-2</v>
      </c>
    </row>
    <row r="203" spans="1:9" x14ac:dyDescent="0.25">
      <c r="A203" s="16">
        <v>41296</v>
      </c>
      <c r="B203">
        <f>+VLOOKUP(A203,'CEMEXCPO.MX'!$A$2:$G$1741,6,FALSE)</f>
        <v>10.816599999999999</v>
      </c>
      <c r="C203">
        <f>+VLOOKUP(A203,BIMBOA.MX!$A$2:$G$1741,6,FALSE)</f>
        <v>32.032677</v>
      </c>
      <c r="D203">
        <f>+VLOOKUP(A203,GENTERA.MX!$A$2:$G$1741,6,FALSE)</f>
        <v>15.484178</v>
      </c>
      <c r="F203" s="16">
        <v>41296</v>
      </c>
      <c r="G203">
        <f>+LN(B203/B202)</f>
        <v>-8.3227938118071911E-3</v>
      </c>
      <c r="H203">
        <f>+LN(C203/C202)</f>
        <v>1.0007553121625695E-2</v>
      </c>
      <c r="I203">
        <f>+LN(D203/D202)</f>
        <v>-1.1901886634551027E-2</v>
      </c>
    </row>
    <row r="204" spans="1:9" x14ac:dyDescent="0.25">
      <c r="A204" s="16">
        <v>41297</v>
      </c>
      <c r="B204">
        <f>+VLOOKUP(A204,'CEMEXCPO.MX'!$A$2:$G$1741,6,FALSE)</f>
        <v>11.038500000000001</v>
      </c>
      <c r="C204">
        <f>+VLOOKUP(A204,BIMBOA.MX!$A$2:$G$1741,6,FALSE)</f>
        <v>32.187331999999998</v>
      </c>
      <c r="D204">
        <f>+VLOOKUP(A204,GENTERA.MX!$A$2:$G$1741,6,FALSE)</f>
        <v>15.725996</v>
      </c>
      <c r="F204" s="16">
        <v>41297</v>
      </c>
      <c r="G204">
        <f>+LN(B204/B203)</f>
        <v>2.0307170917827709E-2</v>
      </c>
      <c r="H204">
        <f>+LN(C204/C203)</f>
        <v>4.8164209685060281E-3</v>
      </c>
      <c r="I204">
        <f>+LN(D204/D203)</f>
        <v>1.5496410826586341E-2</v>
      </c>
    </row>
    <row r="205" spans="1:9" x14ac:dyDescent="0.25">
      <c r="A205" s="16">
        <v>41298</v>
      </c>
      <c r="B205">
        <f>+VLOOKUP(A205,'CEMEXCPO.MX'!$A$2:$G$1741,6,FALSE)</f>
        <v>11.227499999999999</v>
      </c>
      <c r="C205">
        <f>+VLOOKUP(A205,BIMBOA.MX!$A$2:$G$1741,6,FALSE)</f>
        <v>32.235657000000003</v>
      </c>
      <c r="D205">
        <f>+VLOOKUP(A205,GENTERA.MX!$A$2:$G$1741,6,FALSE)</f>
        <v>15.863026</v>
      </c>
      <c r="F205" s="16">
        <v>41298</v>
      </c>
      <c r="G205">
        <f>+LN(B205/B204)</f>
        <v>1.6976963927129649E-2</v>
      </c>
      <c r="H205">
        <f>+LN(C205/C204)</f>
        <v>1.5002411348489161E-3</v>
      </c>
      <c r="I205">
        <f>+LN(D205/D204)</f>
        <v>8.6758532457574516E-3</v>
      </c>
    </row>
    <row r="206" spans="1:9" x14ac:dyDescent="0.25">
      <c r="A206" s="16">
        <v>41299</v>
      </c>
      <c r="B206">
        <f>+VLOOKUP(A206,'CEMEXCPO.MX'!$A$2:$G$1741,6,FALSE)</f>
        <v>11.194599999999999</v>
      </c>
      <c r="C206">
        <f>+VLOOKUP(A206,BIMBOA.MX!$A$2:$G$1741,6,FALSE)</f>
        <v>32.245322999999999</v>
      </c>
      <c r="D206">
        <f>+VLOOKUP(A206,GENTERA.MX!$A$2:$G$1741,6,FALSE)</f>
        <v>15.63733</v>
      </c>
      <c r="F206" s="16">
        <v>41299</v>
      </c>
      <c r="G206">
        <f>+LN(B206/B205)</f>
        <v>-2.9346068040907859E-3</v>
      </c>
      <c r="H206">
        <f>+LN(C206/C205)</f>
        <v>2.9980934137171562E-4</v>
      </c>
      <c r="I206">
        <f>+LN(D206/D205)</f>
        <v>-1.4329988028226704E-2</v>
      </c>
    </row>
    <row r="207" spans="1:9" x14ac:dyDescent="0.25">
      <c r="A207" s="16">
        <v>41302</v>
      </c>
      <c r="B207">
        <f>+VLOOKUP(A207,'CEMEXCPO.MX'!$A$2:$G$1741,6,FALSE)</f>
        <v>11.2768</v>
      </c>
      <c r="C207">
        <f>+VLOOKUP(A207,BIMBOA.MX!$A$2:$G$1741,6,FALSE)</f>
        <v>32.293652000000002</v>
      </c>
      <c r="D207">
        <f>+VLOOKUP(A207,GENTERA.MX!$A$2:$G$1741,6,FALSE)</f>
        <v>15.508364</v>
      </c>
      <c r="F207" s="16">
        <v>41302</v>
      </c>
      <c r="G207">
        <f>+LN(B207/B206)</f>
        <v>7.315998703948637E-3</v>
      </c>
      <c r="H207">
        <f>+LN(C207/C206)</f>
        <v>1.4976689367486487E-3</v>
      </c>
      <c r="I207">
        <f>+LN(D207/D206)</f>
        <v>-8.2815131412407195E-3</v>
      </c>
    </row>
    <row r="208" spans="1:9" x14ac:dyDescent="0.25">
      <c r="A208" s="16">
        <v>41303</v>
      </c>
      <c r="B208">
        <f>+VLOOKUP(A208,'CEMEXCPO.MX'!$A$2:$G$1741,6,FALSE)</f>
        <v>11.6714</v>
      </c>
      <c r="C208">
        <f>+VLOOKUP(A208,BIMBOA.MX!$A$2:$G$1741,6,FALSE)</f>
        <v>32.361317</v>
      </c>
      <c r="D208">
        <f>+VLOOKUP(A208,GENTERA.MX!$A$2:$G$1741,6,FALSE)</f>
        <v>15.492238</v>
      </c>
      <c r="F208" s="16">
        <v>41303</v>
      </c>
      <c r="G208">
        <f>+LN(B208/B207)</f>
        <v>3.4393886947617545E-2</v>
      </c>
      <c r="H208">
        <f>+LN(C208/C207)</f>
        <v>2.093111349384683E-3</v>
      </c>
      <c r="I208">
        <f>+LN(D208/D207)</f>
        <v>-1.0403669873582672E-3</v>
      </c>
    </row>
    <row r="209" spans="1:9" x14ac:dyDescent="0.25">
      <c r="A209" s="16">
        <v>41304</v>
      </c>
      <c r="B209">
        <f>+VLOOKUP(A209,'CEMEXCPO.MX'!$A$2:$G$1741,6,FALSE)</f>
        <v>11.416600000000001</v>
      </c>
      <c r="C209">
        <f>+VLOOKUP(A209,BIMBOA.MX!$A$2:$G$1741,6,FALSE)</f>
        <v>32.177666000000002</v>
      </c>
      <c r="D209">
        <f>+VLOOKUP(A209,GENTERA.MX!$A$2:$G$1741,6,FALSE)</f>
        <v>15.564788</v>
      </c>
      <c r="F209" s="16">
        <v>41304</v>
      </c>
      <c r="G209">
        <f>+LN(B209/B208)</f>
        <v>-2.2072968220214647E-2</v>
      </c>
      <c r="H209">
        <f>+LN(C209/C208)</f>
        <v>-5.6911803428092945E-3</v>
      </c>
      <c r="I209">
        <f>+LN(D209/D208)</f>
        <v>4.6720591964748504E-3</v>
      </c>
    </row>
    <row r="210" spans="1:9" x14ac:dyDescent="0.25">
      <c r="A210" s="16">
        <v>41305</v>
      </c>
      <c r="B210">
        <f>+VLOOKUP(A210,'CEMEXCPO.MX'!$A$2:$G$1741,6,FALSE)</f>
        <v>11.4001</v>
      </c>
      <c r="C210">
        <f>+VLOOKUP(A210,BIMBOA.MX!$A$2:$G$1741,6,FALSE)</f>
        <v>31.781365999999998</v>
      </c>
      <c r="D210">
        <f>+VLOOKUP(A210,GENTERA.MX!$A$2:$G$1741,6,FALSE)</f>
        <v>15.927508</v>
      </c>
      <c r="F210" s="16">
        <v>41305</v>
      </c>
      <c r="G210">
        <f>+LN(B210/B209)</f>
        <v>-1.4463093152156511E-3</v>
      </c>
      <c r="H210">
        <f>+LN(C210/C209)</f>
        <v>-1.239246621939433E-2</v>
      </c>
      <c r="I210">
        <f>+LN(D210/D209)</f>
        <v>2.3036493785463071E-2</v>
      </c>
    </row>
    <row r="211" spans="1:9" x14ac:dyDescent="0.25">
      <c r="A211" s="16">
        <v>41306</v>
      </c>
      <c r="B211">
        <f>+VLOOKUP(A211,'CEMEXCPO.MX'!$A$2:$G$1741,6,FALSE)</f>
        <v>11.3919</v>
      </c>
      <c r="C211">
        <f>+VLOOKUP(A211,BIMBOA.MX!$A$2:$G$1741,6,FALSE)</f>
        <v>31.878025000000001</v>
      </c>
      <c r="D211">
        <f>+VLOOKUP(A211,GENTERA.MX!$A$2:$G$1741,6,FALSE)</f>
        <v>15.895267</v>
      </c>
      <c r="F211" s="16">
        <v>41306</v>
      </c>
      <c r="G211">
        <f>+LN(B211/B210)</f>
        <v>-7.1955075059658695E-4</v>
      </c>
      <c r="H211">
        <f>+LN(C211/C210)</f>
        <v>3.0367577434603755E-3</v>
      </c>
      <c r="I211">
        <f>+LN(D211/D210)</f>
        <v>-2.0262853274954128E-3</v>
      </c>
    </row>
    <row r="212" spans="1:9" x14ac:dyDescent="0.25">
      <c r="A212" s="16">
        <v>41310</v>
      </c>
      <c r="B212">
        <f>+VLOOKUP(A212,'CEMEXCPO.MX'!$A$2:$G$1741,6,FALSE)</f>
        <v>11.2111</v>
      </c>
      <c r="C212">
        <f>+VLOOKUP(A212,BIMBOA.MX!$A$2:$G$1741,6,FALSE)</f>
        <v>31.858692000000001</v>
      </c>
      <c r="D212">
        <f>+VLOOKUP(A212,GENTERA.MX!$A$2:$G$1741,6,FALSE)</f>
        <v>15.717936</v>
      </c>
      <c r="F212" s="16">
        <v>41310</v>
      </c>
      <c r="G212">
        <f>+LN(B212/B211)</f>
        <v>-1.5998217598629325E-2</v>
      </c>
      <c r="H212">
        <f>+LN(C212/C211)</f>
        <v>-6.0665191126561336E-4</v>
      </c>
      <c r="I212">
        <f>+LN(D212/D211)</f>
        <v>-1.1218911285984623E-2</v>
      </c>
    </row>
    <row r="213" spans="1:9" x14ac:dyDescent="0.25">
      <c r="A213" s="16">
        <v>41311</v>
      </c>
      <c r="B213">
        <f>+VLOOKUP(A213,'CEMEXCPO.MX'!$A$2:$G$1741,6,FALSE)</f>
        <v>11.3508</v>
      </c>
      <c r="C213">
        <f>+VLOOKUP(A213,BIMBOA.MX!$A$2:$G$1741,6,FALSE)</f>
        <v>31.762032000000001</v>
      </c>
      <c r="D213">
        <f>+VLOOKUP(A213,GENTERA.MX!$A$2:$G$1741,6,FALSE)</f>
        <v>15.782418</v>
      </c>
      <c r="F213" s="16">
        <v>41311</v>
      </c>
      <c r="G213">
        <f>+LN(B213/B212)</f>
        <v>1.2383867082412785E-2</v>
      </c>
      <c r="H213">
        <f>+LN(C213/C212)</f>
        <v>-3.0386348440245461E-3</v>
      </c>
      <c r="I213">
        <f>+LN(D213/D212)</f>
        <v>4.0940549472392217E-3</v>
      </c>
    </row>
    <row r="214" spans="1:9" x14ac:dyDescent="0.25">
      <c r="A214" s="16">
        <v>41312</v>
      </c>
      <c r="B214">
        <f>+VLOOKUP(A214,'CEMEXCPO.MX'!$A$2:$G$1741,6,FALSE)</f>
        <v>10.882300000000001</v>
      </c>
      <c r="C214">
        <f>+VLOOKUP(A214,BIMBOA.MX!$A$2:$G$1741,6,FALSE)</f>
        <v>31.298071</v>
      </c>
      <c r="D214">
        <f>+VLOOKUP(A214,GENTERA.MX!$A$2:$G$1741,6,FALSE)</f>
        <v>15.476122999999999</v>
      </c>
      <c r="F214" s="16">
        <v>41312</v>
      </c>
      <c r="G214">
        <f>+LN(B214/B213)</f>
        <v>-4.2150609879577625E-2</v>
      </c>
      <c r="H214">
        <f>+LN(C214/C213)</f>
        <v>-1.4715147927211106E-2</v>
      </c>
      <c r="I214">
        <f>+LN(D214/D213)</f>
        <v>-1.9598151021267642E-2</v>
      </c>
    </row>
    <row r="215" spans="1:9" x14ac:dyDescent="0.25">
      <c r="A215" s="16">
        <v>41313</v>
      </c>
      <c r="B215">
        <f>+VLOOKUP(A215,'CEMEXCPO.MX'!$A$2:$G$1741,6,FALSE)</f>
        <v>10.9152</v>
      </c>
      <c r="C215">
        <f>+VLOOKUP(A215,BIMBOA.MX!$A$2:$G$1741,6,FALSE)</f>
        <v>30.660124</v>
      </c>
      <c r="D215">
        <f>+VLOOKUP(A215,GENTERA.MX!$A$2:$G$1741,6,FALSE)</f>
        <v>15.331035</v>
      </c>
      <c r="F215" s="16">
        <v>41313</v>
      </c>
      <c r="G215">
        <f>+LN(B215/B214)</f>
        <v>3.0186970967791054E-3</v>
      </c>
      <c r="H215">
        <f>+LN(C215/C214)</f>
        <v>-2.059354846100854E-2</v>
      </c>
      <c r="I215">
        <f>+LN(D215/D214)</f>
        <v>-9.4191793149963777E-3</v>
      </c>
    </row>
    <row r="216" spans="1:9" x14ac:dyDescent="0.25">
      <c r="A216" s="16">
        <v>41316</v>
      </c>
      <c r="B216">
        <f>+VLOOKUP(A216,'CEMEXCPO.MX'!$A$2:$G$1741,6,FALSE)</f>
        <v>10.7837</v>
      </c>
      <c r="C216">
        <f>+VLOOKUP(A216,BIMBOA.MX!$A$2:$G$1741,6,FALSE)</f>
        <v>31.481725999999998</v>
      </c>
      <c r="D216">
        <f>+VLOOKUP(A216,GENTERA.MX!$A$2:$G$1741,6,FALSE)</f>
        <v>15.306850000000001</v>
      </c>
      <c r="F216" s="16">
        <v>41316</v>
      </c>
      <c r="G216">
        <f>+LN(B216/B215)</f>
        <v>-1.2120578450291635E-2</v>
      </c>
      <c r="H216">
        <f>+LN(C216/C215)</f>
        <v>2.6444332715734355E-2</v>
      </c>
      <c r="I216">
        <f>+LN(D216/D215)</f>
        <v>-1.5787646584233853E-3</v>
      </c>
    </row>
    <row r="217" spans="1:9" x14ac:dyDescent="0.25">
      <c r="A217" s="16">
        <v>41317</v>
      </c>
      <c r="B217">
        <f>+VLOOKUP(A217,'CEMEXCPO.MX'!$A$2:$G$1741,6,FALSE)</f>
        <v>10.9892</v>
      </c>
      <c r="C217">
        <f>+VLOOKUP(A217,BIMBOA.MX!$A$2:$G$1741,6,FALSE)</f>
        <v>31.298071</v>
      </c>
      <c r="D217">
        <f>+VLOOKUP(A217,GENTERA.MX!$A$2:$G$1741,6,FALSE)</f>
        <v>15.073093999999999</v>
      </c>
      <c r="F217" s="16">
        <v>41317</v>
      </c>
      <c r="G217">
        <f>+LN(B217/B216)</f>
        <v>1.8877237525470866E-2</v>
      </c>
      <c r="H217">
        <f>+LN(C217/C216)</f>
        <v>-5.8507842547258519E-3</v>
      </c>
      <c r="I217">
        <f>+LN(D217/D216)</f>
        <v>-1.5389140497850852E-2</v>
      </c>
    </row>
    <row r="218" spans="1:9" x14ac:dyDescent="0.25">
      <c r="A218" s="16">
        <v>41318</v>
      </c>
      <c r="B218">
        <f>+VLOOKUP(A218,'CEMEXCPO.MX'!$A$2:$G$1741,6,FALSE)</f>
        <v>11.194599999999999</v>
      </c>
      <c r="C218">
        <f>+VLOOKUP(A218,BIMBOA.MX!$A$2:$G$1741,6,FALSE)</f>
        <v>31.626712999999999</v>
      </c>
      <c r="D218">
        <f>+VLOOKUP(A218,GENTERA.MX!$A$2:$G$1741,6,FALSE)</f>
        <v>15.040855000000001</v>
      </c>
      <c r="F218" s="16">
        <v>41318</v>
      </c>
      <c r="G218">
        <f>+LN(B218/B217)</f>
        <v>1.8518546858296476E-2</v>
      </c>
      <c r="H218">
        <f>+LN(C218/C217)</f>
        <v>1.0445645334696978E-2</v>
      </c>
      <c r="I218">
        <f>+LN(D218/D217)</f>
        <v>-2.1411348153991109E-3</v>
      </c>
    </row>
    <row r="219" spans="1:9" x14ac:dyDescent="0.25">
      <c r="A219" s="16">
        <v>41319</v>
      </c>
      <c r="B219">
        <f>+VLOOKUP(A219,'CEMEXCPO.MX'!$A$2:$G$1741,6,FALSE)</f>
        <v>11.4823</v>
      </c>
      <c r="C219">
        <f>+VLOOKUP(A219,BIMBOA.MX!$A$2:$G$1741,6,FALSE)</f>
        <v>31.791032999999999</v>
      </c>
      <c r="D219">
        <f>+VLOOKUP(A219,GENTERA.MX!$A$2:$G$1741,6,FALSE)</f>
        <v>15.121459</v>
      </c>
      <c r="F219" s="16">
        <v>41319</v>
      </c>
      <c r="G219">
        <f>+LN(B219/B218)</f>
        <v>2.5375200080744044E-2</v>
      </c>
      <c r="H219">
        <f>+LN(C219/C218)</f>
        <v>5.1821573012366413E-3</v>
      </c>
      <c r="I219">
        <f>+LN(D219/D218)</f>
        <v>5.3446954949267871E-3</v>
      </c>
    </row>
    <row r="220" spans="1:9" x14ac:dyDescent="0.25">
      <c r="A220" s="16">
        <v>41320</v>
      </c>
      <c r="B220">
        <f>+VLOOKUP(A220,'CEMEXCPO.MX'!$A$2:$G$1741,6,FALSE)</f>
        <v>11.424799999999999</v>
      </c>
      <c r="C220">
        <f>+VLOOKUP(A220,BIMBOA.MX!$A$2:$G$1741,6,FALSE)</f>
        <v>31.858692000000001</v>
      </c>
      <c r="D220">
        <f>+VLOOKUP(A220,GENTERA.MX!$A$2:$G$1741,6,FALSE)</f>
        <v>15.29073</v>
      </c>
      <c r="F220" s="16">
        <v>41320</v>
      </c>
      <c r="G220">
        <f>+LN(B220/B219)</f>
        <v>-5.0202880998229636E-3</v>
      </c>
      <c r="H220">
        <f>+LN(C220/C219)</f>
        <v>2.125980135301945E-3</v>
      </c>
      <c r="I220">
        <f>+LN(D220/D219)</f>
        <v>1.1131901619496979E-2</v>
      </c>
    </row>
    <row r="221" spans="1:9" x14ac:dyDescent="0.25">
      <c r="A221" s="16">
        <v>41323</v>
      </c>
      <c r="B221">
        <f>+VLOOKUP(A221,'CEMEXCPO.MX'!$A$2:$G$1741,6,FALSE)</f>
        <v>11.342599999999999</v>
      </c>
      <c r="C221">
        <f>+VLOOKUP(A221,BIMBOA.MX!$A$2:$G$1741,6,FALSE)</f>
        <v>31.810364</v>
      </c>
      <c r="D221">
        <f>+VLOOKUP(A221,GENTERA.MX!$A$2:$G$1741,6,FALSE)</f>
        <v>15.113398999999999</v>
      </c>
      <c r="F221" s="16">
        <v>41323</v>
      </c>
      <c r="G221">
        <f>+LN(B221/B220)</f>
        <v>-7.2208822409674548E-3</v>
      </c>
      <c r="H221">
        <f>+LN(C221/C220)</f>
        <v>-1.5181003871491054E-3</v>
      </c>
      <c r="I221">
        <f>+LN(D221/D220)</f>
        <v>-1.1665061073457458E-2</v>
      </c>
    </row>
    <row r="222" spans="1:9" x14ac:dyDescent="0.25">
      <c r="A222" s="16">
        <v>41324</v>
      </c>
      <c r="B222">
        <f>+VLOOKUP(A222,'CEMEXCPO.MX'!$A$2:$G$1741,6,FALSE)</f>
        <v>11.3919</v>
      </c>
      <c r="C222">
        <f>+VLOOKUP(A222,BIMBOA.MX!$A$2:$G$1741,6,FALSE)</f>
        <v>31.607379999999999</v>
      </c>
      <c r="D222">
        <f>+VLOOKUP(A222,GENTERA.MX!$A$2:$G$1741,6,FALSE)</f>
        <v>15.25849</v>
      </c>
      <c r="F222" s="16">
        <v>41324</v>
      </c>
      <c r="G222">
        <f>+LN(B222/B221)</f>
        <v>4.3370276255858169E-3</v>
      </c>
      <c r="H222">
        <f>+LN(C222/C221)</f>
        <v>-6.4015110086154698E-3</v>
      </c>
      <c r="I222">
        <f>+LN(D222/D221)</f>
        <v>9.5543681019731267E-3</v>
      </c>
    </row>
    <row r="223" spans="1:9" x14ac:dyDescent="0.25">
      <c r="A223" s="16">
        <v>41325</v>
      </c>
      <c r="B223">
        <f>+VLOOKUP(A223,'CEMEXCPO.MX'!$A$2:$G$1741,6,FALSE)</f>
        <v>11.022</v>
      </c>
      <c r="C223">
        <f>+VLOOKUP(A223,BIMBOA.MX!$A$2:$G$1741,6,FALSE)</f>
        <v>31.820025999999999</v>
      </c>
      <c r="D223">
        <f>+VLOOKUP(A223,GENTERA.MX!$A$2:$G$1741,6,FALSE)</f>
        <v>15.435819</v>
      </c>
      <c r="F223" s="16">
        <v>41325</v>
      </c>
      <c r="G223">
        <f>+LN(B223/B222)</f>
        <v>-3.3009301080161015E-2</v>
      </c>
      <c r="H223">
        <f>+LN(C223/C222)</f>
        <v>6.7052023760345381E-3</v>
      </c>
      <c r="I223">
        <f>+LN(D223/D222)</f>
        <v>1.1554648317836315E-2</v>
      </c>
    </row>
    <row r="224" spans="1:9" x14ac:dyDescent="0.25">
      <c r="A224" s="16">
        <v>41326</v>
      </c>
      <c r="B224">
        <f>+VLOOKUP(A224,'CEMEXCPO.MX'!$A$2:$G$1741,6,FALSE)</f>
        <v>10.8001</v>
      </c>
      <c r="C224">
        <f>+VLOOKUP(A224,BIMBOA.MX!$A$2:$G$1741,6,FALSE)</f>
        <v>31.878025000000001</v>
      </c>
      <c r="D224">
        <f>+VLOOKUP(A224,GENTERA.MX!$A$2:$G$1741,6,FALSE)</f>
        <v>15.645391</v>
      </c>
      <c r="F224" s="16">
        <v>41326</v>
      </c>
      <c r="G224">
        <f>+LN(B224/B223)</f>
        <v>-2.033788211447703E-2</v>
      </c>
      <c r="H224">
        <f>+LN(C224/C223)</f>
        <v>1.8210609309954459E-3</v>
      </c>
      <c r="I224">
        <f>+LN(D224/D223)</f>
        <v>1.3485651047861889E-2</v>
      </c>
    </row>
    <row r="225" spans="1:9" x14ac:dyDescent="0.25">
      <c r="A225" s="16">
        <v>41327</v>
      </c>
      <c r="B225">
        <f>+VLOOKUP(A225,'CEMEXCPO.MX'!$A$2:$G$1741,6,FALSE)</f>
        <v>10.849399999999999</v>
      </c>
      <c r="C225">
        <f>+VLOOKUP(A225,BIMBOA.MX!$A$2:$G$1741,6,FALSE)</f>
        <v>32.283993000000002</v>
      </c>
      <c r="D225">
        <f>+VLOOKUP(A225,GENTERA.MX!$A$2:$G$1741,6,FALSE)</f>
        <v>15.62121</v>
      </c>
      <c r="F225" s="16">
        <v>41327</v>
      </c>
      <c r="G225">
        <f>+LN(B225/B224)</f>
        <v>4.5543855716553942E-3</v>
      </c>
      <c r="H225">
        <f>+LN(C225/C224)</f>
        <v>1.2654633699961913E-2</v>
      </c>
      <c r="I225">
        <f>+LN(D225/D224)</f>
        <v>-1.5467626187467888E-3</v>
      </c>
    </row>
    <row r="226" spans="1:9" x14ac:dyDescent="0.25">
      <c r="A226" s="16">
        <v>41330</v>
      </c>
      <c r="B226">
        <f>+VLOOKUP(A226,'CEMEXCPO.MX'!$A$2:$G$1741,6,FALSE)</f>
        <v>10.693300000000001</v>
      </c>
      <c r="C226">
        <f>+VLOOKUP(A226,BIMBOA.MX!$A$2:$G$1741,6,FALSE)</f>
        <v>32.187331999999998</v>
      </c>
      <c r="D226">
        <f>+VLOOKUP(A226,GENTERA.MX!$A$2:$G$1741,6,FALSE)</f>
        <v>15.500301</v>
      </c>
      <c r="F226" s="16">
        <v>41330</v>
      </c>
      <c r="G226">
        <f>+LN(B226/B225)</f>
        <v>-1.4492401799858997E-2</v>
      </c>
      <c r="H226">
        <f>+LN(C226/C225)</f>
        <v>-2.9985756435723858E-3</v>
      </c>
      <c r="I226">
        <f>+LN(D226/D225)</f>
        <v>-7.7701631085440219E-3</v>
      </c>
    </row>
    <row r="227" spans="1:9" x14ac:dyDescent="0.25">
      <c r="A227" s="16">
        <v>41331</v>
      </c>
      <c r="B227">
        <f>+VLOOKUP(A227,'CEMEXCPO.MX'!$A$2:$G$1741,6,FALSE)</f>
        <v>10.8001</v>
      </c>
      <c r="C227">
        <f>+VLOOKUP(A227,BIMBOA.MX!$A$2:$G$1741,6,FALSE)</f>
        <v>31.887695000000001</v>
      </c>
      <c r="D227">
        <f>+VLOOKUP(A227,GENTERA.MX!$A$2:$G$1741,6,FALSE)</f>
        <v>15.790480000000001</v>
      </c>
      <c r="F227" s="16">
        <v>41331</v>
      </c>
      <c r="G227">
        <f>+LN(B227/B226)</f>
        <v>9.9380162282034796E-3</v>
      </c>
      <c r="H227">
        <f>+LN(C227/C226)</f>
        <v>-9.3527602947041707E-3</v>
      </c>
      <c r="I227">
        <f>+LN(D227/D226)</f>
        <v>1.8547783700725032E-2</v>
      </c>
    </row>
    <row r="228" spans="1:9" x14ac:dyDescent="0.25">
      <c r="A228" s="16">
        <v>41332</v>
      </c>
      <c r="B228">
        <f>+VLOOKUP(A228,'CEMEXCPO.MX'!$A$2:$G$1741,6,FALSE)</f>
        <v>11.194599999999999</v>
      </c>
      <c r="C228">
        <f>+VLOOKUP(A228,BIMBOA.MX!$A$2:$G$1741,6,FALSE)</f>
        <v>32.680289999999999</v>
      </c>
      <c r="D228">
        <f>+VLOOKUP(A228,GENTERA.MX!$A$2:$G$1741,6,FALSE)</f>
        <v>16.701312999999999</v>
      </c>
      <c r="F228" s="16">
        <v>41332</v>
      </c>
      <c r="G228">
        <f>+LN(B228/B227)</f>
        <v>3.5876125829098493E-2</v>
      </c>
      <c r="H228">
        <f>+LN(C228/C227)</f>
        <v>2.4551945183283949E-2</v>
      </c>
      <c r="I228">
        <f>+LN(D228/D227)</f>
        <v>5.6080112294382242E-2</v>
      </c>
    </row>
    <row r="229" spans="1:9" x14ac:dyDescent="0.25">
      <c r="A229" s="16">
        <v>41333</v>
      </c>
      <c r="B229">
        <f>+VLOOKUP(A229,'CEMEXCPO.MX'!$A$2:$G$1741,6,FALSE)</f>
        <v>11.2768</v>
      </c>
      <c r="C229">
        <f>+VLOOKUP(A229,BIMBOA.MX!$A$2:$G$1741,6,FALSE)</f>
        <v>33.511558999999998</v>
      </c>
      <c r="D229">
        <f>+VLOOKUP(A229,GENTERA.MX!$A$2:$G$1741,6,FALSE)</f>
        <v>16.378893000000001</v>
      </c>
      <c r="F229" s="16">
        <v>41333</v>
      </c>
      <c r="G229">
        <f>+LN(B229/B228)</f>
        <v>7.315998703948637E-3</v>
      </c>
      <c r="H229">
        <f>+LN(C229/C228)</f>
        <v>2.5118280211443425E-2</v>
      </c>
      <c r="I229">
        <f>+LN(D229/D228)</f>
        <v>-1.9493845363047033E-2</v>
      </c>
    </row>
    <row r="230" spans="1:9" x14ac:dyDescent="0.25">
      <c r="A230" s="16">
        <v>41334</v>
      </c>
      <c r="B230">
        <f>+VLOOKUP(A230,'CEMEXCPO.MX'!$A$2:$G$1741,6,FALSE)</f>
        <v>11.523400000000001</v>
      </c>
      <c r="C230">
        <f>+VLOOKUP(A230,BIMBOA.MX!$A$2:$G$1741,6,FALSE)</f>
        <v>33.492226000000002</v>
      </c>
      <c r="D230">
        <f>+VLOOKUP(A230,GENTERA.MX!$A$2:$G$1741,6,FALSE)</f>
        <v>16.693254</v>
      </c>
      <c r="F230" s="16">
        <v>41334</v>
      </c>
      <c r="G230">
        <f>+LN(B230/B229)</f>
        <v>2.1632232732106068E-2</v>
      </c>
      <c r="H230">
        <f>+LN(C230/C229)</f>
        <v>-5.7707189337161688E-4</v>
      </c>
      <c r="I230">
        <f>+LN(D230/D229)</f>
        <v>1.9011191992728046E-2</v>
      </c>
    </row>
    <row r="231" spans="1:9" x14ac:dyDescent="0.25">
      <c r="A231" s="16">
        <v>41337</v>
      </c>
      <c r="B231">
        <f>+VLOOKUP(A231,'CEMEXCPO.MX'!$A$2:$G$1741,6,FALSE)</f>
        <v>11.5809</v>
      </c>
      <c r="C231">
        <f>+VLOOKUP(A231,BIMBOA.MX!$A$2:$G$1741,6,FALSE)</f>
        <v>33.376235999999999</v>
      </c>
      <c r="D231">
        <f>+VLOOKUP(A231,GENTERA.MX!$A$2:$G$1741,6,FALSE)</f>
        <v>16.741617000000002</v>
      </c>
      <c r="F231" s="16">
        <v>41337</v>
      </c>
      <c r="G231">
        <f>+LN(B231/B230)</f>
        <v>4.9774387203243052E-3</v>
      </c>
      <c r="H231">
        <f>+LN(C231/C230)</f>
        <v>-3.4692024569615426E-3</v>
      </c>
      <c r="I231">
        <f>+LN(D231/D230)</f>
        <v>2.8929696621388225E-3</v>
      </c>
    </row>
    <row r="232" spans="1:9" x14ac:dyDescent="0.25">
      <c r="A232" s="16">
        <v>41338</v>
      </c>
      <c r="B232">
        <f>+VLOOKUP(A232,'CEMEXCPO.MX'!$A$2:$G$1741,6,FALSE)</f>
        <v>11.8111</v>
      </c>
      <c r="C232">
        <f>+VLOOKUP(A232,BIMBOA.MX!$A$2:$G$1741,6,FALSE)</f>
        <v>33.869194</v>
      </c>
      <c r="D232">
        <f>+VLOOKUP(A232,GENTERA.MX!$A$2:$G$1741,6,FALSE)</f>
        <v>17.402573</v>
      </c>
      <c r="F232" s="16">
        <v>41338</v>
      </c>
      <c r="G232">
        <f>+LN(B232/B231)</f>
        <v>1.9682577945423857E-2</v>
      </c>
      <c r="H232">
        <f>+LN(C232/C231)</f>
        <v>1.4661719933595638E-2</v>
      </c>
      <c r="I232">
        <f>+LN(D232/D231)</f>
        <v>3.8720413473070869E-2</v>
      </c>
    </row>
    <row r="233" spans="1:9" x14ac:dyDescent="0.25">
      <c r="A233" s="16">
        <v>41339</v>
      </c>
      <c r="B233">
        <f>+VLOOKUP(A233,'CEMEXCPO.MX'!$A$2:$G$1741,6,FALSE)</f>
        <v>12.0001</v>
      </c>
      <c r="C233">
        <f>+VLOOKUP(A233,BIMBOA.MX!$A$2:$G$1741,6,FALSE)</f>
        <v>34.207500000000003</v>
      </c>
      <c r="D233">
        <f>+VLOOKUP(A233,GENTERA.MX!$A$2:$G$1741,6,FALSE)</f>
        <v>18.418195999999998</v>
      </c>
      <c r="F233" s="16">
        <v>41339</v>
      </c>
      <c r="G233">
        <f>+LN(B233/B232)</f>
        <v>1.5875215809143514E-2</v>
      </c>
      <c r="H233">
        <f>+LN(C233/C232)</f>
        <v>9.9390485956846499E-3</v>
      </c>
      <c r="I233">
        <f>+LN(D233/D232)</f>
        <v>5.6721020154560056E-2</v>
      </c>
    </row>
    <row r="234" spans="1:9" x14ac:dyDescent="0.25">
      <c r="A234" s="16">
        <v>41340</v>
      </c>
      <c r="B234">
        <f>+VLOOKUP(A234,'CEMEXCPO.MX'!$A$2:$G$1741,6,FALSE)</f>
        <v>12.172700000000001</v>
      </c>
      <c r="C234">
        <f>+VLOOKUP(A234,BIMBOA.MX!$A$2:$G$1741,6,FALSE)</f>
        <v>34.091510999999997</v>
      </c>
      <c r="D234">
        <f>+VLOOKUP(A234,GENTERA.MX!$A$2:$G$1741,6,FALSE)</f>
        <v>17.894265999999998</v>
      </c>
      <c r="F234" s="16">
        <v>41340</v>
      </c>
      <c r="G234">
        <f>+LN(B234/B233)</f>
        <v>1.4280756331666233E-2</v>
      </c>
      <c r="H234">
        <f>+LN(C234/C233)</f>
        <v>-3.3965092556533772E-3</v>
      </c>
      <c r="I234">
        <f>+LN(D234/D233)</f>
        <v>-2.8858762673144162E-2</v>
      </c>
    </row>
    <row r="235" spans="1:9" x14ac:dyDescent="0.25">
      <c r="A235" s="16">
        <v>41341</v>
      </c>
      <c r="B235">
        <f>+VLOOKUP(A235,'CEMEXCPO.MX'!$A$2:$G$1741,6,FALSE)</f>
        <v>12.4193</v>
      </c>
      <c r="C235">
        <f>+VLOOKUP(A235,BIMBOA.MX!$A$2:$G$1741,6,FALSE)</f>
        <v>34.31382</v>
      </c>
      <c r="D235">
        <f>+VLOOKUP(A235,GENTERA.MX!$A$2:$G$1741,6,FALSE)</f>
        <v>18.015173000000001</v>
      </c>
      <c r="F235" s="16">
        <v>41341</v>
      </c>
      <c r="G235">
        <f>+LN(B235/B234)</f>
        <v>2.0055974790195736E-2</v>
      </c>
      <c r="H235">
        <f>+LN(C235/C234)</f>
        <v>6.4997794589803197E-3</v>
      </c>
      <c r="I235">
        <f>+LN(D235/D234)</f>
        <v>6.7340209295675439E-3</v>
      </c>
    </row>
    <row r="236" spans="1:9" x14ac:dyDescent="0.25">
      <c r="A236" s="16">
        <v>41344</v>
      </c>
      <c r="B236">
        <f>+VLOOKUP(A236,'CEMEXCPO.MX'!$A$2:$G$1741,6,FALSE)</f>
        <v>12.2796</v>
      </c>
      <c r="C236">
        <f>+VLOOKUP(A236,BIMBOA.MX!$A$2:$G$1741,6,FALSE)</f>
        <v>34.120502000000002</v>
      </c>
      <c r="D236">
        <f>+VLOOKUP(A236,GENTERA.MX!$A$2:$G$1741,6,FALSE)</f>
        <v>18.522981999999999</v>
      </c>
      <c r="F236" s="16">
        <v>41344</v>
      </c>
      <c r="G236">
        <f>+LN(B236/B235)</f>
        <v>-1.1312365309900674E-2</v>
      </c>
      <c r="H236">
        <f>+LN(C236/C235)</f>
        <v>-5.649753181479554E-3</v>
      </c>
      <c r="I236">
        <f>+LN(D236/D235)</f>
        <v>2.7797884112813195E-2</v>
      </c>
    </row>
    <row r="237" spans="1:9" x14ac:dyDescent="0.25">
      <c r="A237" s="16">
        <v>41345</v>
      </c>
      <c r="B237">
        <f>+VLOOKUP(A237,'CEMEXCPO.MX'!$A$2:$G$1741,6,FALSE)</f>
        <v>12.361800000000001</v>
      </c>
      <c r="C237">
        <f>+VLOOKUP(A237,BIMBOA.MX!$A$2:$G$1741,6,FALSE)</f>
        <v>34.971096000000003</v>
      </c>
      <c r="D237">
        <f>+VLOOKUP(A237,GENTERA.MX!$A$2:$G$1741,6,FALSE)</f>
        <v>18.079658999999999</v>
      </c>
      <c r="F237" s="16">
        <v>41345</v>
      </c>
      <c r="G237">
        <f>+LN(B237/B236)</f>
        <v>6.6717235957584504E-3</v>
      </c>
      <c r="H237">
        <f>+LN(C237/C236)</f>
        <v>2.4623456440042112E-2</v>
      </c>
      <c r="I237">
        <f>+LN(D237/D236)</f>
        <v>-2.4224737208583164E-2</v>
      </c>
    </row>
    <row r="238" spans="1:9" x14ac:dyDescent="0.25">
      <c r="A238" s="16">
        <v>41346</v>
      </c>
      <c r="B238">
        <f>+VLOOKUP(A238,'CEMEXCPO.MX'!$A$2:$G$1741,6,FALSE)</f>
        <v>12.246700000000001</v>
      </c>
      <c r="C238">
        <f>+VLOOKUP(A238,BIMBOA.MX!$A$2:$G$1741,6,FALSE)</f>
        <v>34.893776000000003</v>
      </c>
      <c r="D238">
        <f>+VLOOKUP(A238,GENTERA.MX!$A$2:$G$1741,6,FALSE)</f>
        <v>17.821715999999999</v>
      </c>
      <c r="F238" s="16">
        <v>41346</v>
      </c>
      <c r="G238">
        <f>+LN(B238/B237)</f>
        <v>-9.3545595500964338E-3</v>
      </c>
      <c r="H238">
        <f>+LN(C238/C237)</f>
        <v>-2.2134165383501919E-3</v>
      </c>
      <c r="I238">
        <f>+LN(D238/D237)</f>
        <v>-1.4369780463928882E-2</v>
      </c>
    </row>
    <row r="239" spans="1:9" x14ac:dyDescent="0.25">
      <c r="A239" s="16">
        <v>41347</v>
      </c>
      <c r="B239">
        <f>+VLOOKUP(A239,'CEMEXCPO.MX'!$A$2:$G$1741,6,FALSE)</f>
        <v>12.3371</v>
      </c>
      <c r="C239">
        <f>+VLOOKUP(A239,BIMBOA.MX!$A$2:$G$1741,6,FALSE)</f>
        <v>34.420147</v>
      </c>
      <c r="D239">
        <f>+VLOOKUP(A239,GENTERA.MX!$A$2:$G$1741,6,FALSE)</f>
        <v>17.829781000000001</v>
      </c>
      <c r="F239" s="16">
        <v>41347</v>
      </c>
      <c r="G239">
        <f>+LN(B239/B238)</f>
        <v>7.3544698105475455E-3</v>
      </c>
      <c r="H239">
        <f>+LN(C239/C238)</f>
        <v>-1.366641364828741E-2</v>
      </c>
      <c r="I239">
        <f>+LN(D239/D238)</f>
        <v>4.5243542718992102E-4</v>
      </c>
    </row>
    <row r="240" spans="1:9" x14ac:dyDescent="0.25">
      <c r="A240" s="16">
        <v>41348</v>
      </c>
      <c r="B240">
        <f>+VLOOKUP(A240,'CEMEXCPO.MX'!$A$2:$G$1741,6,FALSE)</f>
        <v>12.6988</v>
      </c>
      <c r="C240">
        <f>+VLOOKUP(A240,BIMBOA.MX!$A$2:$G$1741,6,FALSE)</f>
        <v>33.337569999999999</v>
      </c>
      <c r="D240">
        <f>+VLOOKUP(A240,GENTERA.MX!$A$2:$G$1741,6,FALSE)</f>
        <v>17.152697</v>
      </c>
      <c r="F240" s="16">
        <v>41348</v>
      </c>
      <c r="G240">
        <f>+LN(B240/B239)</f>
        <v>2.889651805649671E-2</v>
      </c>
      <c r="H240">
        <f>+LN(C240/C239)</f>
        <v>-3.1957072303619161E-2</v>
      </c>
      <c r="I240">
        <f>+LN(D240/D239)</f>
        <v>-3.8714728406766069E-2</v>
      </c>
    </row>
    <row r="241" spans="1:9" x14ac:dyDescent="0.25">
      <c r="A241" s="16">
        <v>41352</v>
      </c>
      <c r="B241">
        <f>+VLOOKUP(A241,'CEMEXCPO.MX'!$A$2:$G$1741,6,FALSE)</f>
        <v>12.3042</v>
      </c>
      <c r="C241">
        <f>+VLOOKUP(A241,BIMBOA.MX!$A$2:$G$1741,6,FALSE)</f>
        <v>33.124920000000003</v>
      </c>
      <c r="D241">
        <f>+VLOOKUP(A241,GENTERA.MX!$A$2:$G$1741,6,FALSE)</f>
        <v>16.451439000000001</v>
      </c>
      <c r="F241" s="16">
        <v>41352</v>
      </c>
      <c r="G241">
        <f>+LN(B241/B240)</f>
        <v>-3.1566833303637083E-2</v>
      </c>
      <c r="H241">
        <f>+LN(C241/C240)</f>
        <v>-6.3991200343306073E-3</v>
      </c>
      <c r="I241">
        <f>+LN(D241/D240)</f>
        <v>-4.1742470134071577E-2</v>
      </c>
    </row>
    <row r="242" spans="1:9" x14ac:dyDescent="0.25">
      <c r="A242" s="16">
        <v>41353</v>
      </c>
      <c r="B242">
        <f>+VLOOKUP(A242,'CEMEXCPO.MX'!$A$2:$G$1741,6,FALSE)</f>
        <v>12.518000000000001</v>
      </c>
      <c r="C242">
        <f>+VLOOKUP(A242,BIMBOA.MX!$A$2:$G$1741,6,FALSE)</f>
        <v>34.149501999999998</v>
      </c>
      <c r="D242">
        <f>+VLOOKUP(A242,GENTERA.MX!$A$2:$G$1741,6,FALSE)</f>
        <v>17.330030000000001</v>
      </c>
      <c r="F242" s="16">
        <v>41353</v>
      </c>
      <c r="G242">
        <f>+LN(B242/B241)</f>
        <v>1.7226940994867788E-2</v>
      </c>
      <c r="H242">
        <f>+LN(C242/C241)</f>
        <v>3.0462133978059917E-2</v>
      </c>
      <c r="I242">
        <f>+LN(D242/D241)</f>
        <v>5.2027884239030445E-2</v>
      </c>
    </row>
    <row r="243" spans="1:9" x14ac:dyDescent="0.25">
      <c r="A243" s="16">
        <v>41354</v>
      </c>
      <c r="B243">
        <f>+VLOOKUP(A243,'CEMEXCPO.MX'!$A$2:$G$1741,6,FALSE)</f>
        <v>12.444000000000001</v>
      </c>
      <c r="C243">
        <f>+VLOOKUP(A243,BIMBOA.MX!$A$2:$G$1741,6,FALSE)</f>
        <v>34.033512000000002</v>
      </c>
      <c r="D243">
        <f>+VLOOKUP(A243,GENTERA.MX!$A$2:$G$1741,6,FALSE)</f>
        <v>16.830279999999998</v>
      </c>
      <c r="F243" s="16">
        <v>41354</v>
      </c>
      <c r="G243">
        <f>+LN(B243/B242)</f>
        <v>-5.9290294671191027E-3</v>
      </c>
      <c r="H243">
        <f>+LN(C243/C242)</f>
        <v>-3.4023169433181149E-3</v>
      </c>
      <c r="I243">
        <f>+LN(D243/D242)</f>
        <v>-2.926118980601608E-2</v>
      </c>
    </row>
    <row r="244" spans="1:9" x14ac:dyDescent="0.25">
      <c r="A244" s="16">
        <v>41355</v>
      </c>
      <c r="B244">
        <f>+VLOOKUP(A244,'CEMEXCPO.MX'!$A$2:$G$1741,6,FALSE)</f>
        <v>12.4193</v>
      </c>
      <c r="C244">
        <f>+VLOOKUP(A244,BIMBOA.MX!$A$2:$G$1741,6,FALSE)</f>
        <v>35.377063999999997</v>
      </c>
      <c r="D244">
        <f>+VLOOKUP(A244,GENTERA.MX!$A$2:$G$1741,6,FALSE)</f>
        <v>17.015675000000002</v>
      </c>
      <c r="F244" s="16">
        <v>41355</v>
      </c>
      <c r="G244">
        <f>+LN(B244/B243)</f>
        <v>-1.9868648269169538E-3</v>
      </c>
      <c r="H244">
        <f>+LN(C244/C243)</f>
        <v>3.8718014307203313E-2</v>
      </c>
      <c r="I244">
        <f>+LN(D244/D243)</f>
        <v>1.0955333022501889E-2</v>
      </c>
    </row>
    <row r="245" spans="1:9" x14ac:dyDescent="0.25">
      <c r="A245" s="16">
        <v>41358</v>
      </c>
      <c r="B245">
        <f>+VLOOKUP(A245,'CEMEXCPO.MX'!$A$2:$G$1741,6,FALSE)</f>
        <v>12.3454</v>
      </c>
      <c r="C245">
        <f>+VLOOKUP(A245,BIMBOA.MX!$A$2:$G$1741,6,FALSE)</f>
        <v>36.739952000000002</v>
      </c>
      <c r="D245">
        <f>+VLOOKUP(A245,GENTERA.MX!$A$2:$G$1741,6,FALSE)</f>
        <v>17.547667000000001</v>
      </c>
      <c r="F245" s="16">
        <v>41358</v>
      </c>
      <c r="G245">
        <f>+LN(B245/B244)</f>
        <v>-5.9681901541592391E-3</v>
      </c>
      <c r="H245">
        <f>+LN(C245/C244)</f>
        <v>3.7801072757097411E-2</v>
      </c>
      <c r="I245">
        <f>+LN(D245/D244)</f>
        <v>3.0786028557733047E-2</v>
      </c>
    </row>
    <row r="246" spans="1:9" x14ac:dyDescent="0.25">
      <c r="A246" s="16">
        <v>41359</v>
      </c>
      <c r="B246">
        <f>+VLOOKUP(A246,'CEMEXCPO.MX'!$A$2:$G$1741,6,FALSE)</f>
        <v>12.4358</v>
      </c>
      <c r="C246">
        <f>+VLOOKUP(A246,BIMBOA.MX!$A$2:$G$1741,6,FALSE)</f>
        <v>37.300575000000002</v>
      </c>
      <c r="D246">
        <f>+VLOOKUP(A246,GENTERA.MX!$A$2:$G$1741,6,FALSE)</f>
        <v>17.894265999999998</v>
      </c>
      <c r="F246" s="16">
        <v>41359</v>
      </c>
      <c r="G246">
        <f>+LN(B246/B245)</f>
        <v>7.295885671281914E-3</v>
      </c>
      <c r="H246">
        <f>+LN(C246/C245)</f>
        <v>1.5143968772376422E-2</v>
      </c>
      <c r="I246">
        <f>+LN(D246/D245)</f>
        <v>1.9559319730529857E-2</v>
      </c>
    </row>
    <row r="247" spans="1:9" x14ac:dyDescent="0.25">
      <c r="A247" s="16">
        <v>41360</v>
      </c>
      <c r="B247">
        <f>+VLOOKUP(A247,'CEMEXCPO.MX'!$A$2:$G$1741,6,FALSE)</f>
        <v>12.3536</v>
      </c>
      <c r="C247">
        <f>+VLOOKUP(A247,BIMBOA.MX!$A$2:$G$1741,6,FALSE)</f>
        <v>38.170506000000003</v>
      </c>
      <c r="D247">
        <f>+VLOOKUP(A247,GENTERA.MX!$A$2:$G$1741,6,FALSE)</f>
        <v>18.361772999999999</v>
      </c>
      <c r="F247" s="16">
        <v>41360</v>
      </c>
      <c r="G247">
        <f>+LN(B247/B246)</f>
        <v>-6.6318911531818917E-3</v>
      </c>
      <c r="H247">
        <f>+LN(C247/C246)</f>
        <v>2.3054381072872408E-2</v>
      </c>
      <c r="I247">
        <f>+LN(D247/D246)</f>
        <v>2.5790622824445577E-2</v>
      </c>
    </row>
    <row r="248" spans="1:9" x14ac:dyDescent="0.25">
      <c r="A248" s="16">
        <v>41365</v>
      </c>
      <c r="B248">
        <f>+VLOOKUP(A248,'CEMEXCPO.MX'!$A$2:$G$1741,6,FALSE)</f>
        <v>12.4604</v>
      </c>
      <c r="C248">
        <f>+VLOOKUP(A248,BIMBOA.MX!$A$2:$G$1741,6,FALSE)</f>
        <v>37.909526999999997</v>
      </c>
      <c r="D248">
        <f>+VLOOKUP(A248,GENTERA.MX!$A$2:$G$1741,6,FALSE)</f>
        <v>18.168320000000001</v>
      </c>
      <c r="F248" s="16">
        <v>41365</v>
      </c>
      <c r="G248">
        <f>+LN(B248/B247)</f>
        <v>8.6080970003430714E-3</v>
      </c>
      <c r="H248">
        <f>+LN(C248/C247)</f>
        <v>-6.8606706220346089E-3</v>
      </c>
      <c r="I248">
        <f>+LN(D248/D247)</f>
        <v>-1.0591531123028521E-2</v>
      </c>
    </row>
    <row r="249" spans="1:9" x14ac:dyDescent="0.25">
      <c r="A249" s="16">
        <v>41366</v>
      </c>
      <c r="B249">
        <f>+VLOOKUP(A249,'CEMEXCPO.MX'!$A$2:$G$1741,6,FALSE)</f>
        <v>12.3864</v>
      </c>
      <c r="C249">
        <f>+VLOOKUP(A249,BIMBOA.MX!$A$2:$G$1741,6,FALSE)</f>
        <v>37.851528000000002</v>
      </c>
      <c r="D249">
        <f>+VLOOKUP(A249,GENTERA.MX!$A$2:$G$1741,6,FALSE)</f>
        <v>18.845397999999999</v>
      </c>
      <c r="F249" s="16">
        <v>41366</v>
      </c>
      <c r="G249">
        <f>+LN(B249/B248)</f>
        <v>-5.9565190522674356E-3</v>
      </c>
      <c r="H249">
        <f>+LN(C249/C248)</f>
        <v>-1.5311035816615243E-3</v>
      </c>
      <c r="I249">
        <f>+LN(D249/D248)</f>
        <v>3.6589328122152126E-2</v>
      </c>
    </row>
    <row r="250" spans="1:9" x14ac:dyDescent="0.25">
      <c r="A250" s="16">
        <v>41367</v>
      </c>
      <c r="B250">
        <f>+VLOOKUP(A250,'CEMEXCPO.MX'!$A$2:$G$1741,6,FALSE)</f>
        <v>11.942600000000001</v>
      </c>
      <c r="C250">
        <f>+VLOOKUP(A250,BIMBOA.MX!$A$2:$G$1741,6,FALSE)</f>
        <v>37.996521000000001</v>
      </c>
      <c r="D250">
        <f>+VLOOKUP(A250,GENTERA.MX!$A$2:$G$1741,6,FALSE)</f>
        <v>18.821221999999999</v>
      </c>
      <c r="F250" s="16">
        <v>41367</v>
      </c>
      <c r="G250">
        <f>+LN(B250/B249)</f>
        <v>-3.6487256817423347E-2</v>
      </c>
      <c r="H250">
        <f>+LN(C250/C249)</f>
        <v>3.823253953883117E-3</v>
      </c>
      <c r="I250">
        <f>+LN(D250/D249)</f>
        <v>-1.283683182608525E-3</v>
      </c>
    </row>
    <row r="251" spans="1:9" x14ac:dyDescent="0.25">
      <c r="A251" s="16">
        <v>41368</v>
      </c>
      <c r="B251">
        <f>+VLOOKUP(A251,'CEMEXCPO.MX'!$A$2:$G$1741,6,FALSE)</f>
        <v>11.827500000000001</v>
      </c>
      <c r="C251">
        <f>+VLOOKUP(A251,BIMBOA.MX!$A$2:$G$1741,6,FALSE)</f>
        <v>37.629215000000002</v>
      </c>
      <c r="D251">
        <f>+VLOOKUP(A251,GENTERA.MX!$A$2:$G$1741,6,FALSE)</f>
        <v>18.563283999999999</v>
      </c>
      <c r="F251" s="16">
        <v>41368</v>
      </c>
      <c r="G251">
        <f>+LN(B251/B250)</f>
        <v>-9.684511179900648E-3</v>
      </c>
      <c r="H251">
        <f>+LN(C251/C250)</f>
        <v>-9.7138595310043759E-3</v>
      </c>
      <c r="I251">
        <f>+LN(D251/D250)</f>
        <v>-1.3799411612608274E-2</v>
      </c>
    </row>
    <row r="252" spans="1:9" x14ac:dyDescent="0.25">
      <c r="A252" s="16">
        <v>41369</v>
      </c>
      <c r="B252">
        <f>+VLOOKUP(A252,'CEMEXCPO.MX'!$A$2:$G$1741,6,FALSE)</f>
        <v>12.444000000000001</v>
      </c>
      <c r="C252">
        <f>+VLOOKUP(A252,BIMBOA.MX!$A$2:$G$1741,6,FALSE)</f>
        <v>37.590549000000003</v>
      </c>
      <c r="D252">
        <f>+VLOOKUP(A252,GENTERA.MX!$A$2:$G$1741,6,FALSE)</f>
        <v>18.329526999999999</v>
      </c>
      <c r="F252" s="16">
        <v>41369</v>
      </c>
      <c r="G252">
        <f>+LN(B252/B251)</f>
        <v>5.0811250512224619E-2</v>
      </c>
      <c r="H252">
        <f>+LN(C252/C251)</f>
        <v>-1.0280809550444465E-3</v>
      </c>
      <c r="I252">
        <f>+LN(D252/D251)</f>
        <v>-1.2672394534347733E-2</v>
      </c>
    </row>
    <row r="253" spans="1:9" x14ac:dyDescent="0.25">
      <c r="A253" s="16">
        <v>41372</v>
      </c>
      <c r="B253">
        <f>+VLOOKUP(A253,'CEMEXCPO.MX'!$A$2:$G$1741,6,FALSE)</f>
        <v>12.6412</v>
      </c>
      <c r="C253">
        <f>+VLOOKUP(A253,BIMBOA.MX!$A$2:$G$1741,6,FALSE)</f>
        <v>38.441150999999998</v>
      </c>
      <c r="D253">
        <f>+VLOOKUP(A253,GENTERA.MX!$A$2:$G$1741,6,FALSE)</f>
        <v>18.192505000000001</v>
      </c>
      <c r="F253" s="16">
        <v>41372</v>
      </c>
      <c r="G253">
        <f>+LN(B253/B252)</f>
        <v>1.5722741885977345E-2</v>
      </c>
      <c r="H253">
        <f>+LN(C253/C252)</f>
        <v>2.2375864004206058E-2</v>
      </c>
      <c r="I253">
        <f>+LN(D253/D252)</f>
        <v>-7.503560749305538E-3</v>
      </c>
    </row>
    <row r="254" spans="1:9" x14ac:dyDescent="0.25">
      <c r="A254" s="16">
        <v>41373</v>
      </c>
      <c r="B254">
        <f>+VLOOKUP(A254,'CEMEXCPO.MX'!$A$2:$G$1741,6,FALSE)</f>
        <v>12.5344</v>
      </c>
      <c r="C254">
        <f>+VLOOKUP(A254,BIMBOA.MX!$A$2:$G$1741,6,FALSE)</f>
        <v>38.837448000000002</v>
      </c>
      <c r="D254">
        <f>+VLOOKUP(A254,GENTERA.MX!$A$2:$G$1741,6,FALSE)</f>
        <v>18.780913999999999</v>
      </c>
      <c r="F254" s="16">
        <v>41373</v>
      </c>
      <c r="G254">
        <f>+LN(B254/B253)</f>
        <v>-8.4844564319928456E-3</v>
      </c>
      <c r="H254">
        <f>+LN(C254/C253)</f>
        <v>1.0256409384369634E-2</v>
      </c>
      <c r="I254">
        <f>+LN(D254/D253)</f>
        <v>3.1831445314822314E-2</v>
      </c>
    </row>
    <row r="255" spans="1:9" x14ac:dyDescent="0.25">
      <c r="A255" s="16">
        <v>41374</v>
      </c>
      <c r="B255">
        <f>+VLOOKUP(A255,'CEMEXCPO.MX'!$A$2:$G$1741,6,FALSE)</f>
        <v>12.3864</v>
      </c>
      <c r="C255">
        <f>+VLOOKUP(A255,BIMBOA.MX!$A$2:$G$1741,6,FALSE)</f>
        <v>39.175747000000001</v>
      </c>
      <c r="D255">
        <f>+VLOOKUP(A255,GENTERA.MX!$A$2:$G$1741,6,FALSE)</f>
        <v>19.280667999999999</v>
      </c>
      <c r="F255" s="16">
        <v>41374</v>
      </c>
      <c r="G255">
        <f>+LN(B255/B254)</f>
        <v>-1.1877767968885081E-2</v>
      </c>
      <c r="H255">
        <f>+LN(C255/C254)</f>
        <v>8.6729205374954741E-3</v>
      </c>
      <c r="I255">
        <f>+LN(D255/D254)</f>
        <v>2.6261794492678535E-2</v>
      </c>
    </row>
    <row r="256" spans="1:9" x14ac:dyDescent="0.25">
      <c r="A256" s="16">
        <v>41375</v>
      </c>
      <c r="B256">
        <f>+VLOOKUP(A256,'CEMEXCPO.MX'!$A$2:$G$1741,6,FALSE)</f>
        <v>12.3536</v>
      </c>
      <c r="C256">
        <f>+VLOOKUP(A256,BIMBOA.MX!$A$2:$G$1741,6,FALSE)</f>
        <v>39.127422000000003</v>
      </c>
      <c r="D256">
        <f>+VLOOKUP(A256,GENTERA.MX!$A$2:$G$1741,6,FALSE)</f>
        <v>19.425756</v>
      </c>
      <c r="F256" s="16">
        <v>41375</v>
      </c>
      <c r="G256">
        <f>+LN(B256/B255)</f>
        <v>-2.6515779480757416E-3</v>
      </c>
      <c r="H256">
        <f>+LN(C256/C255)</f>
        <v>-1.2343052459421477E-3</v>
      </c>
      <c r="I256">
        <f>+LN(D256/D255)</f>
        <v>7.4968785302084043E-3</v>
      </c>
    </row>
    <row r="257" spans="1:9" x14ac:dyDescent="0.25">
      <c r="A257" s="16">
        <v>41376</v>
      </c>
      <c r="B257">
        <f>+VLOOKUP(A257,'CEMEXCPO.MX'!$A$2:$G$1741,6,FALSE)</f>
        <v>12.180999999999999</v>
      </c>
      <c r="C257">
        <f>+VLOOKUP(A257,BIMBOA.MX!$A$2:$G$1741,6,FALSE)</f>
        <v>37.619548999999999</v>
      </c>
      <c r="D257">
        <f>+VLOOKUP(A257,GENTERA.MX!$A$2:$G$1741,6,FALSE)</f>
        <v>18.837340999999999</v>
      </c>
      <c r="F257" s="16">
        <v>41376</v>
      </c>
      <c r="G257">
        <f>+LN(B257/B256)</f>
        <v>-1.4070157854592534E-2</v>
      </c>
      <c r="H257">
        <f>+LN(C257/C256)</f>
        <v>-3.929971560075856E-2</v>
      </c>
      <c r="I257">
        <f>+LN(D257/D256)</f>
        <v>-3.0758691108801309E-2</v>
      </c>
    </row>
    <row r="258" spans="1:9" x14ac:dyDescent="0.25">
      <c r="A258" s="16">
        <v>41379</v>
      </c>
      <c r="B258">
        <f>+VLOOKUP(A258,'CEMEXCPO.MX'!$A$2:$G$1741,6,FALSE)</f>
        <v>11.6303</v>
      </c>
      <c r="C258">
        <f>+VLOOKUP(A258,BIMBOA.MX!$A$2:$G$1741,6,FALSE)</f>
        <v>37.420551000000003</v>
      </c>
      <c r="D258">
        <f>+VLOOKUP(A258,GENTERA.MX!$A$2:$G$1741,6,FALSE)</f>
        <v>17.297787</v>
      </c>
      <c r="F258" s="16">
        <v>41379</v>
      </c>
      <c r="G258">
        <f>+LN(B258/B257)</f>
        <v>-4.626359916310744E-2</v>
      </c>
      <c r="H258">
        <f>+LN(C258/C257)</f>
        <v>-5.3037900132697031E-3</v>
      </c>
      <c r="I258">
        <f>+LN(D258/D257)</f>
        <v>-8.5262549060261233E-2</v>
      </c>
    </row>
    <row r="259" spans="1:9" x14ac:dyDescent="0.25">
      <c r="A259" s="16">
        <v>41380</v>
      </c>
      <c r="B259">
        <f>+VLOOKUP(A259,'CEMEXCPO.MX'!$A$2:$G$1741,6,FALSE)</f>
        <v>11.7782</v>
      </c>
      <c r="C259">
        <f>+VLOOKUP(A259,BIMBOA.MX!$A$2:$G$1741,6,FALSE)</f>
        <v>38.507739999999998</v>
      </c>
      <c r="D259">
        <f>+VLOOKUP(A259,GENTERA.MX!$A$2:$G$1741,6,FALSE)</f>
        <v>17.910385000000002</v>
      </c>
      <c r="F259" s="16">
        <v>41380</v>
      </c>
      <c r="G259">
        <f>+LN(B259/B258)</f>
        <v>1.2636603635175219E-2</v>
      </c>
      <c r="H259">
        <f>+LN(C259/C258)</f>
        <v>2.8639214565492965E-2</v>
      </c>
      <c r="I259">
        <f>+LN(D259/D258)</f>
        <v>3.4802137966073315E-2</v>
      </c>
    </row>
    <row r="260" spans="1:9" x14ac:dyDescent="0.25">
      <c r="A260" s="16">
        <v>41381</v>
      </c>
      <c r="B260">
        <f>+VLOOKUP(A260,'CEMEXCPO.MX'!$A$2:$G$1741,6,FALSE)</f>
        <v>11.5809</v>
      </c>
      <c r="C260">
        <f>+VLOOKUP(A260,BIMBOA.MX!$A$2:$G$1741,6,FALSE)</f>
        <v>39.128990000000002</v>
      </c>
      <c r="D260">
        <f>+VLOOKUP(A260,GENTERA.MX!$A$2:$G$1741,6,FALSE)</f>
        <v>17.378395000000001</v>
      </c>
      <c r="F260" s="16">
        <v>41381</v>
      </c>
      <c r="G260">
        <f>+LN(B260/B259)</f>
        <v>-1.6893175857845187E-2</v>
      </c>
      <c r="H260">
        <f>+LN(C260/C259)</f>
        <v>1.6004364442143367E-2</v>
      </c>
      <c r="I260">
        <f>+LN(D260/D259)</f>
        <v>-3.0152944165260549E-2</v>
      </c>
    </row>
    <row r="261" spans="1:9" x14ac:dyDescent="0.25">
      <c r="A261" s="16">
        <v>41382</v>
      </c>
      <c r="B261">
        <f>+VLOOKUP(A261,'CEMEXCPO.MX'!$A$2:$G$1741,6,FALSE)</f>
        <v>11.2357</v>
      </c>
      <c r="C261">
        <f>+VLOOKUP(A261,BIMBOA.MX!$A$2:$G$1741,6,FALSE)</f>
        <v>38.925136999999999</v>
      </c>
      <c r="D261">
        <f>+VLOOKUP(A261,GENTERA.MX!$A$2:$G$1741,6,FALSE)</f>
        <v>17.587966999999999</v>
      </c>
      <c r="F261" s="16">
        <v>41382</v>
      </c>
      <c r="G261">
        <f>+LN(B261/B260)</f>
        <v>-3.0260980339695955E-2</v>
      </c>
      <c r="H261">
        <f>+LN(C261/C260)</f>
        <v>-5.2233871884755185E-3</v>
      </c>
      <c r="I261">
        <f>+LN(D261/D260)</f>
        <v>1.1987206990463212E-2</v>
      </c>
    </row>
    <row r="262" spans="1:9" x14ac:dyDescent="0.25">
      <c r="A262" s="16">
        <v>41383</v>
      </c>
      <c r="B262">
        <f>+VLOOKUP(A262,'CEMEXCPO.MX'!$A$2:$G$1741,6,FALSE)</f>
        <v>11.4741</v>
      </c>
      <c r="C262">
        <f>+VLOOKUP(A262,BIMBOA.MX!$A$2:$G$1741,6,FALSE)</f>
        <v>39.400784000000002</v>
      </c>
      <c r="D262">
        <f>+VLOOKUP(A262,GENTERA.MX!$A$2:$G$1741,6,FALSE)</f>
        <v>17.878143000000001</v>
      </c>
      <c r="F262" s="16">
        <v>41383</v>
      </c>
      <c r="G262">
        <f>+LN(B262/B261)</f>
        <v>2.0996112505810589E-2</v>
      </c>
      <c r="H262">
        <f>+LN(C262/C261)</f>
        <v>1.2145477280252136E-2</v>
      </c>
      <c r="I262">
        <f>+LN(D262/D261)</f>
        <v>1.6363930253717719E-2</v>
      </c>
    </row>
    <row r="263" spans="1:9" x14ac:dyDescent="0.25">
      <c r="A263" s="16">
        <v>41386</v>
      </c>
      <c r="B263">
        <f>+VLOOKUP(A263,'CEMEXCPO.MX'!$A$2:$G$1741,6,FALSE)</f>
        <v>11.416600000000001</v>
      </c>
      <c r="C263">
        <f>+VLOOKUP(A263,BIMBOA.MX!$A$2:$G$1741,6,FALSE)</f>
        <v>40.313243999999997</v>
      </c>
      <c r="D263">
        <f>+VLOOKUP(A263,GENTERA.MX!$A$2:$G$1741,6,FALSE)</f>
        <v>17.853961999999999</v>
      </c>
      <c r="F263" s="16">
        <v>41386</v>
      </c>
      <c r="G263">
        <f>+LN(B263/B262)</f>
        <v>-5.0238848911420518E-3</v>
      </c>
      <c r="H263">
        <f>+LN(C263/C262)</f>
        <v>2.2894335616564877E-2</v>
      </c>
      <c r="I263">
        <f>+LN(D263/D262)</f>
        <v>-1.353460910928466E-3</v>
      </c>
    </row>
    <row r="264" spans="1:9" x14ac:dyDescent="0.25">
      <c r="A264" s="16">
        <v>41387</v>
      </c>
      <c r="B264">
        <f>+VLOOKUP(A264,'CEMEXCPO.MX'!$A$2:$G$1741,6,FALSE)</f>
        <v>11.7194</v>
      </c>
      <c r="C264">
        <f>+VLOOKUP(A264,BIMBOA.MX!$A$2:$G$1741,6,FALSE)</f>
        <v>40.216175</v>
      </c>
      <c r="D264">
        <f>+VLOOKUP(A264,GENTERA.MX!$A$2:$G$1741,6,FALSE)</f>
        <v>17.950689000000001</v>
      </c>
      <c r="F264" s="16">
        <v>41387</v>
      </c>
      <c r="G264">
        <f>+LN(B264/B263)</f>
        <v>2.6177151692115423E-2</v>
      </c>
      <c r="H264">
        <f>+LN(C264/C263)</f>
        <v>-2.4107723169420683E-3</v>
      </c>
      <c r="I264">
        <f>+LN(D264/D263)</f>
        <v>5.403054218428501E-3</v>
      </c>
    </row>
    <row r="265" spans="1:9" x14ac:dyDescent="0.25">
      <c r="A265" s="16">
        <v>41388</v>
      </c>
      <c r="B265">
        <f>+VLOOKUP(A265,'CEMEXCPO.MX'!$A$2:$G$1741,6,FALSE)</f>
        <v>11.7279</v>
      </c>
      <c r="C265">
        <f>+VLOOKUP(A265,BIMBOA.MX!$A$2:$G$1741,6,FALSE)</f>
        <v>39.517268999999999</v>
      </c>
      <c r="D265">
        <f>+VLOOKUP(A265,GENTERA.MX!$A$2:$G$1741,6,FALSE)</f>
        <v>17.104336</v>
      </c>
      <c r="F265" s="16">
        <v>41388</v>
      </c>
      <c r="G265">
        <f>+LN(B265/B264)</f>
        <v>7.2503020581033111E-4</v>
      </c>
      <c r="H265">
        <f>+LN(C265/C264)</f>
        <v>-1.7531511641849993E-2</v>
      </c>
      <c r="I265">
        <f>+LN(D265/D264)</f>
        <v>-4.8296499981405727E-2</v>
      </c>
    </row>
    <row r="266" spans="1:9" x14ac:dyDescent="0.25">
      <c r="A266" s="16">
        <v>41389</v>
      </c>
      <c r="B266">
        <f>+VLOOKUP(A266,'CEMEXCPO.MX'!$A$2:$G$1741,6,FALSE)</f>
        <v>11.787800000000001</v>
      </c>
      <c r="C266">
        <f>+VLOOKUP(A266,BIMBOA.MX!$A$2:$G$1741,6,FALSE)</f>
        <v>40.410316000000002</v>
      </c>
      <c r="D266">
        <f>+VLOOKUP(A266,GENTERA.MX!$A$2:$G$1741,6,FALSE)</f>
        <v>17.297787</v>
      </c>
      <c r="F266" s="16">
        <v>41389</v>
      </c>
      <c r="G266">
        <f>+LN(B266/B265)</f>
        <v>5.0944798200595713E-3</v>
      </c>
      <c r="H266">
        <f>+LN(C266/C265)</f>
        <v>2.2347332665534084E-2</v>
      </c>
      <c r="I266">
        <f>+LN(D266/D265)</f>
        <v>1.1246575628911923E-2</v>
      </c>
    </row>
    <row r="267" spans="1:9" x14ac:dyDescent="0.25">
      <c r="A267" s="16">
        <v>41390</v>
      </c>
      <c r="B267">
        <f>+VLOOKUP(A267,'CEMEXCPO.MX'!$A$2:$G$1741,6,FALSE)</f>
        <v>12.0185</v>
      </c>
      <c r="C267">
        <f>+VLOOKUP(A267,BIMBOA.MX!$A$2:$G$1741,6,FALSE)</f>
        <v>38.983383000000003</v>
      </c>
      <c r="D267">
        <f>+VLOOKUP(A267,GENTERA.MX!$A$2:$G$1741,6,FALSE)</f>
        <v>16.386955</v>
      </c>
      <c r="F267" s="16">
        <v>41390</v>
      </c>
      <c r="G267">
        <f>+LN(B267/B266)</f>
        <v>1.938203098157695E-2</v>
      </c>
      <c r="H267">
        <f>+LN(C267/C266)</f>
        <v>-3.5949620496374582E-2</v>
      </c>
      <c r="I267">
        <f>+LN(D267/D266)</f>
        <v>-5.4092982765138665E-2</v>
      </c>
    </row>
    <row r="268" spans="1:9" x14ac:dyDescent="0.25">
      <c r="A268" s="16">
        <v>41393</v>
      </c>
      <c r="B268">
        <f>+VLOOKUP(A268,'CEMEXCPO.MX'!$A$2:$G$1741,6,FALSE)</f>
        <v>11.702299999999999</v>
      </c>
      <c r="C268">
        <f>+VLOOKUP(A268,BIMBOA.MX!$A$2:$G$1741,6,FALSE)</f>
        <v>39.798771000000002</v>
      </c>
      <c r="D268">
        <f>+VLOOKUP(A268,GENTERA.MX!$A$2:$G$1741,6,FALSE)</f>
        <v>16.781918000000001</v>
      </c>
      <c r="F268" s="16">
        <v>41393</v>
      </c>
      <c r="G268">
        <f>+LN(B268/B267)</f>
        <v>-2.6661725625839131E-2</v>
      </c>
      <c r="H268">
        <f>+LN(C268/C267)</f>
        <v>2.0700554006623104E-2</v>
      </c>
      <c r="I268">
        <f>+LN(D268/D267)</f>
        <v>2.3816405767250842E-2</v>
      </c>
    </row>
    <row r="269" spans="1:9" x14ac:dyDescent="0.25">
      <c r="A269" s="16">
        <v>41394</v>
      </c>
      <c r="B269">
        <f>+VLOOKUP(A269,'CEMEXCPO.MX'!$A$2:$G$1741,6,FALSE)</f>
        <v>11.702299999999999</v>
      </c>
      <c r="C269">
        <f>+VLOOKUP(A269,BIMBOA.MX!$A$2:$G$1741,6,FALSE)</f>
        <v>38.352428000000003</v>
      </c>
      <c r="D269">
        <f>+VLOOKUP(A269,GENTERA.MX!$A$2:$G$1741,6,FALSE)</f>
        <v>16.298287999999999</v>
      </c>
      <c r="F269" s="16">
        <v>41394</v>
      </c>
      <c r="G269">
        <f>+LN(B269/B268)</f>
        <v>0</v>
      </c>
      <c r="H269">
        <f>+LN(C269/C268)</f>
        <v>-3.7018195003807826E-2</v>
      </c>
      <c r="I269">
        <f>+LN(D269/D268)</f>
        <v>-2.9241925626595874E-2</v>
      </c>
    </row>
    <row r="270" spans="1:9" x14ac:dyDescent="0.25">
      <c r="A270" s="16">
        <v>41396</v>
      </c>
      <c r="B270">
        <f>+VLOOKUP(A270,'CEMEXCPO.MX'!$A$2:$G$1741,6,FALSE)</f>
        <v>11.839</v>
      </c>
      <c r="C270">
        <f>+VLOOKUP(A270,BIMBOA.MX!$A$2:$G$1741,6,FALSE)</f>
        <v>38.197113000000002</v>
      </c>
      <c r="D270">
        <f>+VLOOKUP(A270,GENTERA.MX!$A$2:$G$1741,6,FALSE)</f>
        <v>16.507861999999999</v>
      </c>
      <c r="F270" s="16">
        <v>41396</v>
      </c>
      <c r="G270">
        <f>+LN(B270/B269)</f>
        <v>1.1613762748759117E-2</v>
      </c>
      <c r="H270">
        <f>+LN(C270/C269)</f>
        <v>-4.0579005725251529E-3</v>
      </c>
      <c r="I270">
        <f>+LN(D270/D269)</f>
        <v>1.2776680650398971E-2</v>
      </c>
    </row>
    <row r="271" spans="1:9" x14ac:dyDescent="0.25">
      <c r="A271" s="16">
        <v>41397</v>
      </c>
      <c r="B271">
        <f>+VLOOKUP(A271,'CEMEXCPO.MX'!$A$2:$G$1741,6,FALSE)</f>
        <v>12.309200000000001</v>
      </c>
      <c r="C271">
        <f>+VLOOKUP(A271,BIMBOA.MX!$A$2:$G$1741,6,FALSE)</f>
        <v>38.041801</v>
      </c>
      <c r="D271">
        <f>+VLOOKUP(A271,GENTERA.MX!$A$2:$G$1741,6,FALSE)</f>
        <v>16.120958000000002</v>
      </c>
      <c r="F271" s="16">
        <v>41397</v>
      </c>
      <c r="G271">
        <f>+LN(B271/B270)</f>
        <v>3.894778384027877E-2</v>
      </c>
      <c r="H271">
        <f>+LN(C271/C270)</f>
        <v>-4.0743553837353803E-3</v>
      </c>
      <c r="I271">
        <f>+LN(D271/D270)</f>
        <v>-2.3716587679131786E-2</v>
      </c>
    </row>
    <row r="272" spans="1:9" x14ac:dyDescent="0.25">
      <c r="A272" s="16">
        <v>41400</v>
      </c>
      <c r="B272">
        <f>+VLOOKUP(A272,'CEMEXCPO.MX'!$A$2:$G$1741,6,FALSE)</f>
        <v>12.386100000000001</v>
      </c>
      <c r="C272">
        <f>+VLOOKUP(A272,BIMBOA.MX!$A$2:$G$1741,6,FALSE)</f>
        <v>37.177875999999998</v>
      </c>
      <c r="D272">
        <f>+VLOOKUP(A272,GENTERA.MX!$A$2:$G$1741,6,FALSE)</f>
        <v>16.008109999999999</v>
      </c>
      <c r="F272" s="16">
        <v>41400</v>
      </c>
      <c r="G272">
        <f>+LN(B272/B271)</f>
        <v>6.227925845019155E-3</v>
      </c>
      <c r="H272">
        <f>+LN(C272/C271)</f>
        <v>-2.2971728282996214E-2</v>
      </c>
      <c r="I272">
        <f>+LN(D272/D271)</f>
        <v>-7.0246957709886471E-3</v>
      </c>
    </row>
    <row r="273" spans="1:9" x14ac:dyDescent="0.25">
      <c r="A273" s="16">
        <v>41401</v>
      </c>
      <c r="B273">
        <f>+VLOOKUP(A273,'CEMEXCPO.MX'!$A$2:$G$1741,6,FALSE)</f>
        <v>12.369</v>
      </c>
      <c r="C273">
        <f>+VLOOKUP(A273,BIMBOA.MX!$A$2:$G$1741,6,FALSE)</f>
        <v>38.284477000000003</v>
      </c>
      <c r="D273">
        <f>+VLOOKUP(A273,GENTERA.MX!$A$2:$G$1741,6,FALSE)</f>
        <v>15.774359</v>
      </c>
      <c r="F273" s="16">
        <v>41401</v>
      </c>
      <c r="G273">
        <f>+LN(B273/B272)</f>
        <v>-1.381533721924465E-3</v>
      </c>
      <c r="H273">
        <f>+LN(C273/C272)</f>
        <v>2.9330660595589544E-2</v>
      </c>
      <c r="I273">
        <f>+LN(D273/D272)</f>
        <v>-1.4709695134765562E-2</v>
      </c>
    </row>
    <row r="274" spans="1:9" x14ac:dyDescent="0.25">
      <c r="A274" s="16">
        <v>41402</v>
      </c>
      <c r="B274">
        <f>+VLOOKUP(A274,'CEMEXCPO.MX'!$A$2:$G$1741,6,FALSE)</f>
        <v>12.138199999999999</v>
      </c>
      <c r="C274">
        <f>+VLOOKUP(A274,BIMBOA.MX!$A$2:$G$1741,6,FALSE)</f>
        <v>37.711761000000003</v>
      </c>
      <c r="D274">
        <f>+VLOOKUP(A274,GENTERA.MX!$A$2:$G$1741,6,FALSE)</f>
        <v>15.613151</v>
      </c>
      <c r="F274" s="16">
        <v>41402</v>
      </c>
      <c r="G274">
        <f>+LN(B274/B273)</f>
        <v>-1.8835837935849514E-2</v>
      </c>
      <c r="H274">
        <f>+LN(C274/C273)</f>
        <v>-1.5072505100763587E-2</v>
      </c>
      <c r="I274">
        <f>+LN(D274/D273)</f>
        <v>-1.0272201747003778E-2</v>
      </c>
    </row>
    <row r="275" spans="1:9" x14ac:dyDescent="0.25">
      <c r="A275" s="16">
        <v>41403</v>
      </c>
      <c r="B275">
        <f>+VLOOKUP(A275,'CEMEXCPO.MX'!$A$2:$G$1741,6,FALSE)</f>
        <v>11.9331</v>
      </c>
      <c r="C275">
        <f>+VLOOKUP(A275,BIMBOA.MX!$A$2:$G$1741,6,FALSE)</f>
        <v>37.721474000000001</v>
      </c>
      <c r="D275">
        <f>+VLOOKUP(A275,GENTERA.MX!$A$2:$G$1741,6,FALSE)</f>
        <v>15.322971000000001</v>
      </c>
      <c r="F275" s="16">
        <v>41403</v>
      </c>
      <c r="G275">
        <f>+LN(B275/B274)</f>
        <v>-1.7041452982267696E-2</v>
      </c>
      <c r="H275">
        <f>+LN(C275/C274)</f>
        <v>2.5752574587787426E-4</v>
      </c>
      <c r="I275">
        <f>+LN(D275/D274)</f>
        <v>-1.8760496925805489E-2</v>
      </c>
    </row>
    <row r="276" spans="1:9" x14ac:dyDescent="0.25">
      <c r="A276" s="16">
        <v>41404</v>
      </c>
      <c r="B276">
        <f>+VLOOKUP(A276,'CEMEXCPO.MX'!$A$2:$G$1741,6,FALSE)</f>
        <v>12.4032</v>
      </c>
      <c r="C276">
        <f>+VLOOKUP(A276,BIMBOA.MX!$A$2:$G$1741,6,FALSE)</f>
        <v>37.041981</v>
      </c>
      <c r="D276">
        <f>+VLOOKUP(A276,GENTERA.MX!$A$2:$G$1741,6,FALSE)</f>
        <v>15.250425</v>
      </c>
      <c r="F276" s="16">
        <v>41404</v>
      </c>
      <c r="G276">
        <f>+LN(B276/B275)</f>
        <v>3.8638452359445338E-2</v>
      </c>
      <c r="H276">
        <f>+LN(C276/C275)</f>
        <v>-1.8177643345056602E-2</v>
      </c>
      <c r="I276">
        <f>+LN(D276/D275)</f>
        <v>-4.7457034969158865E-3</v>
      </c>
    </row>
    <row r="277" spans="1:9" x14ac:dyDescent="0.25">
      <c r="A277" s="16">
        <v>41407</v>
      </c>
      <c r="B277">
        <f>+VLOOKUP(A277,'CEMEXCPO.MX'!$A$2:$G$1741,6,FALSE)</f>
        <v>12.3348</v>
      </c>
      <c r="C277">
        <f>+VLOOKUP(A277,BIMBOA.MX!$A$2:$G$1741,6,FALSE)</f>
        <v>36.391609000000003</v>
      </c>
      <c r="D277">
        <f>+VLOOKUP(A277,GENTERA.MX!$A$2:$G$1741,6,FALSE)</f>
        <v>15.322971000000001</v>
      </c>
      <c r="F277" s="16">
        <v>41407</v>
      </c>
      <c r="G277">
        <f>+LN(B277/B276)</f>
        <v>-5.529968009461198E-3</v>
      </c>
      <c r="H277">
        <f>+LN(C277/C276)</f>
        <v>-1.7713664978813305E-2</v>
      </c>
      <c r="I277">
        <f>+LN(D277/D276)</f>
        <v>4.7457034969158613E-3</v>
      </c>
    </row>
    <row r="278" spans="1:9" x14ac:dyDescent="0.25">
      <c r="A278" s="16">
        <v>41408</v>
      </c>
      <c r="B278">
        <f>+VLOOKUP(A278,'CEMEXCPO.MX'!$A$2:$G$1741,6,FALSE)</f>
        <v>12.5656</v>
      </c>
      <c r="C278">
        <f>+VLOOKUP(A278,BIMBOA.MX!$A$2:$G$1741,6,FALSE)</f>
        <v>37.274951999999999</v>
      </c>
      <c r="D278">
        <f>+VLOOKUP(A278,GENTERA.MX!$A$2:$G$1741,6,FALSE)</f>
        <v>15.331035</v>
      </c>
      <c r="F278" s="16">
        <v>41408</v>
      </c>
      <c r="G278">
        <f>+LN(B278/B277)</f>
        <v>1.8538385721945883E-2</v>
      </c>
      <c r="H278">
        <f>+LN(C278/C277)</f>
        <v>2.3983346833216887E-2</v>
      </c>
      <c r="I278">
        <f>+LN(D278/D277)</f>
        <v>5.2613026734705279E-4</v>
      </c>
    </row>
    <row r="279" spans="1:9" x14ac:dyDescent="0.25">
      <c r="A279" s="16">
        <v>41409</v>
      </c>
      <c r="B279">
        <f>+VLOOKUP(A279,'CEMEXCPO.MX'!$A$2:$G$1741,6,FALSE)</f>
        <v>12.941700000000001</v>
      </c>
      <c r="C279">
        <f>+VLOOKUP(A279,BIMBOA.MX!$A$2:$G$1741,6,FALSE)</f>
        <v>36.925494999999998</v>
      </c>
      <c r="D279">
        <f>+VLOOKUP(A279,GENTERA.MX!$A$2:$G$1741,6,FALSE)</f>
        <v>15.790480000000001</v>
      </c>
      <c r="F279" s="16">
        <v>41409</v>
      </c>
      <c r="G279">
        <f>+LN(B279/B278)</f>
        <v>2.949173447665155E-2</v>
      </c>
      <c r="H279">
        <f>+LN(C279/C278)</f>
        <v>-9.4193390442307585E-3</v>
      </c>
      <c r="I279">
        <f>+LN(D279/D278)</f>
        <v>2.9528021510398163E-2</v>
      </c>
    </row>
    <row r="280" spans="1:9" x14ac:dyDescent="0.25">
      <c r="A280" s="16">
        <v>41410</v>
      </c>
      <c r="B280">
        <f>+VLOOKUP(A280,'CEMEXCPO.MX'!$A$2:$G$1741,6,FALSE)</f>
        <v>12.941700000000001</v>
      </c>
      <c r="C280">
        <f>+VLOOKUP(A280,BIMBOA.MX!$A$2:$G$1741,6,FALSE)</f>
        <v>36.478973000000003</v>
      </c>
      <c r="D280">
        <f>+VLOOKUP(A280,GENTERA.MX!$A$2:$G$1741,6,FALSE)</f>
        <v>15.774359</v>
      </c>
      <c r="F280" s="16">
        <v>41410</v>
      </c>
      <c r="G280">
        <f>+LN(B280/B279)</f>
        <v>0</v>
      </c>
      <c r="H280">
        <f>+LN(C280/C279)</f>
        <v>-1.21662214818206E-2</v>
      </c>
      <c r="I280">
        <f>+LN(D280/D279)</f>
        <v>-1.021453104935888E-3</v>
      </c>
    </row>
    <row r="281" spans="1:9" x14ac:dyDescent="0.25">
      <c r="A281" s="16">
        <v>41411</v>
      </c>
      <c r="B281">
        <f>+VLOOKUP(A281,'CEMEXCPO.MX'!$A$2:$G$1741,6,FALSE)</f>
        <v>13.0101</v>
      </c>
      <c r="C281">
        <f>+VLOOKUP(A281,BIMBOA.MX!$A$2:$G$1741,6,FALSE)</f>
        <v>36.449852</v>
      </c>
      <c r="D281">
        <f>+VLOOKUP(A281,GENTERA.MX!$A$2:$G$1741,6,FALSE)</f>
        <v>16.056474999999999</v>
      </c>
      <c r="F281" s="16">
        <v>41411</v>
      </c>
      <c r="G281">
        <f>+LN(B281/B280)</f>
        <v>5.27132286661737E-3</v>
      </c>
      <c r="H281">
        <f>+LN(C281/C280)</f>
        <v>-7.9861430779246546E-4</v>
      </c>
      <c r="I281">
        <f>+LN(D281/D280)</f>
        <v>1.77264213253184E-2</v>
      </c>
    </row>
    <row r="282" spans="1:9" x14ac:dyDescent="0.25">
      <c r="A282" s="16">
        <v>41414</v>
      </c>
      <c r="B282">
        <f>+VLOOKUP(A282,'CEMEXCPO.MX'!$A$2:$G$1741,6,FALSE)</f>
        <v>12.7195</v>
      </c>
      <c r="C282">
        <f>+VLOOKUP(A282,BIMBOA.MX!$A$2:$G$1741,6,FALSE)</f>
        <v>35.217059999999996</v>
      </c>
      <c r="D282">
        <f>+VLOOKUP(A282,GENTERA.MX!$A$2:$G$1741,6,FALSE)</f>
        <v>15.61046</v>
      </c>
      <c r="F282" s="16">
        <v>41414</v>
      </c>
      <c r="G282">
        <f>+LN(B282/B281)</f>
        <v>-2.258972992666556E-2</v>
      </c>
      <c r="H282">
        <f>+LN(C282/C281)</f>
        <v>-3.4406773804093654E-2</v>
      </c>
      <c r="I282">
        <f>+LN(D282/D281)</f>
        <v>-2.8170992629876691E-2</v>
      </c>
    </row>
    <row r="283" spans="1:9" x14ac:dyDescent="0.25">
      <c r="A283" s="16">
        <v>41415</v>
      </c>
      <c r="B283">
        <f>+VLOOKUP(A283,'CEMEXCPO.MX'!$A$2:$G$1741,6,FALSE)</f>
        <v>12.4716</v>
      </c>
      <c r="C283">
        <f>+VLOOKUP(A283,BIMBOA.MX!$A$2:$G$1741,6,FALSE)</f>
        <v>36.119812000000003</v>
      </c>
      <c r="D283">
        <f>+VLOOKUP(A283,GENTERA.MX!$A$2:$G$1741,6,FALSE)</f>
        <v>15.767393999999999</v>
      </c>
      <c r="F283" s="16">
        <v>41415</v>
      </c>
      <c r="G283">
        <f>+LN(B283/B282)</f>
        <v>-1.9682189563049537E-2</v>
      </c>
      <c r="H283">
        <f>+LN(C283/C282)</f>
        <v>2.5310899376915379E-2</v>
      </c>
      <c r="I283">
        <f>+LN(D283/D282)</f>
        <v>1.0002934461279067E-2</v>
      </c>
    </row>
    <row r="284" spans="1:9" x14ac:dyDescent="0.25">
      <c r="A284" s="16">
        <v>41416</v>
      </c>
      <c r="B284">
        <f>+VLOOKUP(A284,'CEMEXCPO.MX'!$A$2:$G$1741,6,FALSE)</f>
        <v>12.1981</v>
      </c>
      <c r="C284">
        <f>+VLOOKUP(A284,BIMBOA.MX!$A$2:$G$1741,6,FALSE)</f>
        <v>35.615046999999997</v>
      </c>
      <c r="D284">
        <f>+VLOOKUP(A284,GENTERA.MX!$A$2:$G$1741,6,FALSE)</f>
        <v>16.172108000000001</v>
      </c>
      <c r="F284" s="16">
        <v>41416</v>
      </c>
      <c r="G284">
        <f>+LN(B284/B283)</f>
        <v>-2.2173857494322081E-2</v>
      </c>
      <c r="H284">
        <f>+LN(C284/C283)</f>
        <v>-1.4073306564467376E-2</v>
      </c>
      <c r="I284">
        <f>+LN(D284/D283)</f>
        <v>2.5343893121479742E-2</v>
      </c>
    </row>
    <row r="285" spans="1:9" x14ac:dyDescent="0.25">
      <c r="A285" s="16">
        <v>41417</v>
      </c>
      <c r="B285">
        <f>+VLOOKUP(A285,'CEMEXCPO.MX'!$A$2:$G$1741,6,FALSE)</f>
        <v>12.1639</v>
      </c>
      <c r="C285">
        <f>+VLOOKUP(A285,BIMBOA.MX!$A$2:$G$1741,6,FALSE)</f>
        <v>35.906258000000001</v>
      </c>
      <c r="D285">
        <f>+VLOOKUP(A285,GENTERA.MX!$A$2:$G$1741,6,FALSE)</f>
        <v>16.312519000000002</v>
      </c>
      <c r="F285" s="16">
        <v>41417</v>
      </c>
      <c r="G285">
        <f>+LN(B285/B284)</f>
        <v>-2.8076531045322425E-3</v>
      </c>
      <c r="H285">
        <f>+LN(C285/C284)</f>
        <v>8.1433807533159291E-3</v>
      </c>
      <c r="I285">
        <f>+LN(D285/D284)</f>
        <v>8.6448198677158087E-3</v>
      </c>
    </row>
    <row r="286" spans="1:9" x14ac:dyDescent="0.25">
      <c r="A286" s="16">
        <v>41418</v>
      </c>
      <c r="B286">
        <f>+VLOOKUP(A286,'CEMEXCPO.MX'!$A$2:$G$1741,6,FALSE)</f>
        <v>12.266400000000001</v>
      </c>
      <c r="C286">
        <f>+VLOOKUP(A286,BIMBOA.MX!$A$2:$G$1741,6,FALSE)</f>
        <v>35.178234000000003</v>
      </c>
      <c r="D286">
        <f>+VLOOKUP(A286,GENTERA.MX!$A$2:$G$1741,6,FALSE)</f>
        <v>16.279478000000001</v>
      </c>
      <c r="F286" s="16">
        <v>41418</v>
      </c>
      <c r="G286">
        <f>+LN(B286/B285)</f>
        <v>8.3912683386576231E-3</v>
      </c>
      <c r="H286">
        <f>+LN(C286/C285)</f>
        <v>-2.0484058778731145E-2</v>
      </c>
      <c r="I286">
        <f>+LN(D286/D285)</f>
        <v>-2.0275536549186663E-3</v>
      </c>
    </row>
    <row r="287" spans="1:9" x14ac:dyDescent="0.25">
      <c r="A287" s="16">
        <v>41421</v>
      </c>
      <c r="B287">
        <f>+VLOOKUP(A287,'CEMEXCPO.MX'!$A$2:$G$1741,6,FALSE)</f>
        <v>12.138199999999999</v>
      </c>
      <c r="C287">
        <f>+VLOOKUP(A287,BIMBOA.MX!$A$2:$G$1741,6,FALSE)</f>
        <v>34.954967000000003</v>
      </c>
      <c r="D287">
        <f>+VLOOKUP(A287,GENTERA.MX!$A$2:$G$1741,6,FALSE)</f>
        <v>16.469449999999998</v>
      </c>
      <c r="F287" s="16">
        <v>41421</v>
      </c>
      <c r="G287">
        <f>+LN(B287/B286)</f>
        <v>-1.0506312683019445E-2</v>
      </c>
      <c r="H287">
        <f>+LN(C287/C286)</f>
        <v>-6.3669631801555153E-3</v>
      </c>
      <c r="I287">
        <f>+LN(D287/D286)</f>
        <v>1.1601853403894517E-2</v>
      </c>
    </row>
    <row r="288" spans="1:9" x14ac:dyDescent="0.25">
      <c r="A288" s="16">
        <v>41422</v>
      </c>
      <c r="B288">
        <f>+VLOOKUP(A288,'CEMEXCPO.MX'!$A$2:$G$1741,6,FALSE)</f>
        <v>12.223699999999999</v>
      </c>
      <c r="C288">
        <f>+VLOOKUP(A288,BIMBOA.MX!$A$2:$G$1741,6,FALSE)</f>
        <v>36.517798999999997</v>
      </c>
      <c r="D288">
        <f>+VLOOKUP(A288,GENTERA.MX!$A$2:$G$1741,6,FALSE)</f>
        <v>16.618122</v>
      </c>
      <c r="F288" s="16">
        <v>41422</v>
      </c>
      <c r="G288">
        <f>+LN(B288/B287)</f>
        <v>7.0191857811677562E-3</v>
      </c>
      <c r="H288">
        <f>+LN(C288/C287)</f>
        <v>4.3739209671891488E-2</v>
      </c>
      <c r="I288">
        <f>+LN(D288/D287)</f>
        <v>8.9866370706696477E-3</v>
      </c>
    </row>
    <row r="289" spans="1:9" x14ac:dyDescent="0.25">
      <c r="A289" s="16">
        <v>41423</v>
      </c>
      <c r="B289">
        <f>+VLOOKUP(A289,'CEMEXCPO.MX'!$A$2:$G$1741,6,FALSE)</f>
        <v>12.2835</v>
      </c>
      <c r="C289">
        <f>+VLOOKUP(A289,BIMBOA.MX!$A$2:$G$1741,6,FALSE)</f>
        <v>35.828606000000001</v>
      </c>
      <c r="D289">
        <f>+VLOOKUP(A289,GENTERA.MX!$A$2:$G$1741,6,FALSE)</f>
        <v>17.097173999999999</v>
      </c>
      <c r="F289" s="16">
        <v>41423</v>
      </c>
      <c r="G289">
        <f>+LN(B289/B288)</f>
        <v>4.8802081580248203E-3</v>
      </c>
      <c r="H289">
        <f>+LN(C289/C288)</f>
        <v>-1.9053160949178593E-2</v>
      </c>
      <c r="I289">
        <f>+LN(D289/D288)</f>
        <v>2.8419400040421577E-2</v>
      </c>
    </row>
    <row r="290" spans="1:9" x14ac:dyDescent="0.25">
      <c r="A290" s="16">
        <v>41424</v>
      </c>
      <c r="B290">
        <f>+VLOOKUP(A290,'CEMEXCPO.MX'!$A$2:$G$1741,6,FALSE)</f>
        <v>12.6426</v>
      </c>
      <c r="C290">
        <f>+VLOOKUP(A290,BIMBOA.MX!$A$2:$G$1741,6,FALSE)</f>
        <v>36.381900999999999</v>
      </c>
      <c r="D290">
        <f>+VLOOKUP(A290,GENTERA.MX!$A$2:$G$1741,6,FALSE)</f>
        <v>17.113690999999999</v>
      </c>
      <c r="F290" s="16">
        <v>41424</v>
      </c>
      <c r="G290">
        <f>+LN(B290/B289)</f>
        <v>2.8815165372464101E-2</v>
      </c>
      <c r="H290">
        <f>+LN(C290/C289)</f>
        <v>1.5324801095223146E-2</v>
      </c>
      <c r="I290">
        <f>+LN(D290/D289)</f>
        <v>9.6559974635821116E-4</v>
      </c>
    </row>
    <row r="291" spans="1:9" x14ac:dyDescent="0.25">
      <c r="A291" s="16">
        <v>41425</v>
      </c>
      <c r="B291">
        <f>+VLOOKUP(A291,'CEMEXCPO.MX'!$A$2:$G$1741,6,FALSE)</f>
        <v>12.7622</v>
      </c>
      <c r="C291">
        <f>+VLOOKUP(A291,BIMBOA.MX!$A$2:$G$1741,6,FALSE)</f>
        <v>36.721648999999999</v>
      </c>
      <c r="D291">
        <f>+VLOOKUP(A291,GENTERA.MX!$A$2:$G$1741,6,FALSE)</f>
        <v>17.097173999999999</v>
      </c>
      <c r="F291" s="16">
        <v>41425</v>
      </c>
      <c r="G291">
        <f>+LN(B291/B290)</f>
        <v>9.4156130795178018E-3</v>
      </c>
      <c r="H291">
        <f>+LN(C291/C290)</f>
        <v>9.2950464408990754E-3</v>
      </c>
      <c r="I291">
        <f>+LN(D291/D290)</f>
        <v>-9.6559974635819197E-4</v>
      </c>
    </row>
    <row r="292" spans="1:9" x14ac:dyDescent="0.25">
      <c r="A292" s="16">
        <v>41428</v>
      </c>
      <c r="B292">
        <f>+VLOOKUP(A292,'CEMEXCPO.MX'!$A$2:$G$1741,6,FALSE)</f>
        <v>12.223699999999999</v>
      </c>
      <c r="C292">
        <f>+VLOOKUP(A292,BIMBOA.MX!$A$2:$G$1741,6,FALSE)</f>
        <v>36.498382999999997</v>
      </c>
      <c r="D292">
        <f>+VLOOKUP(A292,GENTERA.MX!$A$2:$G$1741,6,FALSE)</f>
        <v>16.940245000000001</v>
      </c>
      <c r="F292" s="16">
        <v>41428</v>
      </c>
      <c r="G292">
        <f>+LN(B292/B291)</f>
        <v>-4.3110986610006521E-2</v>
      </c>
      <c r="H292">
        <f>+LN(C292/C291)</f>
        <v>-6.0985139141416615E-3</v>
      </c>
      <c r="I292">
        <f>+LN(D292/D291)</f>
        <v>-9.2210347640186065E-3</v>
      </c>
    </row>
    <row r="293" spans="1:9" x14ac:dyDescent="0.25">
      <c r="A293" s="16">
        <v>41429</v>
      </c>
      <c r="B293">
        <f>+VLOOKUP(A293,'CEMEXCPO.MX'!$A$2:$G$1741,6,FALSE)</f>
        <v>11.916</v>
      </c>
      <c r="C293">
        <f>+VLOOKUP(A293,BIMBOA.MX!$A$2:$G$1741,6,FALSE)</f>
        <v>36.585751000000002</v>
      </c>
      <c r="D293">
        <f>+VLOOKUP(A293,GENTERA.MX!$A$2:$G$1741,6,FALSE)</f>
        <v>16.841125000000002</v>
      </c>
      <c r="F293" s="16">
        <v>41429</v>
      </c>
      <c r="G293">
        <f>+LN(B293/B292)</f>
        <v>-2.5494655387155032E-2</v>
      </c>
      <c r="H293">
        <f>+LN(C293/C292)</f>
        <v>2.3908894266669815E-3</v>
      </c>
      <c r="I293">
        <f>+LN(D293/D292)</f>
        <v>-5.8683401207760494E-3</v>
      </c>
    </row>
    <row r="294" spans="1:9" x14ac:dyDescent="0.25">
      <c r="A294" s="16">
        <v>41430</v>
      </c>
      <c r="B294">
        <f>+VLOOKUP(A294,'CEMEXCPO.MX'!$A$2:$G$1741,6,FALSE)</f>
        <v>11.710800000000001</v>
      </c>
      <c r="C294">
        <f>+VLOOKUP(A294,BIMBOA.MX!$A$2:$G$1741,6,FALSE)</f>
        <v>35.945087000000001</v>
      </c>
      <c r="D294">
        <f>+VLOOKUP(A294,GENTERA.MX!$A$2:$G$1741,6,FALSE)</f>
        <v>17.014576000000002</v>
      </c>
      <c r="F294" s="16">
        <v>41430</v>
      </c>
      <c r="G294">
        <f>+LN(B294/B293)</f>
        <v>-1.7370541897757108E-2</v>
      </c>
      <c r="H294">
        <f>+LN(C294/C293)</f>
        <v>-1.7666434866563489E-2</v>
      </c>
      <c r="I294">
        <f>+LN(D294/D293)</f>
        <v>1.0246576644965774E-2</v>
      </c>
    </row>
    <row r="295" spans="1:9" x14ac:dyDescent="0.25">
      <c r="A295" s="16">
        <v>41431</v>
      </c>
      <c r="B295">
        <f>+VLOOKUP(A295,'CEMEXCPO.MX'!$A$2:$G$1741,6,FALSE)</f>
        <v>11.873200000000001</v>
      </c>
      <c r="C295">
        <f>+VLOOKUP(A295,BIMBOA.MX!$A$2:$G$1741,6,FALSE)</f>
        <v>36.042160000000003</v>
      </c>
      <c r="D295">
        <f>+VLOOKUP(A295,GENTERA.MX!$A$2:$G$1741,6,FALSE)</f>
        <v>17.435815999999999</v>
      </c>
      <c r="F295" s="16">
        <v>41431</v>
      </c>
      <c r="G295">
        <f>+LN(B295/B294)</f>
        <v>1.3772266530808128E-2</v>
      </c>
      <c r="H295">
        <f>+LN(C295/C294)</f>
        <v>2.6969515541761489E-3</v>
      </c>
      <c r="I295">
        <f>+LN(D295/D294)</f>
        <v>2.4456092987933303E-2</v>
      </c>
    </row>
    <row r="296" spans="1:9" x14ac:dyDescent="0.25">
      <c r="A296" s="16">
        <v>41432</v>
      </c>
      <c r="B296">
        <f>+VLOOKUP(A296,'CEMEXCPO.MX'!$A$2:$G$1741,6,FALSE)</f>
        <v>11.950200000000001</v>
      </c>
      <c r="C296">
        <f>+VLOOKUP(A296,BIMBOA.MX!$A$2:$G$1741,6,FALSE)</f>
        <v>35.799484</v>
      </c>
      <c r="D296">
        <f>+VLOOKUP(A296,GENTERA.MX!$A$2:$G$1741,6,FALSE)</f>
        <v>17.931380999999998</v>
      </c>
      <c r="F296" s="16">
        <v>41432</v>
      </c>
      <c r="G296">
        <f>+LN(B296/B295)</f>
        <v>6.4642551550545442E-3</v>
      </c>
      <c r="H296">
        <f>+LN(C296/C295)</f>
        <v>-6.7558844565683606E-3</v>
      </c>
      <c r="I296">
        <f>+LN(D296/D295)</f>
        <v>2.8025824960910231E-2</v>
      </c>
    </row>
    <row r="297" spans="1:9" x14ac:dyDescent="0.25">
      <c r="A297" s="16">
        <v>41435</v>
      </c>
      <c r="B297">
        <f>+VLOOKUP(A297,'CEMEXCPO.MX'!$A$2:$G$1741,6,FALSE)</f>
        <v>12.0869</v>
      </c>
      <c r="C297">
        <f>+VLOOKUP(A297,BIMBOA.MX!$A$2:$G$1741,6,FALSE)</f>
        <v>37.10022</v>
      </c>
      <c r="D297">
        <f>+VLOOKUP(A297,GENTERA.MX!$A$2:$G$1741,6,FALSE)</f>
        <v>18.170905999999999</v>
      </c>
      <c r="F297" s="16">
        <v>41435</v>
      </c>
      <c r="G297">
        <f>+LN(B297/B296)</f>
        <v>1.1374206852419523E-2</v>
      </c>
      <c r="H297">
        <f>+LN(C297/C296)</f>
        <v>3.5689419619985743E-2</v>
      </c>
      <c r="I297">
        <f>+LN(D297/D296)</f>
        <v>1.3269437173284375E-2</v>
      </c>
    </row>
    <row r="298" spans="1:9" x14ac:dyDescent="0.25">
      <c r="A298" s="16">
        <v>41436</v>
      </c>
      <c r="B298">
        <f>+VLOOKUP(A298,'CEMEXCPO.MX'!$A$2:$G$1741,6,FALSE)</f>
        <v>11.5313</v>
      </c>
      <c r="C298">
        <f>+VLOOKUP(A298,BIMBOA.MX!$A$2:$G$1741,6,FALSE)</f>
        <v>36.411022000000003</v>
      </c>
      <c r="D298">
        <f>+VLOOKUP(A298,GENTERA.MX!$A$2:$G$1741,6,FALSE)</f>
        <v>17.840527000000002</v>
      </c>
      <c r="F298" s="16">
        <v>41436</v>
      </c>
      <c r="G298">
        <f>+LN(B298/B297)</f>
        <v>-4.7057144216800344E-2</v>
      </c>
      <c r="H298">
        <f>+LN(C298/C297)</f>
        <v>-1.8751368509780771E-2</v>
      </c>
      <c r="I298">
        <f>+LN(D298/D297)</f>
        <v>-1.8349076501257937E-2</v>
      </c>
    </row>
    <row r="299" spans="1:9" x14ac:dyDescent="0.25">
      <c r="A299" s="16">
        <v>41437</v>
      </c>
      <c r="B299">
        <f>+VLOOKUP(A299,'CEMEXCPO.MX'!$A$2:$G$1741,6,FALSE)</f>
        <v>11.317600000000001</v>
      </c>
      <c r="C299">
        <f>+VLOOKUP(A299,BIMBOA.MX!$A$2:$G$1741,6,FALSE)</f>
        <v>36.129524000000004</v>
      </c>
      <c r="D299">
        <f>+VLOOKUP(A299,GENTERA.MX!$A$2:$G$1741,6,FALSE)</f>
        <v>17.716635</v>
      </c>
      <c r="F299" s="16">
        <v>41437</v>
      </c>
      <c r="G299">
        <f>+LN(B299/B298)</f>
        <v>-1.8706041112172951E-2</v>
      </c>
      <c r="H299">
        <f>+LN(C299/C298)</f>
        <v>-7.7611605795093091E-3</v>
      </c>
      <c r="I299">
        <f>+LN(D299/D298)</f>
        <v>-6.9686383502175538E-3</v>
      </c>
    </row>
    <row r="300" spans="1:9" x14ac:dyDescent="0.25">
      <c r="A300" s="16">
        <v>41438</v>
      </c>
      <c r="B300">
        <f>+VLOOKUP(A300,'CEMEXCPO.MX'!$A$2:$G$1741,6,FALSE)</f>
        <v>11.4886</v>
      </c>
      <c r="C300">
        <f>+VLOOKUP(A300,BIMBOA.MX!$A$2:$G$1741,6,FALSE)</f>
        <v>36.226588999999997</v>
      </c>
      <c r="D300">
        <f>+VLOOKUP(A300,GENTERA.MX!$A$2:$G$1741,6,FALSE)</f>
        <v>17.526667</v>
      </c>
      <c r="F300" s="16">
        <v>41438</v>
      </c>
      <c r="G300">
        <f>+LN(B300/B299)</f>
        <v>1.4996203191680943E-2</v>
      </c>
      <c r="H300">
        <f>+LN(C300/C299)</f>
        <v>2.6829815533612879E-3</v>
      </c>
      <c r="I300">
        <f>+LN(D300/D299)</f>
        <v>-1.0780479071818913E-2</v>
      </c>
    </row>
    <row r="301" spans="1:9" x14ac:dyDescent="0.25">
      <c r="A301" s="16">
        <v>41439</v>
      </c>
      <c r="B301">
        <f>+VLOOKUP(A301,'CEMEXCPO.MX'!$A$2:$G$1741,6,FALSE)</f>
        <v>11.385999999999999</v>
      </c>
      <c r="C301">
        <f>+VLOOKUP(A301,BIMBOA.MX!$A$2:$G$1741,6,FALSE)</f>
        <v>35.411200999999998</v>
      </c>
      <c r="D301">
        <f>+VLOOKUP(A301,GENTERA.MX!$A$2:$G$1741,6,FALSE)</f>
        <v>17.724893999999999</v>
      </c>
      <c r="F301" s="16">
        <v>41439</v>
      </c>
      <c r="G301">
        <f>+LN(B301/B300)</f>
        <v>-8.9707088253785736E-3</v>
      </c>
      <c r="H301">
        <f>+LN(C301/C300)</f>
        <v>-2.2765169457764772E-2</v>
      </c>
      <c r="I301">
        <f>+LN(D301/D300)</f>
        <v>1.1246542494167127E-2</v>
      </c>
    </row>
    <row r="302" spans="1:9" x14ac:dyDescent="0.25">
      <c r="A302" s="16">
        <v>41442</v>
      </c>
      <c r="B302">
        <f>+VLOOKUP(A302,'CEMEXCPO.MX'!$A$2:$G$1741,6,FALSE)</f>
        <v>11.3005</v>
      </c>
      <c r="C302">
        <f>+VLOOKUP(A302,BIMBOA.MX!$A$2:$G$1741,6,FALSE)</f>
        <v>35.440319000000002</v>
      </c>
      <c r="D302">
        <f>+VLOOKUP(A302,GENTERA.MX!$A$2:$G$1741,6,FALSE)</f>
        <v>17.485371000000001</v>
      </c>
      <c r="F302" s="16">
        <v>41442</v>
      </c>
      <c r="G302">
        <f>+LN(B302/B301)</f>
        <v>-7.5375580018891258E-3</v>
      </c>
      <c r="H302">
        <f>+LN(C302/C301)</f>
        <v>8.2194430378700794E-4</v>
      </c>
      <c r="I302">
        <f>+LN(D302/D301)</f>
        <v>-1.360550366917654E-2</v>
      </c>
    </row>
    <row r="303" spans="1:9" x14ac:dyDescent="0.25">
      <c r="A303" s="16">
        <v>41443</v>
      </c>
      <c r="B303">
        <f>+VLOOKUP(A303,'CEMEXCPO.MX'!$A$2:$G$1741,6,FALSE)</f>
        <v>11.5997</v>
      </c>
      <c r="C303">
        <f>+VLOOKUP(A303,BIMBOA.MX!$A$2:$G$1741,6,FALSE)</f>
        <v>34.848197999999996</v>
      </c>
      <c r="D303">
        <f>+VLOOKUP(A303,GENTERA.MX!$A$2:$G$1741,6,FALSE)</f>
        <v>17.361478999999999</v>
      </c>
      <c r="F303" s="16">
        <v>41443</v>
      </c>
      <c r="G303">
        <f>+LN(B303/B302)</f>
        <v>2.6132263181923382E-2</v>
      </c>
      <c r="H303">
        <f>+LN(C303/C302)</f>
        <v>-1.6848698272448333E-2</v>
      </c>
      <c r="I303">
        <f>+LN(D303/D302)</f>
        <v>-7.110687021476038E-3</v>
      </c>
    </row>
    <row r="304" spans="1:9" x14ac:dyDescent="0.25">
      <c r="A304" s="16">
        <v>41444</v>
      </c>
      <c r="B304">
        <f>+VLOOKUP(A304,'CEMEXCPO.MX'!$A$2:$G$1741,6,FALSE)</f>
        <v>11.821899999999999</v>
      </c>
      <c r="C304">
        <f>+VLOOKUP(A304,BIMBOA.MX!$A$2:$G$1741,6,FALSE)</f>
        <v>33.993977000000001</v>
      </c>
      <c r="D304">
        <f>+VLOOKUP(A304,GENTERA.MX!$A$2:$G$1741,6,FALSE)</f>
        <v>16.948499999999999</v>
      </c>
      <c r="F304" s="16">
        <v>41444</v>
      </c>
      <c r="G304">
        <f>+LN(B304/B303)</f>
        <v>1.8974507851860757E-2</v>
      </c>
      <c r="H304">
        <f>+LN(C304/C303)</f>
        <v>-2.4818066687645853E-2</v>
      </c>
      <c r="I304">
        <f>+LN(D304/D303)</f>
        <v>-2.4074567120504549E-2</v>
      </c>
    </row>
    <row r="305" spans="1:9" x14ac:dyDescent="0.25">
      <c r="A305" s="16">
        <v>41445</v>
      </c>
      <c r="B305">
        <f>+VLOOKUP(A305,'CEMEXCPO.MX'!$A$2:$G$1741,6,FALSE)</f>
        <v>11.385999999999999</v>
      </c>
      <c r="C305">
        <f>+VLOOKUP(A305,BIMBOA.MX!$A$2:$G$1741,6,FALSE)</f>
        <v>33.120337999999997</v>
      </c>
      <c r="D305">
        <f>+VLOOKUP(A305,GENTERA.MX!$A$2:$G$1741,6,FALSE)</f>
        <v>16.593342</v>
      </c>
      <c r="F305" s="16">
        <v>41445</v>
      </c>
      <c r="G305">
        <f>+LN(B305/B304)</f>
        <v>-3.7569213031895067E-2</v>
      </c>
      <c r="H305">
        <f>+LN(C305/C304)</f>
        <v>-2.6035827085949703E-2</v>
      </c>
      <c r="I305">
        <f>+LN(D305/D304)</f>
        <v>-2.1177803765962046E-2</v>
      </c>
    </row>
    <row r="306" spans="1:9" x14ac:dyDescent="0.25">
      <c r="A306" s="16">
        <v>41446</v>
      </c>
      <c r="B306">
        <f>+VLOOKUP(A306,'CEMEXCPO.MX'!$A$2:$G$1741,6,FALSE)</f>
        <v>11.232100000000001</v>
      </c>
      <c r="C306">
        <f>+VLOOKUP(A306,BIMBOA.MX!$A$2:$G$1741,6,FALSE)</f>
        <v>34.527863000000004</v>
      </c>
      <c r="D306">
        <f>+VLOOKUP(A306,GENTERA.MX!$A$2:$G$1741,6,FALSE)</f>
        <v>16.890684</v>
      </c>
      <c r="F306" s="16">
        <v>41446</v>
      </c>
      <c r="G306">
        <f>+LN(B306/B305)</f>
        <v>-1.3608780151164226E-2</v>
      </c>
      <c r="H306">
        <f>+LN(C306/C305)</f>
        <v>4.1619086494603857E-2</v>
      </c>
      <c r="I306">
        <f>+LN(D306/D305)</f>
        <v>1.7760696766103798E-2</v>
      </c>
    </row>
    <row r="307" spans="1:9" x14ac:dyDescent="0.25">
      <c r="A307" s="16">
        <v>41449</v>
      </c>
      <c r="B307">
        <f>+VLOOKUP(A307,'CEMEXCPO.MX'!$A$2:$G$1741,6,FALSE)</f>
        <v>10.9415</v>
      </c>
      <c r="C307">
        <f>+VLOOKUP(A307,BIMBOA.MX!$A$2:$G$1741,6,FALSE)</f>
        <v>33.625107</v>
      </c>
      <c r="D307">
        <f>+VLOOKUP(A307,GENTERA.MX!$A$2:$G$1741,6,FALSE)</f>
        <v>16.684197999999999</v>
      </c>
      <c r="F307" s="16">
        <v>41449</v>
      </c>
      <c r="G307">
        <f>+LN(B307/B306)</f>
        <v>-2.6212851265448291E-2</v>
      </c>
      <c r="H307">
        <f>+LN(C307/C306)</f>
        <v>-2.6493601200524672E-2</v>
      </c>
      <c r="I307">
        <f>+LN(D307/D306)</f>
        <v>-1.2300183413500674E-2</v>
      </c>
    </row>
    <row r="308" spans="1:9" x14ac:dyDescent="0.25">
      <c r="A308" s="16">
        <v>41450</v>
      </c>
      <c r="B308">
        <f>+VLOOKUP(A308,'CEMEXCPO.MX'!$A$2:$G$1741,6,FALSE)</f>
        <v>11.317600000000001</v>
      </c>
      <c r="C308">
        <f>+VLOOKUP(A308,BIMBOA.MX!$A$2:$G$1741,6,FALSE)</f>
        <v>33.663939999999997</v>
      </c>
      <c r="D308">
        <f>+VLOOKUP(A308,GENTERA.MX!$A$2:$G$1741,6,FALSE)</f>
        <v>17.237584999999999</v>
      </c>
      <c r="F308" s="16">
        <v>41450</v>
      </c>
      <c r="G308">
        <f>+LN(B308/B307)</f>
        <v>3.3796137050309975E-2</v>
      </c>
      <c r="H308">
        <f>+LN(C308/C307)</f>
        <v>1.154214721190726E-3</v>
      </c>
      <c r="I308">
        <f>+LN(D308/D307)</f>
        <v>3.2630130294847216E-2</v>
      </c>
    </row>
    <row r="309" spans="1:9" x14ac:dyDescent="0.25">
      <c r="A309" s="16">
        <v>41451</v>
      </c>
      <c r="B309">
        <f>+VLOOKUP(A309,'CEMEXCPO.MX'!$A$2:$G$1741,6,FALSE)</f>
        <v>11.710800000000001</v>
      </c>
      <c r="C309">
        <f>+VLOOKUP(A309,BIMBOA.MX!$A$2:$G$1741,6,FALSE)</f>
        <v>34.770538000000002</v>
      </c>
      <c r="D309">
        <f>+VLOOKUP(A309,GENTERA.MX!$A$2:$G$1741,6,FALSE)</f>
        <v>17.245844000000002</v>
      </c>
      <c r="F309" s="16">
        <v>41451</v>
      </c>
      <c r="G309">
        <f>+LN(B309/B308)</f>
        <v>3.4152456790691246E-2</v>
      </c>
      <c r="H309">
        <f>+LN(C309/C308)</f>
        <v>3.2343184214800286E-2</v>
      </c>
      <c r="I309">
        <f>+LN(D309/D308)</f>
        <v>4.7901269667382146E-4</v>
      </c>
    </row>
    <row r="310" spans="1:9" x14ac:dyDescent="0.25">
      <c r="A310" s="16">
        <v>41452</v>
      </c>
      <c r="B310">
        <f>+VLOOKUP(A310,'CEMEXCPO.MX'!$A$2:$G$1741,6,FALSE)</f>
        <v>11.7963</v>
      </c>
      <c r="C310">
        <f>+VLOOKUP(A310,BIMBOA.MX!$A$2:$G$1741,6,FALSE)</f>
        <v>36.362492000000003</v>
      </c>
      <c r="D310">
        <f>+VLOOKUP(A310,GENTERA.MX!$A$2:$G$1741,6,FALSE)</f>
        <v>17.815746000000001</v>
      </c>
      <c r="F310" s="16">
        <v>41452</v>
      </c>
      <c r="G310">
        <f>+LN(B310/B309)</f>
        <v>7.274430026303496E-3</v>
      </c>
      <c r="H310">
        <f>+LN(C310/C309)</f>
        <v>4.476738480535597E-2</v>
      </c>
      <c r="I310">
        <f>+LN(D310/D309)</f>
        <v>3.2511486092223901E-2</v>
      </c>
    </row>
    <row r="311" spans="1:9" x14ac:dyDescent="0.25">
      <c r="A311" s="16">
        <v>41453</v>
      </c>
      <c r="B311">
        <f>+VLOOKUP(A311,'CEMEXCPO.MX'!$A$2:$G$1741,6,FALSE)</f>
        <v>11.7621</v>
      </c>
      <c r="C311">
        <f>+VLOOKUP(A311,BIMBOA.MX!$A$2:$G$1741,6,FALSE)</f>
        <v>38.100043999999997</v>
      </c>
      <c r="D311">
        <f>+VLOOKUP(A311,GENTERA.MX!$A$2:$G$1741,6,FALSE)</f>
        <v>18.435209</v>
      </c>
      <c r="F311" s="16">
        <v>41453</v>
      </c>
      <c r="G311">
        <f>+LN(B311/B310)</f>
        <v>-2.9034250225096407E-3</v>
      </c>
      <c r="H311">
        <f>+LN(C311/C310)</f>
        <v>4.6677633173210796E-2</v>
      </c>
      <c r="I311">
        <f>+LN(D311/D310)</f>
        <v>3.4179695746642043E-2</v>
      </c>
    </row>
    <row r="312" spans="1:9" x14ac:dyDescent="0.25">
      <c r="A312" s="16">
        <v>41456</v>
      </c>
      <c r="B312">
        <f>+VLOOKUP(A312,'CEMEXCPO.MX'!$A$2:$G$1741,6,FALSE)</f>
        <v>11.8903</v>
      </c>
      <c r="C312">
        <f>+VLOOKUP(A312,BIMBOA.MX!$A$2:$G$1741,6,FALSE)</f>
        <v>39.158112000000003</v>
      </c>
      <c r="D312">
        <f>+VLOOKUP(A312,GENTERA.MX!$A$2:$G$1741,6,FALSE)</f>
        <v>19.228124999999999</v>
      </c>
      <c r="F312" s="16">
        <v>41456</v>
      </c>
      <c r="G312">
        <f>+LN(B312/B311)</f>
        <v>1.0840443714109825E-2</v>
      </c>
      <c r="H312">
        <f>+LN(C312/C311)</f>
        <v>2.7392167050724569E-2</v>
      </c>
      <c r="I312">
        <f>+LN(D312/D311)</f>
        <v>4.2111682194416654E-2</v>
      </c>
    </row>
    <row r="313" spans="1:9" x14ac:dyDescent="0.25">
      <c r="A313" s="16">
        <v>41457</v>
      </c>
      <c r="B313">
        <f>+VLOOKUP(A313,'CEMEXCPO.MX'!$A$2:$G$1741,6,FALSE)</f>
        <v>11.548400000000001</v>
      </c>
      <c r="C313">
        <f>+VLOOKUP(A313,BIMBOA.MX!$A$2:$G$1741,6,FALSE)</f>
        <v>38.119456999999997</v>
      </c>
      <c r="D313">
        <f>+VLOOKUP(A313,GENTERA.MX!$A$2:$G$1741,6,FALSE)</f>
        <v>18.641701000000001</v>
      </c>
      <c r="F313" s="16">
        <v>41457</v>
      </c>
      <c r="G313">
        <f>+LN(B313/B312)</f>
        <v>-2.9176042437816768E-2</v>
      </c>
      <c r="H313">
        <f>+LN(C313/C312)</f>
        <v>-2.688276984488927E-2</v>
      </c>
      <c r="I313">
        <f>+LN(D313/D312)</f>
        <v>-3.0972990487983441E-2</v>
      </c>
    </row>
    <row r="314" spans="1:9" x14ac:dyDescent="0.25">
      <c r="A314" s="16">
        <v>41458</v>
      </c>
      <c r="B314">
        <f>+VLOOKUP(A314,'CEMEXCPO.MX'!$A$2:$G$1741,6,FALSE)</f>
        <v>11.556900000000001</v>
      </c>
      <c r="C314">
        <f>+VLOOKUP(A314,BIMBOA.MX!$A$2:$G$1741,6,FALSE)</f>
        <v>39.167811999999998</v>
      </c>
      <c r="D314">
        <f>+VLOOKUP(A314,GENTERA.MX!$A$2:$G$1741,6,FALSE)</f>
        <v>18.426952</v>
      </c>
      <c r="F314" s="16">
        <v>41458</v>
      </c>
      <c r="G314">
        <f>+LN(B314/B313)</f>
        <v>7.3576195794497023E-4</v>
      </c>
      <c r="H314">
        <f>+LN(C314/C313)</f>
        <v>2.7130452848273492E-2</v>
      </c>
      <c r="I314">
        <f>+LN(D314/D313)</f>
        <v>-1.1586684982687117E-2</v>
      </c>
    </row>
    <row r="315" spans="1:9" x14ac:dyDescent="0.25">
      <c r="A315" s="16">
        <v>41459</v>
      </c>
      <c r="B315">
        <f>+VLOOKUP(A315,'CEMEXCPO.MX'!$A$2:$G$1741,6,FALSE)</f>
        <v>11.702299999999999</v>
      </c>
      <c r="C315">
        <f>+VLOOKUP(A315,BIMBOA.MX!$A$2:$G$1741,6,FALSE)</f>
        <v>39.847309000000003</v>
      </c>
      <c r="D315">
        <f>+VLOOKUP(A315,GENTERA.MX!$A$2:$G$1741,6,FALSE)</f>
        <v>18.980336999999999</v>
      </c>
      <c r="F315" s="16">
        <v>41459</v>
      </c>
      <c r="G315">
        <f>+LN(B315/B314)</f>
        <v>1.2502742489429401E-2</v>
      </c>
      <c r="H315">
        <f>+LN(C315/C314)</f>
        <v>1.7199587683484403E-2</v>
      </c>
      <c r="I315">
        <f>+LN(D315/D314)</f>
        <v>2.9589173080245886E-2</v>
      </c>
    </row>
    <row r="316" spans="1:9" x14ac:dyDescent="0.25">
      <c r="A316" s="16">
        <v>41460</v>
      </c>
      <c r="B316">
        <f>+VLOOKUP(A316,'CEMEXCPO.MX'!$A$2:$G$1741,6,FALSE)</f>
        <v>11.633900000000001</v>
      </c>
      <c r="C316">
        <f>+VLOOKUP(A316,BIMBOA.MX!$A$2:$G$1741,6,FALSE)</f>
        <v>38.284477000000003</v>
      </c>
      <c r="D316">
        <f>+VLOOKUP(A316,GENTERA.MX!$A$2:$G$1741,6,FALSE)</f>
        <v>18.996859000000001</v>
      </c>
      <c r="F316" s="16">
        <v>41460</v>
      </c>
      <c r="G316">
        <f>+LN(B316/B315)</f>
        <v>-5.8621537250717753E-3</v>
      </c>
      <c r="H316">
        <f>+LN(C316/C315)</f>
        <v>-4.0010360956071245E-2</v>
      </c>
      <c r="I316">
        <f>+LN(D316/D315)</f>
        <v>8.7010115451224205E-4</v>
      </c>
    </row>
    <row r="317" spans="1:9" x14ac:dyDescent="0.25">
      <c r="A317" s="16">
        <v>41463</v>
      </c>
      <c r="B317">
        <f>+VLOOKUP(A317,'CEMEXCPO.MX'!$A$2:$G$1741,6,FALSE)</f>
        <v>11.4886</v>
      </c>
      <c r="C317">
        <f>+VLOOKUP(A317,BIMBOA.MX!$A$2:$G$1741,6,FALSE)</f>
        <v>38.721294</v>
      </c>
      <c r="D317">
        <f>+VLOOKUP(A317,GENTERA.MX!$A$2:$G$1741,6,FALSE)</f>
        <v>19.112494000000002</v>
      </c>
      <c r="F317" s="16">
        <v>41463</v>
      </c>
      <c r="G317">
        <f>+LN(B317/B316)</f>
        <v>-1.2568010601399589E-2</v>
      </c>
      <c r="H317">
        <f>+LN(C317/C316)</f>
        <v>1.1345167502293842E-2</v>
      </c>
      <c r="I317">
        <f>+LN(D317/D316)</f>
        <v>6.0686076136524424E-3</v>
      </c>
    </row>
    <row r="318" spans="1:9" x14ac:dyDescent="0.25">
      <c r="A318" s="16">
        <v>41464</v>
      </c>
      <c r="B318">
        <f>+VLOOKUP(A318,'CEMEXCPO.MX'!$A$2:$G$1741,6,FALSE)</f>
        <v>11.5997</v>
      </c>
      <c r="C318">
        <f>+VLOOKUP(A318,BIMBOA.MX!$A$2:$G$1741,6,FALSE)</f>
        <v>38.731003000000001</v>
      </c>
      <c r="D318">
        <f>+VLOOKUP(A318,GENTERA.MX!$A$2:$G$1741,6,FALSE)</f>
        <v>19.120750000000001</v>
      </c>
      <c r="F318" s="16">
        <v>41464</v>
      </c>
      <c r="G318">
        <f>+LN(B318/B317)</f>
        <v>9.6239963546558161E-3</v>
      </c>
      <c r="H318">
        <f>+LN(C318/C317)</f>
        <v>2.5070915716957315E-4</v>
      </c>
      <c r="I318">
        <f>+LN(D318/D317)</f>
        <v>4.3187547090297766E-4</v>
      </c>
    </row>
    <row r="319" spans="1:9" x14ac:dyDescent="0.25">
      <c r="A319" s="16">
        <v>41465</v>
      </c>
      <c r="B319">
        <f>+VLOOKUP(A319,'CEMEXCPO.MX'!$A$2:$G$1741,6,FALSE)</f>
        <v>11.625299999999999</v>
      </c>
      <c r="C319">
        <f>+VLOOKUP(A319,BIMBOA.MX!$A$2:$G$1741,6,FALSE)</f>
        <v>37.498207000000001</v>
      </c>
      <c r="D319">
        <f>+VLOOKUP(A319,GENTERA.MX!$A$2:$G$1741,6,FALSE)</f>
        <v>19.104230999999999</v>
      </c>
      <c r="F319" s="16">
        <v>41465</v>
      </c>
      <c r="G319">
        <f>+LN(B319/B318)</f>
        <v>2.2045218831277984E-3</v>
      </c>
      <c r="H319">
        <f>+LN(C319/C318)</f>
        <v>-3.2347271928678978E-2</v>
      </c>
      <c r="I319">
        <f>+LN(D319/D318)</f>
        <v>-8.643039497306604E-4</v>
      </c>
    </row>
    <row r="320" spans="1:9" x14ac:dyDescent="0.25">
      <c r="A320" s="16">
        <v>41466</v>
      </c>
      <c r="B320">
        <f>+VLOOKUP(A320,'CEMEXCPO.MX'!$A$2:$G$1741,6,FALSE)</f>
        <v>12.1553</v>
      </c>
      <c r="C320">
        <f>+VLOOKUP(A320,BIMBOA.MX!$A$2:$G$1741,6,FALSE)</f>
        <v>38.34272</v>
      </c>
      <c r="D320">
        <f>+VLOOKUP(A320,GENTERA.MX!$A$2:$G$1741,6,FALSE)</f>
        <v>18.443470000000001</v>
      </c>
      <c r="F320" s="16">
        <v>41466</v>
      </c>
      <c r="G320">
        <f>+LN(B320/B319)</f>
        <v>4.4581531072610613E-2</v>
      </c>
      <c r="H320">
        <f>+LN(C320/C319)</f>
        <v>2.2271560784761151E-2</v>
      </c>
      <c r="I320">
        <f>+LN(D320/D319)</f>
        <v>-3.5199450546230977E-2</v>
      </c>
    </row>
    <row r="321" spans="1:9" x14ac:dyDescent="0.25">
      <c r="A321" s="16">
        <v>41467</v>
      </c>
      <c r="B321">
        <f>+VLOOKUP(A321,'CEMEXCPO.MX'!$A$2:$G$1741,6,FALSE)</f>
        <v>12.3947</v>
      </c>
      <c r="C321">
        <f>+VLOOKUP(A321,BIMBOA.MX!$A$2:$G$1741,6,FALSE)</f>
        <v>39.303719000000001</v>
      </c>
      <c r="D321">
        <f>+VLOOKUP(A321,GENTERA.MX!$A$2:$G$1741,6,FALSE)</f>
        <v>17.601004</v>
      </c>
      <c r="F321" s="16">
        <v>41467</v>
      </c>
      <c r="G321">
        <f>+LN(B321/B320)</f>
        <v>1.9503673221801011E-2</v>
      </c>
      <c r="H321">
        <f>+LN(C321/C320)</f>
        <v>2.475446615653866E-2</v>
      </c>
      <c r="I321">
        <f>+LN(D321/D320)</f>
        <v>-4.6754432427777583E-2</v>
      </c>
    </row>
    <row r="322" spans="1:9" x14ac:dyDescent="0.25">
      <c r="A322" s="16">
        <v>41470</v>
      </c>
      <c r="B322">
        <f>+VLOOKUP(A322,'CEMEXCPO.MX'!$A$2:$G$1741,6,FALSE)</f>
        <v>12.2151</v>
      </c>
      <c r="C322">
        <f>+VLOOKUP(A322,BIMBOA.MX!$A$2:$G$1741,6,FALSE)</f>
        <v>40.284122000000004</v>
      </c>
      <c r="D322">
        <f>+VLOOKUP(A322,GENTERA.MX!$A$2:$G$1741,6,FALSE)</f>
        <v>17.468847</v>
      </c>
      <c r="F322" s="16">
        <v>41470</v>
      </c>
      <c r="G322">
        <f>+LN(B322/B321)</f>
        <v>-1.4596070554519317E-2</v>
      </c>
      <c r="H322">
        <f>+LN(C322/C321)</f>
        <v>2.4638250837741054E-2</v>
      </c>
      <c r="I322">
        <f>+LN(D322/D321)</f>
        <v>-7.5368227588567859E-3</v>
      </c>
    </row>
    <row r="323" spans="1:9" x14ac:dyDescent="0.25">
      <c r="A323" s="16">
        <v>41471</v>
      </c>
      <c r="B323">
        <f>+VLOOKUP(A323,'CEMEXCPO.MX'!$A$2:$G$1741,6,FALSE)</f>
        <v>11.941599999999999</v>
      </c>
      <c r="C323">
        <f>+VLOOKUP(A323,BIMBOA.MX!$A$2:$G$1741,6,FALSE)</f>
        <v>38.663052</v>
      </c>
      <c r="D323">
        <f>+VLOOKUP(A323,GENTERA.MX!$A$2:$G$1741,6,FALSE)</f>
        <v>17.989198999999999</v>
      </c>
      <c r="F323" s="16">
        <v>41471</v>
      </c>
      <c r="G323">
        <f>+LN(B323/B322)</f>
        <v>-2.2644788995051637E-2</v>
      </c>
      <c r="H323">
        <f>+LN(C323/C322)</f>
        <v>-4.1072980969130146E-2</v>
      </c>
      <c r="I323">
        <f>+LN(D323/D322)</f>
        <v>2.9352399122457063E-2</v>
      </c>
    </row>
    <row r="324" spans="1:9" x14ac:dyDescent="0.25">
      <c r="A324" s="16">
        <v>41472</v>
      </c>
      <c r="B324">
        <f>+VLOOKUP(A324,'CEMEXCPO.MX'!$A$2:$G$1741,6,FALSE)</f>
        <v>12.0527</v>
      </c>
      <c r="C324">
        <f>+VLOOKUP(A324,BIMBOA.MX!$A$2:$G$1741,6,FALSE)</f>
        <v>40.410316000000002</v>
      </c>
      <c r="D324">
        <f>+VLOOKUP(A324,GENTERA.MX!$A$2:$G$1741,6,FALSE)</f>
        <v>17.700115</v>
      </c>
      <c r="F324" s="16">
        <v>41472</v>
      </c>
      <c r="G324">
        <f>+LN(B324/B323)</f>
        <v>9.2605988906883166E-3</v>
      </c>
      <c r="H324">
        <f>+LN(C324/C323)</f>
        <v>4.4200683596531239E-2</v>
      </c>
      <c r="I324">
        <f>+LN(D324/D323)</f>
        <v>-1.6200385501403635E-2</v>
      </c>
    </row>
    <row r="325" spans="1:9" x14ac:dyDescent="0.25">
      <c r="A325" s="16">
        <v>41473</v>
      </c>
      <c r="B325">
        <f>+VLOOKUP(A325,'CEMEXCPO.MX'!$A$2:$G$1741,6,FALSE)</f>
        <v>12.1553</v>
      </c>
      <c r="C325">
        <f>+VLOOKUP(A325,BIMBOA.MX!$A$2:$G$1741,6,FALSE)</f>
        <v>40.216175</v>
      </c>
      <c r="D325">
        <f>+VLOOKUP(A325,GENTERA.MX!$A$2:$G$1741,6,FALSE)</f>
        <v>17.642296000000002</v>
      </c>
      <c r="F325" s="16">
        <v>41473</v>
      </c>
      <c r="G325">
        <f>+LN(B325/B324)</f>
        <v>8.4765874370815852E-3</v>
      </c>
      <c r="H325">
        <f>+LN(C325/C324)</f>
        <v>-4.8158210236839555E-3</v>
      </c>
      <c r="I325">
        <f>+LN(D325/D324)</f>
        <v>-3.2719358949266529E-3</v>
      </c>
    </row>
    <row r="326" spans="1:9" x14ac:dyDescent="0.25">
      <c r="A326" s="16">
        <v>41474</v>
      </c>
      <c r="B326">
        <f>+VLOOKUP(A326,'CEMEXCPO.MX'!$A$2:$G$1741,6,FALSE)</f>
        <v>12.189500000000001</v>
      </c>
      <c r="C326">
        <f>+VLOOKUP(A326,BIMBOA.MX!$A$2:$G$1741,6,FALSE)</f>
        <v>39.585217</v>
      </c>
      <c r="D326">
        <f>+VLOOKUP(A326,GENTERA.MX!$A$2:$G$1741,6,FALSE)</f>
        <v>17.179766000000001</v>
      </c>
      <c r="F326" s="16">
        <v>41474</v>
      </c>
      <c r="G326">
        <f>+LN(B326/B325)</f>
        <v>2.8096367600526743E-3</v>
      </c>
      <c r="H326">
        <f>+LN(C326/C325)</f>
        <v>-1.5813537399877117E-2</v>
      </c>
      <c r="I326">
        <f>+LN(D326/D325)</f>
        <v>-2.656690486448245E-2</v>
      </c>
    </row>
    <row r="327" spans="1:9" x14ac:dyDescent="0.25">
      <c r="A327" s="16">
        <v>41477</v>
      </c>
      <c r="B327">
        <f>+VLOOKUP(A327,'CEMEXCPO.MX'!$A$2:$G$1741,6,FALSE)</f>
        <v>12.309200000000001</v>
      </c>
      <c r="C327">
        <f>+VLOOKUP(A327,BIMBOA.MX!$A$2:$G$1741,6,FALSE)</f>
        <v>38.808655000000002</v>
      </c>
      <c r="D327">
        <f>+VLOOKUP(A327,GENTERA.MX!$A$2:$G$1741,6,FALSE)</f>
        <v>16.882427</v>
      </c>
      <c r="F327" s="16">
        <v>41477</v>
      </c>
      <c r="G327">
        <f>+LN(B327/B326)</f>
        <v>9.7720248450625328E-3</v>
      </c>
      <c r="H327">
        <f>+LN(C327/C326)</f>
        <v>-1.9812451719028283E-2</v>
      </c>
      <c r="I327">
        <f>+LN(D327/D326)</f>
        <v>-1.7459037521043941E-2</v>
      </c>
    </row>
    <row r="328" spans="1:9" x14ac:dyDescent="0.25">
      <c r="A328" s="16">
        <v>41478</v>
      </c>
      <c r="B328">
        <f>+VLOOKUP(A328,'CEMEXCPO.MX'!$A$2:$G$1741,6,FALSE)</f>
        <v>12.257899999999999</v>
      </c>
      <c r="C328">
        <f>+VLOOKUP(A328,BIMBOA.MX!$A$2:$G$1741,6,FALSE)</f>
        <v>40.099693000000002</v>
      </c>
      <c r="D328">
        <f>+VLOOKUP(A328,GENTERA.MX!$A$2:$G$1741,6,FALSE)</f>
        <v>17.956160000000001</v>
      </c>
      <c r="F328" s="16">
        <v>41478</v>
      </c>
      <c r="G328">
        <f>+LN(B328/B327)</f>
        <v>-4.1763231771875338E-3</v>
      </c>
      <c r="H328">
        <f>+LN(C328/C327)</f>
        <v>3.2725389659077453E-2</v>
      </c>
      <c r="I328">
        <f>+LN(D328/D327)</f>
        <v>6.1659973097148796E-2</v>
      </c>
    </row>
    <row r="329" spans="1:9" x14ac:dyDescent="0.25">
      <c r="A329" s="16">
        <v>41479</v>
      </c>
      <c r="B329">
        <f>+VLOOKUP(A329,'CEMEXCPO.MX'!$A$2:$G$1741,6,FALSE)</f>
        <v>12.2835</v>
      </c>
      <c r="C329">
        <f>+VLOOKUP(A329,BIMBOA.MX!$A$2:$G$1741,6,FALSE)</f>
        <v>41.303359999999998</v>
      </c>
      <c r="D329">
        <f>+VLOOKUP(A329,GENTERA.MX!$A$2:$G$1741,6,FALSE)</f>
        <v>19.029897999999999</v>
      </c>
      <c r="F329" s="16">
        <v>41479</v>
      </c>
      <c r="G329">
        <f>+LN(B329/B328)</f>
        <v>2.0862713036251695E-3</v>
      </c>
      <c r="H329">
        <f>+LN(C329/C328)</f>
        <v>2.9575174167107931E-2</v>
      </c>
      <c r="I329">
        <f>+LN(D329/D328)</f>
        <v>5.8078089785218362E-2</v>
      </c>
    </row>
    <row r="330" spans="1:9" x14ac:dyDescent="0.25">
      <c r="A330" s="16">
        <v>41480</v>
      </c>
      <c r="B330">
        <f>+VLOOKUP(A330,'CEMEXCPO.MX'!$A$2:$G$1741,6,FALSE)</f>
        <v>12.462999999999999</v>
      </c>
      <c r="C330">
        <f>+VLOOKUP(A330,BIMBOA.MX!$A$2:$G$1741,6,FALSE)</f>
        <v>41.497498</v>
      </c>
      <c r="D330">
        <f>+VLOOKUP(A330,GENTERA.MX!$A$2:$G$1741,6,FALSE)</f>
        <v>20.045815000000001</v>
      </c>
      <c r="F330" s="16">
        <v>41480</v>
      </c>
      <c r="G330">
        <f>+LN(B330/B329)</f>
        <v>1.4507356448024117E-2</v>
      </c>
      <c r="H330">
        <f>+LN(C330/C329)</f>
        <v>4.6892836725859035E-3</v>
      </c>
      <c r="I330">
        <f>+LN(D330/D329)</f>
        <v>5.2009082450536669E-2</v>
      </c>
    </row>
    <row r="331" spans="1:9" x14ac:dyDescent="0.25">
      <c r="A331" s="16">
        <v>41481</v>
      </c>
      <c r="B331">
        <f>+VLOOKUP(A331,'CEMEXCPO.MX'!$A$2:$G$1741,6,FALSE)</f>
        <v>12.634</v>
      </c>
      <c r="C331">
        <f>+VLOOKUP(A331,BIMBOA.MX!$A$2:$G$1741,6,FALSE)</f>
        <v>42.458495999999997</v>
      </c>
      <c r="D331">
        <f>+VLOOKUP(A331,GENTERA.MX!$A$2:$G$1741,6,FALSE)</f>
        <v>20.029295000000001</v>
      </c>
      <c r="F331" s="16">
        <v>41481</v>
      </c>
      <c r="G331">
        <f>+LN(B331/B330)</f>
        <v>1.3627337632268949E-2</v>
      </c>
      <c r="H331">
        <f>+LN(C331/C330)</f>
        <v>2.2893897811943904E-2</v>
      </c>
      <c r="I331">
        <f>+LN(D331/D330)</f>
        <v>-8.2445193217177578E-4</v>
      </c>
    </row>
    <row r="332" spans="1:9" x14ac:dyDescent="0.25">
      <c r="A332" s="16">
        <v>41484</v>
      </c>
      <c r="B332">
        <f>+VLOOKUP(A332,'CEMEXCPO.MX'!$A$2:$G$1741,6,FALSE)</f>
        <v>12.428900000000001</v>
      </c>
      <c r="C332">
        <f>+VLOOKUP(A332,BIMBOA.MX!$A$2:$G$1741,6,FALSE)</f>
        <v>41.604281999999998</v>
      </c>
      <c r="D332">
        <f>+VLOOKUP(A332,GENTERA.MX!$A$2:$G$1741,6,FALSE)</f>
        <v>20.508348000000002</v>
      </c>
      <c r="F332" s="16">
        <v>41484</v>
      </c>
      <c r="G332">
        <f>+LN(B332/B331)</f>
        <v>-1.636718644507458E-2</v>
      </c>
      <c r="H332">
        <f>+LN(C332/C331)</f>
        <v>-2.0323939412186607E-2</v>
      </c>
      <c r="I332">
        <f>+LN(D332/D331)</f>
        <v>2.3636070911097522E-2</v>
      </c>
    </row>
    <row r="333" spans="1:9" x14ac:dyDescent="0.25">
      <c r="A333" s="16">
        <v>41485</v>
      </c>
      <c r="B333">
        <f>+VLOOKUP(A333,'CEMEXCPO.MX'!$A$2:$G$1741,6,FALSE)</f>
        <v>12.3947</v>
      </c>
      <c r="C333">
        <f>+VLOOKUP(A333,BIMBOA.MX!$A$2:$G$1741,6,FALSE)</f>
        <v>41.730468999999999</v>
      </c>
      <c r="D333">
        <f>+VLOOKUP(A333,GENTERA.MX!$A$2:$G$1741,6,FALSE)</f>
        <v>19.715434999999999</v>
      </c>
      <c r="F333" s="16">
        <v>41485</v>
      </c>
      <c r="G333">
        <f>+LN(B333/B332)</f>
        <v>-2.7554441449703726E-3</v>
      </c>
      <c r="H333">
        <f>+LN(C333/C332)</f>
        <v>3.0284387948323289E-3</v>
      </c>
      <c r="I333">
        <f>+LN(D333/D332)</f>
        <v>-3.943019126106407E-2</v>
      </c>
    </row>
    <row r="334" spans="1:9" x14ac:dyDescent="0.25">
      <c r="A334" s="16">
        <v>41486</v>
      </c>
      <c r="B334">
        <f>+VLOOKUP(A334,'CEMEXCPO.MX'!$A$2:$G$1741,6,FALSE)</f>
        <v>12.582700000000001</v>
      </c>
      <c r="C334">
        <f>+VLOOKUP(A334,BIMBOA.MX!$A$2:$G$1741,6,FALSE)</f>
        <v>41.934319000000002</v>
      </c>
      <c r="D334">
        <f>+VLOOKUP(A334,GENTERA.MX!$A$2:$G$1741,6,FALSE)</f>
        <v>19.095972</v>
      </c>
      <c r="F334" s="16">
        <v>41486</v>
      </c>
      <c r="G334">
        <f>+LN(B334/B333)</f>
        <v>1.5053892747978902E-2</v>
      </c>
      <c r="H334">
        <f>+LN(C334/C333)</f>
        <v>4.8730274292154404E-3</v>
      </c>
      <c r="I334">
        <f>+LN(D334/D333)</f>
        <v>-3.1924408744336455E-2</v>
      </c>
    </row>
    <row r="335" spans="1:9" x14ac:dyDescent="0.25">
      <c r="A335" s="16">
        <v>41487</v>
      </c>
      <c r="B335">
        <f>+VLOOKUP(A335,'CEMEXCPO.MX'!$A$2:$G$1741,6,FALSE)</f>
        <v>13.027200000000001</v>
      </c>
      <c r="C335">
        <f>+VLOOKUP(A335,BIMBOA.MX!$A$2:$G$1741,6,FALSE)</f>
        <v>44.098984000000002</v>
      </c>
      <c r="D335">
        <f>+VLOOKUP(A335,GENTERA.MX!$A$2:$G$1741,6,FALSE)</f>
        <v>19.781509</v>
      </c>
      <c r="F335" s="16">
        <v>41487</v>
      </c>
      <c r="G335">
        <f>+LN(B335/B334)</f>
        <v>3.4716624692080096E-2</v>
      </c>
      <c r="H335">
        <f>+LN(C335/C334)</f>
        <v>5.0332182752289199E-2</v>
      </c>
      <c r="I335">
        <f>+LN(D335/D334)</f>
        <v>3.5270189705891221E-2</v>
      </c>
    </row>
    <row r="336" spans="1:9" x14ac:dyDescent="0.25">
      <c r="A336" s="16">
        <v>41488</v>
      </c>
      <c r="B336">
        <f>+VLOOKUP(A336,'CEMEXCPO.MX'!$A$2:$G$1741,6,FALSE)</f>
        <v>12.933199999999999</v>
      </c>
      <c r="C336">
        <f>+VLOOKUP(A336,BIMBOA.MX!$A$2:$G$1741,6,FALSE)</f>
        <v>44.283413000000003</v>
      </c>
      <c r="D336">
        <f>+VLOOKUP(A336,GENTERA.MX!$A$2:$G$1741,6,FALSE)</f>
        <v>19.649360999999999</v>
      </c>
      <c r="F336" s="16">
        <v>41488</v>
      </c>
      <c r="G336">
        <f>+LN(B336/B335)</f>
        <v>-7.2418306968961921E-3</v>
      </c>
      <c r="H336">
        <f>+LN(C336/C335)</f>
        <v>4.173438918891389E-3</v>
      </c>
      <c r="I336">
        <f>+LN(D336/D335)</f>
        <v>-6.7027937631415737E-3</v>
      </c>
    </row>
    <row r="337" spans="1:9" x14ac:dyDescent="0.25">
      <c r="A337" s="16">
        <v>41491</v>
      </c>
      <c r="B337">
        <f>+VLOOKUP(A337,'CEMEXCPO.MX'!$A$2:$G$1741,6,FALSE)</f>
        <v>13.052899999999999</v>
      </c>
      <c r="C337">
        <f>+VLOOKUP(A337,BIMBOA.MX!$A$2:$G$1741,6,FALSE)</f>
        <v>44.098984000000002</v>
      </c>
      <c r="D337">
        <f>+VLOOKUP(A337,GENTERA.MX!$A$2:$G$1741,6,FALSE)</f>
        <v>19.162047999999999</v>
      </c>
      <c r="F337" s="16">
        <v>41491</v>
      </c>
      <c r="G337">
        <f>+LN(B337/B336)</f>
        <v>9.2126826735974485E-3</v>
      </c>
      <c r="H337">
        <f>+LN(C337/C336)</f>
        <v>-4.1734389188913578E-3</v>
      </c>
      <c r="I337">
        <f>+LN(D337/D336)</f>
        <v>-2.5113162519270874E-2</v>
      </c>
    </row>
    <row r="338" spans="1:9" x14ac:dyDescent="0.25">
      <c r="A338" s="16">
        <v>41492</v>
      </c>
      <c r="B338">
        <f>+VLOOKUP(A338,'CEMEXCPO.MX'!$A$2:$G$1741,6,FALSE)</f>
        <v>13.061400000000001</v>
      </c>
      <c r="C338">
        <f>+VLOOKUP(A338,BIMBOA.MX!$A$2:$G$1741,6,FALSE)</f>
        <v>43.429198999999997</v>
      </c>
      <c r="D338">
        <f>+VLOOKUP(A338,GENTERA.MX!$A$2:$G$1741,6,FALSE)</f>
        <v>19.24464</v>
      </c>
      <c r="F338" s="16">
        <v>41492</v>
      </c>
      <c r="G338">
        <f>+LN(B338/B337)</f>
        <v>6.5098434958455983E-4</v>
      </c>
      <c r="H338">
        <f>+LN(C338/C337)</f>
        <v>-1.5304740734262719E-2</v>
      </c>
      <c r="I338">
        <f>+LN(D338/D337)</f>
        <v>4.300924220030717E-3</v>
      </c>
    </row>
    <row r="339" spans="1:9" x14ac:dyDescent="0.25">
      <c r="A339" s="16">
        <v>41493</v>
      </c>
      <c r="B339">
        <f>+VLOOKUP(A339,'CEMEXCPO.MX'!$A$2:$G$1741,6,FALSE)</f>
        <v>12.9161</v>
      </c>
      <c r="C339">
        <f>+VLOOKUP(A339,BIMBOA.MX!$A$2:$G$1741,6,FALSE)</f>
        <v>43.807769999999998</v>
      </c>
      <c r="D339">
        <f>+VLOOKUP(A339,GENTERA.MX!$A$2:$G$1741,6,FALSE)</f>
        <v>18.996859000000001</v>
      </c>
      <c r="F339" s="16">
        <v>41493</v>
      </c>
      <c r="G339">
        <f>+LN(B339/B338)</f>
        <v>-1.1186720451663268E-2</v>
      </c>
      <c r="H339">
        <f>+LN(C339/C338)</f>
        <v>8.6791960052478041E-3</v>
      </c>
      <c r="I339">
        <f>+LN(D339/D338)</f>
        <v>-1.2958930692498125E-2</v>
      </c>
    </row>
    <row r="340" spans="1:9" x14ac:dyDescent="0.25">
      <c r="A340" s="16">
        <v>41494</v>
      </c>
      <c r="B340">
        <f>+VLOOKUP(A340,'CEMEXCPO.MX'!$A$2:$G$1741,6,FALSE)</f>
        <v>13.223800000000001</v>
      </c>
      <c r="C340">
        <f>+VLOOKUP(A340,BIMBOA.MX!$A$2:$G$1741,6,FALSE)</f>
        <v>44.157223000000002</v>
      </c>
      <c r="D340">
        <f>+VLOOKUP(A340,GENTERA.MX!$A$2:$G$1741,6,FALSE)</f>
        <v>19.054673999999999</v>
      </c>
      <c r="F340" s="16">
        <v>41494</v>
      </c>
      <c r="G340">
        <f>+LN(B340/B339)</f>
        <v>2.3543641186269875E-2</v>
      </c>
      <c r="H340">
        <f>+LN(C340/C339)</f>
        <v>7.9453161180885294E-3</v>
      </c>
      <c r="I340">
        <f>+LN(D340/D339)</f>
        <v>3.0387760981615765E-3</v>
      </c>
    </row>
    <row r="341" spans="1:9" x14ac:dyDescent="0.25">
      <c r="A341" s="16">
        <v>41495</v>
      </c>
      <c r="B341">
        <f>+VLOOKUP(A341,'CEMEXCPO.MX'!$A$2:$G$1741,6,FALSE)</f>
        <v>13.138299999999999</v>
      </c>
      <c r="C341">
        <f>+VLOOKUP(A341,BIMBOA.MX!$A$2:$G$1741,6,FALSE)</f>
        <v>44.458140999999998</v>
      </c>
      <c r="D341">
        <f>+VLOOKUP(A341,GENTERA.MX!$A$2:$G$1741,6,FALSE)</f>
        <v>18.872965000000001</v>
      </c>
      <c r="F341" s="16">
        <v>41495</v>
      </c>
      <c r="G341">
        <f>+LN(B341/B340)</f>
        <v>-6.486607652034731E-3</v>
      </c>
      <c r="H341">
        <f>+LN(C341/C340)</f>
        <v>6.7915797686416155E-3</v>
      </c>
      <c r="I341">
        <f>+LN(D341/D340)</f>
        <v>-9.581951055823686E-3</v>
      </c>
    </row>
    <row r="342" spans="1:9" x14ac:dyDescent="0.25">
      <c r="A342" s="16">
        <v>41498</v>
      </c>
      <c r="B342">
        <f>+VLOOKUP(A342,'CEMEXCPO.MX'!$A$2:$G$1741,6,FALSE)</f>
        <v>13.164</v>
      </c>
      <c r="C342">
        <f>+VLOOKUP(A342,BIMBOA.MX!$A$2:$G$1741,6,FALSE)</f>
        <v>43.303004999999999</v>
      </c>
      <c r="D342">
        <f>+VLOOKUP(A342,GENTERA.MX!$A$2:$G$1741,6,FALSE)</f>
        <v>18.740811999999998</v>
      </c>
      <c r="F342" s="16">
        <v>41498</v>
      </c>
      <c r="G342">
        <f>+LN(B342/B341)</f>
        <v>1.9542023457132518E-3</v>
      </c>
      <c r="H342">
        <f>+LN(C342/C341)</f>
        <v>-2.6326062657857287E-2</v>
      </c>
      <c r="I342">
        <f>+LN(D342/D341)</f>
        <v>-7.0268691056946057E-3</v>
      </c>
    </row>
    <row r="343" spans="1:9" x14ac:dyDescent="0.25">
      <c r="A343" s="16">
        <v>41499</v>
      </c>
      <c r="B343">
        <f>+VLOOKUP(A343,'CEMEXCPO.MX'!$A$2:$G$1741,6,FALSE)</f>
        <v>13.497400000000001</v>
      </c>
      <c r="C343">
        <f>+VLOOKUP(A343,BIMBOA.MX!$A$2:$G$1741,6,FALSE)</f>
        <v>43.011794999999999</v>
      </c>
      <c r="D343">
        <f>+VLOOKUP(A343,GENTERA.MX!$A$2:$G$1741,6,FALSE)</f>
        <v>18.798632000000001</v>
      </c>
      <c r="F343" s="16">
        <v>41499</v>
      </c>
      <c r="G343">
        <f>+LN(B343/B342)</f>
        <v>2.501124322236287E-2</v>
      </c>
      <c r="H343">
        <f>+LN(C343/C342)</f>
        <v>-6.747651733374712E-3</v>
      </c>
      <c r="I343">
        <f>+LN(D343/D342)</f>
        <v>3.0804955834371739E-3</v>
      </c>
    </row>
    <row r="344" spans="1:9" x14ac:dyDescent="0.25">
      <c r="A344" s="16">
        <v>41500</v>
      </c>
      <c r="B344">
        <f>+VLOOKUP(A344,'CEMEXCPO.MX'!$A$2:$G$1741,6,FALSE)</f>
        <v>13.5657</v>
      </c>
      <c r="C344">
        <f>+VLOOKUP(A344,BIMBOA.MX!$A$2:$G$1741,6,FALSE)</f>
        <v>42.992378000000002</v>
      </c>
      <c r="D344">
        <f>+VLOOKUP(A344,GENTERA.MX!$A$2:$G$1741,6,FALSE)</f>
        <v>18.716035999999999</v>
      </c>
      <c r="F344" s="16">
        <v>41500</v>
      </c>
      <c r="G344">
        <f>+LN(B344/B343)</f>
        <v>5.0474738671095823E-3</v>
      </c>
      <c r="H344">
        <f>+LN(C344/C343)</f>
        <v>-4.5153623719858575E-4</v>
      </c>
      <c r="I344">
        <f>+LN(D344/D343)</f>
        <v>-4.4034047408414E-3</v>
      </c>
    </row>
    <row r="345" spans="1:9" x14ac:dyDescent="0.25">
      <c r="A345" s="16">
        <v>41501</v>
      </c>
      <c r="B345">
        <f>+VLOOKUP(A345,'CEMEXCPO.MX'!$A$2:$G$1741,6,FALSE)</f>
        <v>13.2751</v>
      </c>
      <c r="C345">
        <f>+VLOOKUP(A345,BIMBOA.MX!$A$2:$G$1741,6,FALSE)</f>
        <v>42.176994000000001</v>
      </c>
      <c r="D345">
        <f>+VLOOKUP(A345,GENTERA.MX!$A$2:$G$1741,6,FALSE)</f>
        <v>18.468250000000001</v>
      </c>
      <c r="F345" s="16">
        <v>41501</v>
      </c>
      <c r="G345">
        <f>+LN(B345/B344)</f>
        <v>-2.1654448114250435E-2</v>
      </c>
      <c r="H345">
        <f>+LN(C345/C344)</f>
        <v>-1.9147937659699122E-2</v>
      </c>
      <c r="I345">
        <f>+LN(D345/D344)</f>
        <v>-1.3327655008183921E-2</v>
      </c>
    </row>
    <row r="346" spans="1:9" x14ac:dyDescent="0.25">
      <c r="A346" s="16">
        <v>41502</v>
      </c>
      <c r="B346">
        <f>+VLOOKUP(A346,'CEMEXCPO.MX'!$A$2:$G$1741,6,FALSE)</f>
        <v>13.3179</v>
      </c>
      <c r="C346">
        <f>+VLOOKUP(A346,BIMBOA.MX!$A$2:$G$1741,6,FALSE)</f>
        <v>41.458674999999999</v>
      </c>
      <c r="D346">
        <f>+VLOOKUP(A346,GENTERA.MX!$A$2:$G$1741,6,FALSE)</f>
        <v>18.856446999999999</v>
      </c>
      <c r="F346" s="16">
        <v>41502</v>
      </c>
      <c r="G346">
        <f>+LN(B346/B345)</f>
        <v>3.2188949689949597E-3</v>
      </c>
      <c r="H346">
        <f>+LN(C346/C345)</f>
        <v>-1.7177758525522578E-2</v>
      </c>
      <c r="I346">
        <f>+LN(D346/D345)</f>
        <v>2.0801829853167506E-2</v>
      </c>
    </row>
    <row r="347" spans="1:9" x14ac:dyDescent="0.25">
      <c r="A347" s="16">
        <v>41505</v>
      </c>
      <c r="B347">
        <f>+VLOOKUP(A347,'CEMEXCPO.MX'!$A$2:$G$1741,6,FALSE)</f>
        <v>13.5145</v>
      </c>
      <c r="C347">
        <f>+VLOOKUP(A347,BIMBOA.MX!$A$2:$G$1741,6,FALSE)</f>
        <v>39.827891999999999</v>
      </c>
      <c r="D347">
        <f>+VLOOKUP(A347,GENTERA.MX!$A$2:$G$1741,6,FALSE)</f>
        <v>19.120750000000001</v>
      </c>
      <c r="F347" s="16">
        <v>41505</v>
      </c>
      <c r="G347">
        <f>+LN(B347/B346)</f>
        <v>1.4654188088286356E-2</v>
      </c>
      <c r="H347">
        <f>+LN(C347/C346)</f>
        <v>-4.0129677120696094E-2</v>
      </c>
      <c r="I347">
        <f>+LN(D347/D346)</f>
        <v>1.3919261460332424E-2</v>
      </c>
    </row>
    <row r="348" spans="1:9" x14ac:dyDescent="0.25">
      <c r="A348" s="16">
        <v>41506</v>
      </c>
      <c r="B348">
        <f>+VLOOKUP(A348,'CEMEXCPO.MX'!$A$2:$G$1741,6,FALSE)</f>
        <v>13.582800000000001</v>
      </c>
      <c r="C348">
        <f>+VLOOKUP(A348,BIMBOA.MX!$A$2:$G$1741,6,FALSE)</f>
        <v>39.740527999999998</v>
      </c>
      <c r="D348">
        <f>+VLOOKUP(A348,GENTERA.MX!$A$2:$G$1741,6,FALSE)</f>
        <v>19.550246999999999</v>
      </c>
      <c r="F348" s="16">
        <v>41506</v>
      </c>
      <c r="G348">
        <f>+LN(B348/B347)</f>
        <v>5.041103330640756E-3</v>
      </c>
      <c r="H348">
        <f>+LN(C348/C347)</f>
        <v>-2.1959474652660941E-3</v>
      </c>
      <c r="I348">
        <f>+LN(D348/D347)</f>
        <v>2.2213787827302024E-2</v>
      </c>
    </row>
    <row r="349" spans="1:9" x14ac:dyDescent="0.25">
      <c r="A349" s="16">
        <v>41507</v>
      </c>
      <c r="B349">
        <f>+VLOOKUP(A349,'CEMEXCPO.MX'!$A$2:$G$1741,6,FALSE)</f>
        <v>13.540100000000001</v>
      </c>
      <c r="C349">
        <f>+VLOOKUP(A349,BIMBOA.MX!$A$2:$G$1741,6,FALSE)</f>
        <v>38.5854</v>
      </c>
      <c r="D349">
        <f>+VLOOKUP(A349,GENTERA.MX!$A$2:$G$1741,6,FALSE)</f>
        <v>19.822811000000002</v>
      </c>
      <c r="F349" s="16">
        <v>41507</v>
      </c>
      <c r="G349">
        <f>+LN(B349/B348)</f>
        <v>-3.1486334630093822E-3</v>
      </c>
      <c r="H349">
        <f>+LN(C349/C348)</f>
        <v>-2.949755681810453E-2</v>
      </c>
      <c r="I349">
        <f>+LN(D349/D348)</f>
        <v>1.3845424660702413E-2</v>
      </c>
    </row>
    <row r="350" spans="1:9" x14ac:dyDescent="0.25">
      <c r="A350" s="16">
        <v>41508</v>
      </c>
      <c r="B350">
        <f>+VLOOKUP(A350,'CEMEXCPO.MX'!$A$2:$G$1741,6,FALSE)</f>
        <v>13.5999</v>
      </c>
      <c r="C350">
        <f>+VLOOKUP(A350,BIMBOA.MX!$A$2:$G$1741,6,FALSE)</f>
        <v>38.847487999999998</v>
      </c>
      <c r="D350">
        <f>+VLOOKUP(A350,GENTERA.MX!$A$2:$G$1741,6,FALSE)</f>
        <v>20.161448</v>
      </c>
      <c r="F350" s="16">
        <v>41508</v>
      </c>
      <c r="G350">
        <f>+LN(B350/B349)</f>
        <v>4.4067867925683697E-3</v>
      </c>
      <c r="H350">
        <f>+LN(C350/C349)</f>
        <v>6.7694491998658039E-3</v>
      </c>
      <c r="I350">
        <f>+LN(D350/D349)</f>
        <v>1.6938920737307964E-2</v>
      </c>
    </row>
    <row r="351" spans="1:9" x14ac:dyDescent="0.25">
      <c r="A351" s="16">
        <v>41509</v>
      </c>
      <c r="B351">
        <f>+VLOOKUP(A351,'CEMEXCPO.MX'!$A$2:$G$1741,6,FALSE)</f>
        <v>13.488799999999999</v>
      </c>
      <c r="C351">
        <f>+VLOOKUP(A351,BIMBOA.MX!$A$2:$G$1741,6,FALSE)</f>
        <v>38.837775999999998</v>
      </c>
      <c r="D351">
        <f>+VLOOKUP(A351,GENTERA.MX!$A$2:$G$1741,6,FALSE)</f>
        <v>19.715434999999999</v>
      </c>
      <c r="F351" s="16">
        <v>41509</v>
      </c>
      <c r="G351">
        <f>+LN(B351/B350)</f>
        <v>-8.2027282921630848E-3</v>
      </c>
      <c r="H351">
        <f>+LN(C351/C350)</f>
        <v>-2.500345509696629E-4</v>
      </c>
      <c r="I351">
        <f>+LN(D351/D350)</f>
        <v>-2.2370434516542293E-2</v>
      </c>
    </row>
    <row r="352" spans="1:9" x14ac:dyDescent="0.25">
      <c r="A352" s="16">
        <v>41512</v>
      </c>
      <c r="B352">
        <f>+VLOOKUP(A352,'CEMEXCPO.MX'!$A$2:$G$1741,6,FALSE)</f>
        <v>13.164</v>
      </c>
      <c r="C352">
        <f>+VLOOKUP(A352,BIMBOA.MX!$A$2:$G$1741,6,FALSE)</f>
        <v>37.498207000000001</v>
      </c>
      <c r="D352">
        <f>+VLOOKUP(A352,GENTERA.MX!$A$2:$G$1741,6,FALSE)</f>
        <v>18.939043000000002</v>
      </c>
      <c r="F352" s="16">
        <v>41512</v>
      </c>
      <c r="G352">
        <f>+LN(B352/B351)</f>
        <v>-2.4373880400540313E-2</v>
      </c>
      <c r="H352">
        <f>+LN(C352/C351)</f>
        <v>-3.5100262727610174E-2</v>
      </c>
      <c r="I352">
        <f>+LN(D352/D351)</f>
        <v>-4.0176273005884409E-2</v>
      </c>
    </row>
    <row r="353" spans="1:9" x14ac:dyDescent="0.25">
      <c r="A353" s="16">
        <v>41513</v>
      </c>
      <c r="B353">
        <f>+VLOOKUP(A353,'CEMEXCPO.MX'!$A$2:$G$1741,6,FALSE)</f>
        <v>12.770799999999999</v>
      </c>
      <c r="C353">
        <f>+VLOOKUP(A353,BIMBOA.MX!$A$2:$G$1741,6,FALSE)</f>
        <v>36.255710999999998</v>
      </c>
      <c r="D353">
        <f>+VLOOKUP(A353,GENTERA.MX!$A$2:$G$1741,6,FALSE)</f>
        <v>19.129009</v>
      </c>
      <c r="F353" s="16">
        <v>41513</v>
      </c>
      <c r="G353">
        <f>+LN(B353/B352)</f>
        <v>-3.0324516170371917E-2</v>
      </c>
      <c r="H353">
        <f>+LN(C353/C352)</f>
        <v>-3.3696204780551103E-2</v>
      </c>
      <c r="I353">
        <f>+LN(D353/D352)</f>
        <v>9.9804201619917623E-3</v>
      </c>
    </row>
    <row r="354" spans="1:9" x14ac:dyDescent="0.25">
      <c r="A354" s="16">
        <v>41514</v>
      </c>
      <c r="B354">
        <f>+VLOOKUP(A354,'CEMEXCPO.MX'!$A$2:$G$1741,6,FALSE)</f>
        <v>12.728</v>
      </c>
      <c r="C354">
        <f>+VLOOKUP(A354,BIMBOA.MX!$A$2:$G$1741,6,FALSE)</f>
        <v>36.022742999999998</v>
      </c>
      <c r="D354">
        <f>+VLOOKUP(A354,GENTERA.MX!$A$2:$G$1741,6,FALSE)</f>
        <v>18.897742999999998</v>
      </c>
      <c r="F354" s="16">
        <v>41514</v>
      </c>
      <c r="G354">
        <f>+LN(B354/B353)</f>
        <v>-3.3570238752358944E-3</v>
      </c>
      <c r="H354">
        <f>+LN(C354/C353)</f>
        <v>-6.4464247333024076E-3</v>
      </c>
      <c r="I354">
        <f>+LN(D354/D353)</f>
        <v>-1.2163481714955177E-2</v>
      </c>
    </row>
    <row r="355" spans="1:9" x14ac:dyDescent="0.25">
      <c r="A355" s="16">
        <v>41515</v>
      </c>
      <c r="B355">
        <f>+VLOOKUP(A355,'CEMEXCPO.MX'!$A$2:$G$1741,6,FALSE)</f>
        <v>12.7622</v>
      </c>
      <c r="C355">
        <f>+VLOOKUP(A355,BIMBOA.MX!$A$2:$G$1741,6,FALSE)</f>
        <v>36.013035000000002</v>
      </c>
      <c r="D355">
        <f>+VLOOKUP(A355,GENTERA.MX!$A$2:$G$1741,6,FALSE)</f>
        <v>18.872965000000001</v>
      </c>
      <c r="F355" s="16">
        <v>41515</v>
      </c>
      <c r="G355">
        <f>+LN(B355/B354)</f>
        <v>2.6833858127118231E-3</v>
      </c>
      <c r="H355">
        <f>+LN(C355/C354)</f>
        <v>-2.6953273299191164E-4</v>
      </c>
      <c r="I355">
        <f>+LN(D355/D354)</f>
        <v>-1.3120221921392792E-3</v>
      </c>
    </row>
    <row r="356" spans="1:9" x14ac:dyDescent="0.25">
      <c r="A356" s="16">
        <v>41516</v>
      </c>
      <c r="B356">
        <f>+VLOOKUP(A356,'CEMEXCPO.MX'!$A$2:$G$1741,6,FALSE)</f>
        <v>12.9674</v>
      </c>
      <c r="C356">
        <f>+VLOOKUP(A356,BIMBOA.MX!$A$2:$G$1741,6,FALSE)</f>
        <v>37.711761000000003</v>
      </c>
      <c r="D356">
        <f>+VLOOKUP(A356,GENTERA.MX!$A$2:$G$1741,6,FALSE)</f>
        <v>19.352018000000001</v>
      </c>
      <c r="F356" s="16">
        <v>41516</v>
      </c>
      <c r="G356">
        <f>+LN(B356/B355)</f>
        <v>1.595083877882731E-2</v>
      </c>
      <c r="H356">
        <f>+LN(C356/C355)</f>
        <v>4.6091052415297443E-2</v>
      </c>
      <c r="I356">
        <f>+LN(D356/D355)</f>
        <v>2.5066228690570003E-2</v>
      </c>
    </row>
    <row r="357" spans="1:9" x14ac:dyDescent="0.25">
      <c r="A357" s="16">
        <v>41519</v>
      </c>
      <c r="B357">
        <f>+VLOOKUP(A357,'CEMEXCPO.MX'!$A$2:$G$1741,6,FALSE)</f>
        <v>13.215299999999999</v>
      </c>
      <c r="C357">
        <f>+VLOOKUP(A357,BIMBOA.MX!$A$2:$G$1741,6,FALSE)</f>
        <v>37.876784999999998</v>
      </c>
      <c r="D357">
        <f>+VLOOKUP(A357,GENTERA.MX!$A$2:$G$1741,6,FALSE)</f>
        <v>19.608060999999999</v>
      </c>
      <c r="F357" s="16">
        <v>41519</v>
      </c>
      <c r="G357">
        <f>+LN(B357/B356)</f>
        <v>1.8936733647148971E-2</v>
      </c>
      <c r="H357">
        <f>+LN(C357/C356)</f>
        <v>4.3663827634916157E-3</v>
      </c>
      <c r="I357">
        <f>+LN(D357/D356)</f>
        <v>1.3144053752370913E-2</v>
      </c>
    </row>
    <row r="358" spans="1:9" x14ac:dyDescent="0.25">
      <c r="A358" s="16">
        <v>41520</v>
      </c>
      <c r="B358">
        <f>+VLOOKUP(A358,'CEMEXCPO.MX'!$A$2:$G$1741,6,FALSE)</f>
        <v>12.8819</v>
      </c>
      <c r="C358">
        <f>+VLOOKUP(A358,BIMBOA.MX!$A$2:$G$1741,6,FALSE)</f>
        <v>37.372020999999997</v>
      </c>
      <c r="D358">
        <f>+VLOOKUP(A358,GENTERA.MX!$A$2:$G$1741,6,FALSE)</f>
        <v>20.111891</v>
      </c>
      <c r="F358" s="16">
        <v>41520</v>
      </c>
      <c r="G358">
        <f>+LN(B358/B357)</f>
        <v>-2.5552023949361499E-2</v>
      </c>
      <c r="H358">
        <f>+LN(C358/C357)</f>
        <v>-1.3416068583316794E-2</v>
      </c>
      <c r="I358">
        <f>+LN(D358/D357)</f>
        <v>2.5370474987160406E-2</v>
      </c>
    </row>
    <row r="359" spans="1:9" x14ac:dyDescent="0.25">
      <c r="A359" s="16">
        <v>41521</v>
      </c>
      <c r="B359">
        <f>+VLOOKUP(A359,'CEMEXCPO.MX'!$A$2:$G$1741,6,FALSE)</f>
        <v>12.7195</v>
      </c>
      <c r="C359">
        <f>+VLOOKUP(A359,BIMBOA.MX!$A$2:$G$1741,6,FALSE)</f>
        <v>38.721294</v>
      </c>
      <c r="D359">
        <f>+VLOOKUP(A359,GENTERA.MX!$A$2:$G$1741,6,FALSE)</f>
        <v>20.888286999999998</v>
      </c>
      <c r="F359" s="16">
        <v>41521</v>
      </c>
      <c r="G359">
        <f>+LN(B359/B358)</f>
        <v>-1.2686976361523356E-2</v>
      </c>
      <c r="H359">
        <f>+LN(C359/C358)</f>
        <v>3.5467358422882692E-2</v>
      </c>
      <c r="I359">
        <f>+LN(D359/D358)</f>
        <v>3.7877339065571142E-2</v>
      </c>
    </row>
    <row r="360" spans="1:9" x14ac:dyDescent="0.25">
      <c r="A360" s="16">
        <v>41522</v>
      </c>
      <c r="B360">
        <f>+VLOOKUP(A360,'CEMEXCPO.MX'!$A$2:$G$1741,6,FALSE)</f>
        <v>12.7195</v>
      </c>
      <c r="C360">
        <f>+VLOOKUP(A360,BIMBOA.MX!$A$2:$G$1741,6,FALSE)</f>
        <v>37.964148999999999</v>
      </c>
      <c r="D360">
        <f>+VLOOKUP(A360,GENTERA.MX!$A$2:$G$1741,6,FALSE)</f>
        <v>20.367937000000001</v>
      </c>
      <c r="F360" s="16">
        <v>41522</v>
      </c>
      <c r="G360">
        <f>+LN(B360/B359)</f>
        <v>0</v>
      </c>
      <c r="H360">
        <f>+LN(C360/C359)</f>
        <v>-1.9747414240068026E-2</v>
      </c>
      <c r="I360">
        <f>+LN(D360/D359)</f>
        <v>-2.5226622525744539E-2</v>
      </c>
    </row>
    <row r="361" spans="1:9" x14ac:dyDescent="0.25">
      <c r="A361" s="16">
        <v>41523</v>
      </c>
      <c r="B361">
        <f>+VLOOKUP(A361,'CEMEXCPO.MX'!$A$2:$G$1741,6,FALSE)</f>
        <v>12.8477</v>
      </c>
      <c r="C361">
        <f>+VLOOKUP(A361,BIMBOA.MX!$A$2:$G$1741,6,FALSE)</f>
        <v>37.459381</v>
      </c>
      <c r="D361">
        <f>+VLOOKUP(A361,GENTERA.MX!$A$2:$G$1741,6,FALSE)</f>
        <v>19.517206000000002</v>
      </c>
      <c r="F361" s="16">
        <v>41523</v>
      </c>
      <c r="G361">
        <f>+LN(B361/B360)</f>
        <v>1.0028558030769517E-2</v>
      </c>
      <c r="H361">
        <f>+LN(C361/C360)</f>
        <v>-1.3385094444543253E-2</v>
      </c>
      <c r="I361">
        <f>+LN(D361/D360)</f>
        <v>-4.2665513228853653E-2</v>
      </c>
    </row>
    <row r="362" spans="1:9" x14ac:dyDescent="0.25">
      <c r="A362" s="16">
        <v>41526</v>
      </c>
      <c r="B362">
        <f>+VLOOKUP(A362,'CEMEXCPO.MX'!$A$2:$G$1741,6,FALSE)</f>
        <v>12.8819</v>
      </c>
      <c r="C362">
        <f>+VLOOKUP(A362,BIMBOA.MX!$A$2:$G$1741,6,FALSE)</f>
        <v>40.342368999999998</v>
      </c>
      <c r="D362">
        <f>+VLOOKUP(A362,GENTERA.MX!$A$2:$G$1741,6,FALSE)</f>
        <v>19.525466999999999</v>
      </c>
      <c r="F362" s="16">
        <v>41526</v>
      </c>
      <c r="G362">
        <f>+LN(B362/B361)</f>
        <v>2.6584183307539083E-3</v>
      </c>
      <c r="H362">
        <f>+LN(C362/C361)</f>
        <v>7.4145084045376647E-2</v>
      </c>
      <c r="I362">
        <f>+LN(D362/D361)</f>
        <v>4.2317799927687794E-4</v>
      </c>
    </row>
    <row r="363" spans="1:9" x14ac:dyDescent="0.25">
      <c r="A363" s="16">
        <v>41527</v>
      </c>
      <c r="B363">
        <f>+VLOOKUP(A363,'CEMEXCPO.MX'!$A$2:$G$1741,6,FALSE)</f>
        <v>13.129799999999999</v>
      </c>
      <c r="C363">
        <f>+VLOOKUP(A363,BIMBOA.MX!$A$2:$G$1741,6,FALSE)</f>
        <v>41.662517999999999</v>
      </c>
      <c r="D363">
        <f>+VLOOKUP(A363,GENTERA.MX!$A$2:$G$1741,6,FALSE)</f>
        <v>20.235783000000001</v>
      </c>
      <c r="F363" s="16">
        <v>41527</v>
      </c>
      <c r="G363">
        <f>+LN(B363/B362)</f>
        <v>1.9061230581420049E-2</v>
      </c>
      <c r="H363">
        <f>+LN(C363/C362)</f>
        <v>3.2199619044756135E-2</v>
      </c>
      <c r="I363">
        <f>+LN(D363/D362)</f>
        <v>3.5732859415563235E-2</v>
      </c>
    </row>
    <row r="364" spans="1:9" x14ac:dyDescent="0.25">
      <c r="A364" s="16">
        <v>41528</v>
      </c>
      <c r="B364">
        <f>+VLOOKUP(A364,'CEMEXCPO.MX'!$A$2:$G$1741,6,FALSE)</f>
        <v>13.1469</v>
      </c>
      <c r="C364">
        <f>+VLOOKUP(A364,BIMBOA.MX!$A$2:$G$1741,6,FALSE)</f>
        <v>41.730468999999999</v>
      </c>
      <c r="D364">
        <f>+VLOOKUP(A364,GENTERA.MX!$A$2:$G$1741,6,FALSE)</f>
        <v>19.963221000000001</v>
      </c>
      <c r="F364" s="16">
        <v>41528</v>
      </c>
      <c r="G364">
        <f>+LN(B364/B363)</f>
        <v>1.3015334812922078E-3</v>
      </c>
      <c r="H364">
        <f>+LN(C364/C363)</f>
        <v>1.6296577801824729E-3</v>
      </c>
      <c r="I364">
        <f>+LN(D364/D363)</f>
        <v>-1.3560842299429925E-2</v>
      </c>
    </row>
    <row r="365" spans="1:9" x14ac:dyDescent="0.25">
      <c r="A365" s="16">
        <v>41529</v>
      </c>
      <c r="B365">
        <f>+VLOOKUP(A365,'CEMEXCPO.MX'!$A$2:$G$1741,6,FALSE)</f>
        <v>12.898999999999999</v>
      </c>
      <c r="C365">
        <f>+VLOOKUP(A365,BIMBOA.MX!$A$2:$G$1741,6,FALSE)</f>
        <v>40.546214999999997</v>
      </c>
      <c r="D365">
        <f>+VLOOKUP(A365,GENTERA.MX!$A$2:$G$1741,6,FALSE)</f>
        <v>19.558503999999999</v>
      </c>
      <c r="F365" s="16">
        <v>41529</v>
      </c>
      <c r="G365">
        <f>+LN(B365/B364)</f>
        <v>-1.9036200404525482E-2</v>
      </c>
      <c r="H365">
        <f>+LN(C365/C364)</f>
        <v>-2.8789098805960985E-2</v>
      </c>
      <c r="I365">
        <f>+LN(D365/D364)</f>
        <v>-2.0481451545488298E-2</v>
      </c>
    </row>
    <row r="366" spans="1:9" x14ac:dyDescent="0.25">
      <c r="A366" s="16">
        <v>41530</v>
      </c>
      <c r="B366">
        <f>+VLOOKUP(A366,'CEMEXCPO.MX'!$A$2:$G$1741,6,FALSE)</f>
        <v>12.975899999999999</v>
      </c>
      <c r="C366">
        <f>+VLOOKUP(A366,BIMBOA.MX!$A$2:$G$1741,6,FALSE)</f>
        <v>40.662697000000001</v>
      </c>
      <c r="D366">
        <f>+VLOOKUP(A366,GENTERA.MX!$A$2:$G$1741,6,FALSE)</f>
        <v>20.128409999999999</v>
      </c>
      <c r="F366" s="16">
        <v>41530</v>
      </c>
      <c r="G366">
        <f>+LN(B366/B365)</f>
        <v>5.9440018252208014E-3</v>
      </c>
      <c r="H366">
        <f>+LN(C366/C365)</f>
        <v>2.8687018952279716E-3</v>
      </c>
      <c r="I366">
        <f>+LN(D366/D365)</f>
        <v>2.8722070880772256E-2</v>
      </c>
    </row>
    <row r="367" spans="1:9" x14ac:dyDescent="0.25">
      <c r="A367" s="16">
        <v>41534</v>
      </c>
      <c r="B367">
        <f>+VLOOKUP(A367,'CEMEXCPO.MX'!$A$2:$G$1741,6,FALSE)</f>
        <v>12.7537</v>
      </c>
      <c r="C367">
        <f>+VLOOKUP(A367,BIMBOA.MX!$A$2:$G$1741,6,FALSE)</f>
        <v>40.672404999999998</v>
      </c>
      <c r="D367">
        <f>+VLOOKUP(A367,GENTERA.MX!$A$2:$G$1741,6,FALSE)</f>
        <v>20.103629999999999</v>
      </c>
      <c r="F367" s="16">
        <v>41534</v>
      </c>
      <c r="G367">
        <f>+LN(B367/B366)</f>
        <v>-1.7272365224090758E-2</v>
      </c>
      <c r="H367">
        <f>+LN(C367/C366)</f>
        <v>2.3871612151174973E-4</v>
      </c>
      <c r="I367">
        <f>+LN(D367/D366)</f>
        <v>-1.2318541706343605E-3</v>
      </c>
    </row>
    <row r="368" spans="1:9" x14ac:dyDescent="0.25">
      <c r="A368" s="16">
        <v>41535</v>
      </c>
      <c r="B368">
        <f>+VLOOKUP(A368,'CEMEXCPO.MX'!$A$2:$G$1741,6,FALSE)</f>
        <v>12.9588</v>
      </c>
      <c r="C368">
        <f>+VLOOKUP(A368,BIMBOA.MX!$A$2:$G$1741,6,FALSE)</f>
        <v>41.458674999999999</v>
      </c>
      <c r="D368">
        <f>+VLOOKUP(A368,GENTERA.MX!$A$2:$G$1741,6,FALSE)</f>
        <v>21.441669000000001</v>
      </c>
      <c r="F368" s="16">
        <v>41535</v>
      </c>
      <c r="G368">
        <f>+LN(B368/B367)</f>
        <v>1.5953668460448451E-2</v>
      </c>
      <c r="H368">
        <f>+LN(C368/C367)</f>
        <v>1.9147295314788672E-2</v>
      </c>
      <c r="I368">
        <f>+LN(D368/D367)</f>
        <v>6.4435782547801065E-2</v>
      </c>
    </row>
    <row r="369" spans="1:9" x14ac:dyDescent="0.25">
      <c r="A369" s="16">
        <v>41536</v>
      </c>
      <c r="B369">
        <f>+VLOOKUP(A369,'CEMEXCPO.MX'!$A$2:$G$1741,6,FALSE)</f>
        <v>13.138299999999999</v>
      </c>
      <c r="C369">
        <f>+VLOOKUP(A369,BIMBOA.MX!$A$2:$G$1741,6,FALSE)</f>
        <v>41.089806000000003</v>
      </c>
      <c r="D369">
        <f>+VLOOKUP(A369,GENTERA.MX!$A$2:$G$1741,6,FALSE)</f>
        <v>21.061737000000001</v>
      </c>
      <c r="F369" s="16">
        <v>41536</v>
      </c>
      <c r="G369">
        <f>+LN(B369/B368)</f>
        <v>1.3756534690802983E-2</v>
      </c>
      <c r="H369">
        <f>+LN(C369/C368)</f>
        <v>-8.9370864419384567E-3</v>
      </c>
      <c r="I369">
        <f>+LN(D369/D368)</f>
        <v>-1.7878196384945852E-2</v>
      </c>
    </row>
    <row r="370" spans="1:9" x14ac:dyDescent="0.25">
      <c r="A370" s="16">
        <v>41537</v>
      </c>
      <c r="B370">
        <f>+VLOOKUP(A370,'CEMEXCPO.MX'!$A$2:$G$1741,6,FALSE)</f>
        <v>13.0101</v>
      </c>
      <c r="C370">
        <f>+VLOOKUP(A370,BIMBOA.MX!$A$2:$G$1741,6,FALSE)</f>
        <v>39.459026000000001</v>
      </c>
      <c r="D370">
        <f>+VLOOKUP(A370,GENTERA.MX!$A$2:$G$1741,6,FALSE)</f>
        <v>20.343157000000001</v>
      </c>
      <c r="F370" s="16">
        <v>41537</v>
      </c>
      <c r="G370">
        <f>+LN(B370/B369)</f>
        <v>-9.8056498454259962E-3</v>
      </c>
      <c r="H370">
        <f>+LN(C370/C369)</f>
        <v>-4.049724447446431E-2</v>
      </c>
      <c r="I370">
        <f>+LN(D370/D369)</f>
        <v>-3.4713391954666412E-2</v>
      </c>
    </row>
    <row r="371" spans="1:9" x14ac:dyDescent="0.25">
      <c r="A371" s="16">
        <v>41540</v>
      </c>
      <c r="B371">
        <f>+VLOOKUP(A371,'CEMEXCPO.MX'!$A$2:$G$1741,6,FALSE)</f>
        <v>12.8734</v>
      </c>
      <c r="C371">
        <f>+VLOOKUP(A371,BIMBOA.MX!$A$2:$G$1741,6,FALSE)</f>
        <v>40.313243999999997</v>
      </c>
      <c r="D371">
        <f>+VLOOKUP(A371,GENTERA.MX!$A$2:$G$1741,6,FALSE)</f>
        <v>20.475308999999999</v>
      </c>
      <c r="F371" s="16">
        <v>41540</v>
      </c>
      <c r="G371">
        <f>+LN(B371/B370)</f>
        <v>-1.0562811907200252E-2</v>
      </c>
      <c r="H371">
        <f>+LN(C371/C370)</f>
        <v>2.1417233133322205E-2</v>
      </c>
      <c r="I371">
        <f>+LN(D371/D370)</f>
        <v>6.4751312178818231E-3</v>
      </c>
    </row>
    <row r="372" spans="1:9" x14ac:dyDescent="0.25">
      <c r="A372" s="16">
        <v>41541</v>
      </c>
      <c r="B372">
        <f>+VLOOKUP(A372,'CEMEXCPO.MX'!$A$2:$G$1741,6,FALSE)</f>
        <v>12.616899999999999</v>
      </c>
      <c r="C372">
        <f>+VLOOKUP(A372,BIMBOA.MX!$A$2:$G$1741,6,FALSE)</f>
        <v>39.381374000000001</v>
      </c>
      <c r="D372">
        <f>+VLOOKUP(A372,GENTERA.MX!$A$2:$G$1741,6,FALSE)</f>
        <v>20.888286999999998</v>
      </c>
      <c r="F372" s="16">
        <v>41541</v>
      </c>
      <c r="G372">
        <f>+LN(B372/B371)</f>
        <v>-2.0125981882936898E-2</v>
      </c>
      <c r="H372">
        <f>+LN(C372/C371)</f>
        <v>-2.3387086789812321E-2</v>
      </c>
      <c r="I372">
        <f>+LN(D372/D371)</f>
        <v>1.996885004846825E-2</v>
      </c>
    </row>
    <row r="373" spans="1:9" x14ac:dyDescent="0.25">
      <c r="A373" s="16">
        <v>41542</v>
      </c>
      <c r="B373">
        <f>+VLOOKUP(A373,'CEMEXCPO.MX'!$A$2:$G$1741,6,FALSE)</f>
        <v>12.728</v>
      </c>
      <c r="C373">
        <f>+VLOOKUP(A373,BIMBOA.MX!$A$2:$G$1741,6,FALSE)</f>
        <v>40.818012000000003</v>
      </c>
      <c r="D373">
        <f>+VLOOKUP(A373,GENTERA.MX!$A$2:$G$1741,6,FALSE)</f>
        <v>20.351416</v>
      </c>
      <c r="F373" s="16">
        <v>41542</v>
      </c>
      <c r="G373">
        <f>+LN(B373/B372)</f>
        <v>8.7671059356685347E-3</v>
      </c>
      <c r="H373">
        <f>+LN(C373/C372)</f>
        <v>3.5830491169056095E-2</v>
      </c>
      <c r="I373">
        <f>+LN(D373/D372)</f>
        <v>-2.6038079471366472E-2</v>
      </c>
    </row>
    <row r="374" spans="1:9" x14ac:dyDescent="0.25">
      <c r="A374" s="16">
        <v>41543</v>
      </c>
      <c r="B374">
        <f>+VLOOKUP(A374,'CEMEXCPO.MX'!$A$2:$G$1741,6,FALSE)</f>
        <v>12.6426</v>
      </c>
      <c r="C374">
        <f>+VLOOKUP(A374,BIMBOA.MX!$A$2:$G$1741,6,FALSE)</f>
        <v>39.934672999999997</v>
      </c>
      <c r="D374">
        <f>+VLOOKUP(A374,GENTERA.MX!$A$2:$G$1741,6,FALSE)</f>
        <v>20.400971999999999</v>
      </c>
      <c r="F374" s="16">
        <v>41543</v>
      </c>
      <c r="G374">
        <f>+LN(B374/B373)</f>
        <v>-6.7322272668059249E-3</v>
      </c>
      <c r="H374">
        <f>+LN(C374/C373)</f>
        <v>-2.1878510549051499E-2</v>
      </c>
      <c r="I374">
        <f>+LN(D374/D373)</f>
        <v>2.4320549964595016E-3</v>
      </c>
    </row>
    <row r="375" spans="1:9" x14ac:dyDescent="0.25">
      <c r="A375" s="16">
        <v>41544</v>
      </c>
      <c r="B375">
        <f>+VLOOKUP(A375,'CEMEXCPO.MX'!$A$2:$G$1741,6,FALSE)</f>
        <v>12.7195</v>
      </c>
      <c r="C375">
        <f>+VLOOKUP(A375,BIMBOA.MX!$A$2:$G$1741,6,FALSE)</f>
        <v>39.857017999999997</v>
      </c>
      <c r="D375">
        <f>+VLOOKUP(A375,GENTERA.MX!$A$2:$G$1741,6,FALSE)</f>
        <v>20.450531000000002</v>
      </c>
      <c r="F375" s="16">
        <v>41544</v>
      </c>
      <c r="G375">
        <f>+LN(B375/B374)</f>
        <v>6.0641851946092E-3</v>
      </c>
      <c r="H375">
        <f>+LN(C375/C374)</f>
        <v>-1.9464438851724212E-3</v>
      </c>
      <c r="I375">
        <f>+LN(D375/D374)</f>
        <v>2.4263011479681118E-3</v>
      </c>
    </row>
    <row r="376" spans="1:9" x14ac:dyDescent="0.25">
      <c r="A376" s="16">
        <v>41547</v>
      </c>
      <c r="B376">
        <f>+VLOOKUP(A376,'CEMEXCPO.MX'!$A$2:$G$1741,6,FALSE)</f>
        <v>12.5314</v>
      </c>
      <c r="C376">
        <f>+VLOOKUP(A376,BIMBOA.MX!$A$2:$G$1741,6,FALSE)</f>
        <v>39.497852000000002</v>
      </c>
      <c r="D376">
        <f>+VLOOKUP(A376,GENTERA.MX!$A$2:$G$1741,6,FALSE)</f>
        <v>20.186228</v>
      </c>
      <c r="F376" s="16">
        <v>41547</v>
      </c>
      <c r="G376">
        <f>+LN(B376/B375)</f>
        <v>-1.4898754453274021E-2</v>
      </c>
      <c r="H376">
        <f>+LN(C376/C375)</f>
        <v>-9.0522094630493249E-3</v>
      </c>
      <c r="I376">
        <f>+LN(D376/D375)</f>
        <v>-1.300825821209619E-2</v>
      </c>
    </row>
    <row r="377" spans="1:9" x14ac:dyDescent="0.25">
      <c r="A377" s="16">
        <v>41548</v>
      </c>
      <c r="B377">
        <f>+VLOOKUP(A377,'CEMEXCPO.MX'!$A$2:$G$1741,6,FALSE)</f>
        <v>12.8904</v>
      </c>
      <c r="C377">
        <f>+VLOOKUP(A377,BIMBOA.MX!$A$2:$G$1741,6,FALSE)</f>
        <v>40.536507</v>
      </c>
      <c r="D377">
        <f>+VLOOKUP(A377,GENTERA.MX!$A$2:$G$1741,6,FALSE)</f>
        <v>21.094771999999999</v>
      </c>
      <c r="F377" s="16">
        <v>41548</v>
      </c>
      <c r="G377">
        <f>+LN(B377/B376)</f>
        <v>2.8245353767207382E-2</v>
      </c>
      <c r="H377">
        <f>+LN(C377/C376)</f>
        <v>2.595668481461199E-2</v>
      </c>
      <c r="I377">
        <f>+LN(D377/D376)</f>
        <v>4.402464755971127E-2</v>
      </c>
    </row>
    <row r="378" spans="1:9" x14ac:dyDescent="0.25">
      <c r="A378" s="16">
        <v>41549</v>
      </c>
      <c r="B378">
        <f>+VLOOKUP(A378,'CEMEXCPO.MX'!$A$2:$G$1741,6,FALSE)</f>
        <v>12.8306</v>
      </c>
      <c r="C378">
        <f>+VLOOKUP(A378,BIMBOA.MX!$A$2:$G$1741,6,FALSE)</f>
        <v>40.983032000000001</v>
      </c>
      <c r="D378">
        <f>+VLOOKUP(A378,GENTERA.MX!$A$2:$G$1741,6,FALSE)</f>
        <v>21.433411</v>
      </c>
      <c r="F378" s="16">
        <v>41549</v>
      </c>
      <c r="G378">
        <f>+LN(B378/B377)</f>
        <v>-4.6499053495352976E-3</v>
      </c>
      <c r="H378">
        <f>+LN(C378/C377)</f>
        <v>1.0955151888490357E-2</v>
      </c>
      <c r="I378">
        <f>+LN(D378/D377)</f>
        <v>1.5925728938597564E-2</v>
      </c>
    </row>
    <row r="379" spans="1:9" x14ac:dyDescent="0.25">
      <c r="A379" s="16">
        <v>41550</v>
      </c>
      <c r="B379">
        <f>+VLOOKUP(A379,'CEMEXCPO.MX'!$A$2:$G$1741,6,FALSE)</f>
        <v>12.7195</v>
      </c>
      <c r="C379">
        <f>+VLOOKUP(A379,BIMBOA.MX!$A$2:$G$1741,6,FALSE)</f>
        <v>40.837420999999999</v>
      </c>
      <c r="D379">
        <f>+VLOOKUP(A379,GENTERA.MX!$A$2:$G$1741,6,FALSE)</f>
        <v>20.599201000000001</v>
      </c>
      <c r="F379" s="16">
        <v>41550</v>
      </c>
      <c r="G379">
        <f>+LN(B379/B378)</f>
        <v>-8.6966939643980719E-3</v>
      </c>
      <c r="H379">
        <f>+LN(C379/C378)</f>
        <v>-3.5592849558735264E-3</v>
      </c>
      <c r="I379">
        <f>+LN(D379/D378)</f>
        <v>-3.9698677572533606E-2</v>
      </c>
    </row>
    <row r="380" spans="1:9" x14ac:dyDescent="0.25">
      <c r="A380" s="16">
        <v>41551</v>
      </c>
      <c r="B380">
        <f>+VLOOKUP(A380,'CEMEXCPO.MX'!$A$2:$G$1741,6,FALSE)</f>
        <v>12.7537</v>
      </c>
      <c r="C380">
        <f>+VLOOKUP(A380,BIMBOA.MX!$A$2:$G$1741,6,FALSE)</f>
        <v>40.565627999999997</v>
      </c>
      <c r="D380">
        <f>+VLOOKUP(A380,GENTERA.MX!$A$2:$G$1741,6,FALSE)</f>
        <v>20.227523999999999</v>
      </c>
      <c r="F380" s="16">
        <v>41551</v>
      </c>
      <c r="G380">
        <f>+LN(B380/B379)</f>
        <v>2.6851766208402161E-3</v>
      </c>
      <c r="H380">
        <f>+LN(C380/C379)</f>
        <v>-6.6777353753771796E-3</v>
      </c>
      <c r="I380">
        <f>+LN(D380/D379)</f>
        <v>-1.8208037432880162E-2</v>
      </c>
    </row>
    <row r="381" spans="1:9" x14ac:dyDescent="0.25">
      <c r="A381" s="16">
        <v>41554</v>
      </c>
      <c r="B381">
        <f>+VLOOKUP(A381,'CEMEXCPO.MX'!$A$2:$G$1741,6,FALSE)</f>
        <v>12.4887</v>
      </c>
      <c r="C381">
        <f>+VLOOKUP(A381,BIMBOA.MX!$A$2:$G$1741,6,FALSE)</f>
        <v>39.827891999999999</v>
      </c>
      <c r="D381">
        <f>+VLOOKUP(A381,GENTERA.MX!$A$2:$G$1741,6,FALSE)</f>
        <v>20.62398</v>
      </c>
      <c r="F381" s="16">
        <v>41554</v>
      </c>
      <c r="G381">
        <f>+LN(B381/B380)</f>
        <v>-2.099719013029509E-2</v>
      </c>
      <c r="H381">
        <f>+LN(C381/C380)</f>
        <v>-1.8353636191437522E-2</v>
      </c>
      <c r="I381">
        <f>+LN(D381/D380)</f>
        <v>1.9410225249697554E-2</v>
      </c>
    </row>
    <row r="382" spans="1:9" x14ac:dyDescent="0.25">
      <c r="A382" s="16">
        <v>41555</v>
      </c>
      <c r="B382">
        <f>+VLOOKUP(A382,'CEMEXCPO.MX'!$A$2:$G$1741,6,FALSE)</f>
        <v>12.1724</v>
      </c>
      <c r="C382">
        <f>+VLOOKUP(A382,BIMBOA.MX!$A$2:$G$1741,6,FALSE)</f>
        <v>39.400784000000002</v>
      </c>
      <c r="D382">
        <f>+VLOOKUP(A382,GENTERA.MX!$A$2:$G$1741,6,FALSE)</f>
        <v>20.235783000000001</v>
      </c>
      <c r="F382" s="16">
        <v>41555</v>
      </c>
      <c r="G382">
        <f>+LN(B382/B381)</f>
        <v>-2.5653141652129161E-2</v>
      </c>
      <c r="H382">
        <f>+LN(C382/C381)</f>
        <v>-1.0781756278949242E-2</v>
      </c>
      <c r="I382">
        <f>+LN(D382/D381)</f>
        <v>-1.9002003543315826E-2</v>
      </c>
    </row>
    <row r="383" spans="1:9" x14ac:dyDescent="0.25">
      <c r="A383" s="16">
        <v>41556</v>
      </c>
      <c r="B383">
        <f>+VLOOKUP(A383,'CEMEXCPO.MX'!$A$2:$G$1741,6,FALSE)</f>
        <v>12.103999999999999</v>
      </c>
      <c r="C383">
        <f>+VLOOKUP(A383,BIMBOA.MX!$A$2:$G$1741,6,FALSE)</f>
        <v>38.595103999999999</v>
      </c>
      <c r="D383">
        <f>+VLOOKUP(A383,GENTERA.MX!$A$2:$G$1741,6,FALSE)</f>
        <v>19.806287999999999</v>
      </c>
      <c r="F383" s="16">
        <v>41556</v>
      </c>
      <c r="G383">
        <f>+LN(B383/B382)</f>
        <v>-5.6351173156500281E-3</v>
      </c>
      <c r="H383">
        <f>+LN(C383/C382)</f>
        <v>-2.0660285535320864E-2</v>
      </c>
      <c r="I383">
        <f>+LN(D383/D382)</f>
        <v>-2.1453009867499852E-2</v>
      </c>
    </row>
    <row r="384" spans="1:9" x14ac:dyDescent="0.25">
      <c r="A384" s="16">
        <v>41557</v>
      </c>
      <c r="B384">
        <f>+VLOOKUP(A384,'CEMEXCPO.MX'!$A$2:$G$1741,6,FALSE)</f>
        <v>12.2323</v>
      </c>
      <c r="C384">
        <f>+VLOOKUP(A384,BIMBOA.MX!$A$2:$G$1741,6,FALSE)</f>
        <v>39.400784000000002</v>
      </c>
      <c r="D384">
        <f>+VLOOKUP(A384,GENTERA.MX!$A$2:$G$1741,6,FALSE)</f>
        <v>19.748476</v>
      </c>
      <c r="F384" s="16">
        <v>41557</v>
      </c>
      <c r="G384">
        <f>+LN(B384/B383)</f>
        <v>1.0544017673831528E-2</v>
      </c>
      <c r="H384">
        <f>+LN(C384/C383)</f>
        <v>2.0660285535320819E-2</v>
      </c>
      <c r="I384">
        <f>+LN(D384/D383)</f>
        <v>-2.9231392287268599E-3</v>
      </c>
    </row>
    <row r="385" spans="1:9" x14ac:dyDescent="0.25">
      <c r="A385" s="16">
        <v>41558</v>
      </c>
      <c r="B385">
        <f>+VLOOKUP(A385,'CEMEXCPO.MX'!$A$2:$G$1741,6,FALSE)</f>
        <v>12.027100000000001</v>
      </c>
      <c r="C385">
        <f>+VLOOKUP(A385,BIMBOA.MX!$A$2:$G$1741,6,FALSE)</f>
        <v>41.138339999999999</v>
      </c>
      <c r="D385">
        <f>+VLOOKUP(A385,GENTERA.MX!$A$2:$G$1741,6,FALSE)</f>
        <v>20.475308999999999</v>
      </c>
      <c r="F385" s="16">
        <v>41558</v>
      </c>
      <c r="G385">
        <f>+LN(B385/B384)</f>
        <v>-1.691755724054678E-2</v>
      </c>
      <c r="H385">
        <f>+LN(C385/C384)</f>
        <v>4.3154818803346255E-2</v>
      </c>
      <c r="I385">
        <f>+LN(D385/D384)</f>
        <v>3.6143397387516721E-2</v>
      </c>
    </row>
    <row r="386" spans="1:9" x14ac:dyDescent="0.25">
      <c r="A386" s="16">
        <v>41561</v>
      </c>
      <c r="B386">
        <f>+VLOOKUP(A386,'CEMEXCPO.MX'!$A$2:$G$1741,6,FALSE)</f>
        <v>12.01</v>
      </c>
      <c r="C386">
        <f>+VLOOKUP(A386,BIMBOA.MX!$A$2:$G$1741,6,FALSE)</f>
        <v>41.419846</v>
      </c>
      <c r="D386">
        <f>+VLOOKUP(A386,GENTERA.MX!$A$2:$G$1741,6,FALSE)</f>
        <v>20.334897999999999</v>
      </c>
      <c r="F386" s="16">
        <v>41561</v>
      </c>
      <c r="G386">
        <f>+LN(B386/B385)</f>
        <v>-1.422800827447333E-3</v>
      </c>
      <c r="H386">
        <f>+LN(C386/C385)</f>
        <v>6.8196045634835948E-3</v>
      </c>
      <c r="I386">
        <f>+LN(D386/D385)</f>
        <v>-6.8811978360367784E-3</v>
      </c>
    </row>
    <row r="387" spans="1:9" x14ac:dyDescent="0.25">
      <c r="A387" s="16">
        <v>41562</v>
      </c>
      <c r="B387">
        <f>+VLOOKUP(A387,'CEMEXCPO.MX'!$A$2:$G$1741,6,FALSE)</f>
        <v>11.8048</v>
      </c>
      <c r="C387">
        <f>+VLOOKUP(A387,BIMBOA.MX!$A$2:$G$1741,6,FALSE)</f>
        <v>40.264713</v>
      </c>
      <c r="D387">
        <f>+VLOOKUP(A387,GENTERA.MX!$A$2:$G$1741,6,FALSE)</f>
        <v>19.583280999999999</v>
      </c>
      <c r="F387" s="16">
        <v>41562</v>
      </c>
      <c r="G387">
        <f>+LN(B387/B386)</f>
        <v>-1.7233407671672672E-2</v>
      </c>
      <c r="H387">
        <f>+LN(C387/C386)</f>
        <v>-2.8284660506265501E-2</v>
      </c>
      <c r="I387">
        <f>+LN(D387/D386)</f>
        <v>-3.7662331352148838E-2</v>
      </c>
    </row>
    <row r="388" spans="1:9" x14ac:dyDescent="0.25">
      <c r="A388" s="16">
        <v>41563</v>
      </c>
      <c r="B388">
        <f>+VLOOKUP(A388,'CEMEXCPO.MX'!$A$2:$G$1741,6,FALSE)</f>
        <v>11.7194</v>
      </c>
      <c r="C388">
        <f>+VLOOKUP(A388,BIMBOA.MX!$A$2:$G$1741,6,FALSE)</f>
        <v>40.313243999999997</v>
      </c>
      <c r="D388">
        <f>+VLOOKUP(A388,GENTERA.MX!$A$2:$G$1741,6,FALSE)</f>
        <v>19.566765</v>
      </c>
      <c r="F388" s="16">
        <v>41563</v>
      </c>
      <c r="G388">
        <f>+LN(B388/B387)</f>
        <v>-7.2606401210871538E-3</v>
      </c>
      <c r="H388">
        <f>+LN(C388/C387)</f>
        <v>1.2045727560004453E-3</v>
      </c>
      <c r="I388">
        <f>+LN(D388/D387)</f>
        <v>-8.4372830518671777E-4</v>
      </c>
    </row>
    <row r="389" spans="1:9" x14ac:dyDescent="0.25">
      <c r="A389" s="16">
        <v>41564</v>
      </c>
      <c r="B389">
        <f>+VLOOKUP(A389,'CEMEXCPO.MX'!$A$2:$G$1741,6,FALSE)</f>
        <v>11.6168</v>
      </c>
      <c r="C389">
        <f>+VLOOKUP(A389,BIMBOA.MX!$A$2:$G$1741,6,FALSE)</f>
        <v>39.420200000000001</v>
      </c>
      <c r="D389">
        <f>+VLOOKUP(A389,GENTERA.MX!$A$2:$G$1741,6,FALSE)</f>
        <v>18.75733</v>
      </c>
      <c r="F389" s="16">
        <v>41564</v>
      </c>
      <c r="G389">
        <f>+LN(B389/B388)</f>
        <v>-8.7932620647416873E-3</v>
      </c>
      <c r="H389">
        <f>+LN(C389/C388)</f>
        <v>-2.2401674921217127E-2</v>
      </c>
      <c r="I389">
        <f>+LN(D389/D388)</f>
        <v>-4.2247854351748632E-2</v>
      </c>
    </row>
    <row r="390" spans="1:9" x14ac:dyDescent="0.25">
      <c r="A390" s="16">
        <v>41565</v>
      </c>
      <c r="B390">
        <f>+VLOOKUP(A390,'CEMEXCPO.MX'!$A$2:$G$1741,6,FALSE)</f>
        <v>11.8561</v>
      </c>
      <c r="C390">
        <f>+VLOOKUP(A390,BIMBOA.MX!$A$2:$G$1741,6,FALSE)</f>
        <v>39.798771000000002</v>
      </c>
      <c r="D390">
        <f>+VLOOKUP(A390,GENTERA.MX!$A$2:$G$1741,6,FALSE)</f>
        <v>18.848185999999998</v>
      </c>
      <c r="F390" s="16">
        <v>41565</v>
      </c>
      <c r="G390">
        <f>+LN(B390/B389)</f>
        <v>2.0390176831678028E-2</v>
      </c>
      <c r="H390">
        <f>+LN(C390/C389)</f>
        <v>9.5576571382077393E-3</v>
      </c>
      <c r="I390">
        <f>+LN(D390/D389)</f>
        <v>4.832066486309225E-3</v>
      </c>
    </row>
    <row r="391" spans="1:9" x14ac:dyDescent="0.25">
      <c r="A391" s="16">
        <v>41568</v>
      </c>
      <c r="B391">
        <f>+VLOOKUP(A391,'CEMEXCPO.MX'!$A$2:$G$1741,6,FALSE)</f>
        <v>11.744999999999999</v>
      </c>
      <c r="C391">
        <f>+VLOOKUP(A391,BIMBOA.MX!$A$2:$G$1741,6,FALSE)</f>
        <v>39.711410999999998</v>
      </c>
      <c r="D391">
        <f>+VLOOKUP(A391,GENTERA.MX!$A$2:$G$1741,6,FALSE)</f>
        <v>19.641100000000002</v>
      </c>
      <c r="F391" s="16">
        <v>41568</v>
      </c>
      <c r="G391">
        <f>+LN(B391/B390)</f>
        <v>-9.4148849551926646E-3</v>
      </c>
      <c r="H391">
        <f>+LN(C391/C390)</f>
        <v>-2.1974552933040543E-3</v>
      </c>
      <c r="I391">
        <f>+LN(D391/D390)</f>
        <v>4.1207633663025565E-2</v>
      </c>
    </row>
    <row r="392" spans="1:9" x14ac:dyDescent="0.25">
      <c r="A392" s="16">
        <v>41569</v>
      </c>
      <c r="B392">
        <f>+VLOOKUP(A392,'CEMEXCPO.MX'!$A$2:$G$1741,6,FALSE)</f>
        <v>11.8903</v>
      </c>
      <c r="C392">
        <f>+VLOOKUP(A392,BIMBOA.MX!$A$2:$G$1741,6,FALSE)</f>
        <v>40.691814000000001</v>
      </c>
      <c r="D392">
        <f>+VLOOKUP(A392,GENTERA.MX!$A$2:$G$1741,6,FALSE)</f>
        <v>20.516604999999998</v>
      </c>
      <c r="F392" s="16">
        <v>41569</v>
      </c>
      <c r="G392">
        <f>+LN(B392/B391)</f>
        <v>1.2295323560306548E-2</v>
      </c>
      <c r="H392">
        <f>+LN(C392/C391)</f>
        <v>2.4388364874698944E-2</v>
      </c>
      <c r="I392">
        <f>+LN(D392/D391)</f>
        <v>4.361024876684011E-2</v>
      </c>
    </row>
    <row r="393" spans="1:9" x14ac:dyDescent="0.25">
      <c r="A393" s="16">
        <v>41570</v>
      </c>
      <c r="B393">
        <f>+VLOOKUP(A393,'CEMEXCPO.MX'!$A$2:$G$1741,6,FALSE)</f>
        <v>11.7194</v>
      </c>
      <c r="C393">
        <f>+VLOOKUP(A393,BIMBOA.MX!$A$2:$G$1741,6,FALSE)</f>
        <v>40.255004999999997</v>
      </c>
      <c r="D393">
        <f>+VLOOKUP(A393,GENTERA.MX!$A$2:$G$1741,6,FALSE)</f>
        <v>20.012777</v>
      </c>
      <c r="F393" s="16">
        <v>41570</v>
      </c>
      <c r="G393">
        <f>+LN(B393/B392)</f>
        <v>-1.447735337205021E-2</v>
      </c>
      <c r="H393">
        <f>+LN(C393/C392)</f>
        <v>-1.0792598037914457E-2</v>
      </c>
      <c r="I393">
        <f>+LN(D393/D392)</f>
        <v>-2.4863638695202674E-2</v>
      </c>
    </row>
    <row r="394" spans="1:9" x14ac:dyDescent="0.25">
      <c r="A394" s="16">
        <v>41571</v>
      </c>
      <c r="B394">
        <f>+VLOOKUP(A394,'CEMEXCPO.MX'!$A$2:$G$1741,6,FALSE)</f>
        <v>12.180999999999999</v>
      </c>
      <c r="C394">
        <f>+VLOOKUP(A394,BIMBOA.MX!$A$2:$G$1741,6,FALSE)</f>
        <v>41.604281999999998</v>
      </c>
      <c r="D394">
        <f>+VLOOKUP(A394,GENTERA.MX!$A$2:$G$1741,6,FALSE)</f>
        <v>19.418092999999999</v>
      </c>
      <c r="F394" s="16">
        <v>41571</v>
      </c>
      <c r="G394">
        <f>+LN(B394/B393)</f>
        <v>3.8631772418689557E-2</v>
      </c>
      <c r="H394">
        <f>+LN(C394/C393)</f>
        <v>3.296875070221008E-2</v>
      </c>
      <c r="I394">
        <f>+LN(D394/D393)</f>
        <v>-3.0165659269028196E-2</v>
      </c>
    </row>
    <row r="395" spans="1:9" x14ac:dyDescent="0.25">
      <c r="A395" s="16">
        <v>41572</v>
      </c>
      <c r="B395">
        <f>+VLOOKUP(A395,'CEMEXCPO.MX'!$A$2:$G$1741,6,FALSE)</f>
        <v>12.3348</v>
      </c>
      <c r="C395">
        <f>+VLOOKUP(A395,BIMBOA.MX!$A$2:$G$1741,6,FALSE)</f>
        <v>41.876072000000001</v>
      </c>
      <c r="D395">
        <f>+VLOOKUP(A395,GENTERA.MX!$A$2:$G$1741,6,FALSE)</f>
        <v>19.839328999999999</v>
      </c>
      <c r="F395" s="16">
        <v>41572</v>
      </c>
      <c r="G395">
        <f>+LN(B395/B394)</f>
        <v>1.254717510691781E-2</v>
      </c>
      <c r="H395">
        <f>+LN(C395/C394)</f>
        <v>6.5114951552368841E-3</v>
      </c>
      <c r="I395">
        <f>+LN(D395/D394)</f>
        <v>2.1461020413111272E-2</v>
      </c>
    </row>
    <row r="396" spans="1:9" x14ac:dyDescent="0.25">
      <c r="A396" s="16">
        <v>41575</v>
      </c>
      <c r="B396">
        <f>+VLOOKUP(A396,'CEMEXCPO.MX'!$A$2:$G$1741,6,FALSE)</f>
        <v>12.1981</v>
      </c>
      <c r="C396">
        <f>+VLOOKUP(A396,BIMBOA.MX!$A$2:$G$1741,6,FALSE)</f>
        <v>42.710875999999999</v>
      </c>
      <c r="D396">
        <f>+VLOOKUP(A396,GENTERA.MX!$A$2:$G$1741,6,FALSE)</f>
        <v>20.789171</v>
      </c>
      <c r="F396" s="16">
        <v>41575</v>
      </c>
      <c r="G396">
        <f>+LN(B396/B395)</f>
        <v>-1.1144333918822328E-2</v>
      </c>
      <c r="H396">
        <f>+LN(C396/C395)</f>
        <v>1.9739005244588742E-2</v>
      </c>
      <c r="I396">
        <f>+LN(D396/D395)</f>
        <v>4.676594541473774E-2</v>
      </c>
    </row>
    <row r="397" spans="1:9" x14ac:dyDescent="0.25">
      <c r="A397" s="16">
        <v>41576</v>
      </c>
      <c r="B397">
        <f>+VLOOKUP(A397,'CEMEXCPO.MX'!$A$2:$G$1741,6,FALSE)</f>
        <v>12.1297</v>
      </c>
      <c r="C397">
        <f>+VLOOKUP(A397,BIMBOA.MX!$A$2:$G$1741,6,FALSE)</f>
        <v>42.846778999999998</v>
      </c>
      <c r="D397">
        <f>+VLOOKUP(A397,GENTERA.MX!$A$2:$G$1741,6,FALSE)</f>
        <v>20.731354</v>
      </c>
      <c r="F397" s="16">
        <v>41576</v>
      </c>
      <c r="G397">
        <f>+LN(B397/B396)</f>
        <v>-5.6232113250509934E-3</v>
      </c>
      <c r="H397">
        <f>+LN(C397/C396)</f>
        <v>3.17687796143245E-3</v>
      </c>
      <c r="I397">
        <f>+LN(D397/D396)</f>
        <v>-2.784985853129474E-3</v>
      </c>
    </row>
    <row r="398" spans="1:9" x14ac:dyDescent="0.25">
      <c r="A398" s="16">
        <v>41577</v>
      </c>
      <c r="B398">
        <f>+VLOOKUP(A398,'CEMEXCPO.MX'!$A$2:$G$1741,6,FALSE)</f>
        <v>11.7536</v>
      </c>
      <c r="C398">
        <f>+VLOOKUP(A398,BIMBOA.MX!$A$2:$G$1741,6,FALSE)</f>
        <v>42.293475999999998</v>
      </c>
      <c r="D398">
        <f>+VLOOKUP(A398,GENTERA.MX!$A$2:$G$1741,6,FALSE)</f>
        <v>20.805689000000001</v>
      </c>
      <c r="F398" s="16">
        <v>41577</v>
      </c>
      <c r="G398">
        <f>+LN(B398/B397)</f>
        <v>-3.1497413937655122E-2</v>
      </c>
      <c r="H398">
        <f>+LN(C398/C397)</f>
        <v>-1.2997630544760512E-2</v>
      </c>
      <c r="I398">
        <f>+LN(D398/D397)</f>
        <v>3.5792186438303153E-3</v>
      </c>
    </row>
    <row r="399" spans="1:9" x14ac:dyDescent="0.25">
      <c r="A399" s="16">
        <v>41578</v>
      </c>
      <c r="B399">
        <f>+VLOOKUP(A399,'CEMEXCPO.MX'!$A$2:$G$1741,6,FALSE)</f>
        <v>11.8476</v>
      </c>
      <c r="C399">
        <f>+VLOOKUP(A399,BIMBOA.MX!$A$2:$G$1741,6,FALSE)</f>
        <v>42.545859999999998</v>
      </c>
      <c r="D399">
        <f>+VLOOKUP(A399,GENTERA.MX!$A$2:$G$1741,6,FALSE)</f>
        <v>20.995657000000001</v>
      </c>
      <c r="F399" s="16">
        <v>41578</v>
      </c>
      <c r="G399">
        <f>+LN(B399/B398)</f>
        <v>7.9657387800561134E-3</v>
      </c>
      <c r="H399">
        <f>+LN(C399/C398)</f>
        <v>5.9497105095798917E-3</v>
      </c>
      <c r="I399">
        <f>+LN(D399/D398)</f>
        <v>9.089147885854288E-3</v>
      </c>
    </row>
    <row r="400" spans="1:9" x14ac:dyDescent="0.25">
      <c r="A400" s="16">
        <v>41579</v>
      </c>
      <c r="B400">
        <f>+VLOOKUP(A400,'CEMEXCPO.MX'!$A$2:$G$1741,6,FALSE)</f>
        <v>11.7536</v>
      </c>
      <c r="C400">
        <f>+VLOOKUP(A400,BIMBOA.MX!$A$2:$G$1741,6,FALSE)</f>
        <v>42.147869</v>
      </c>
      <c r="D400">
        <f>+VLOOKUP(A400,GENTERA.MX!$A$2:$G$1741,6,FALSE)</f>
        <v>21.036957000000001</v>
      </c>
      <c r="F400" s="16">
        <v>41579</v>
      </c>
      <c r="G400">
        <f>+LN(B400/B399)</f>
        <v>-7.9657387800560822E-3</v>
      </c>
      <c r="H400">
        <f>+LN(C400/C399)</f>
        <v>-9.3984273512289999E-3</v>
      </c>
      <c r="I400">
        <f>+LN(D400/D399)</f>
        <v>1.9651413205450914E-3</v>
      </c>
    </row>
    <row r="401" spans="1:9" x14ac:dyDescent="0.25">
      <c r="A401" s="16">
        <v>41582</v>
      </c>
      <c r="B401">
        <f>+VLOOKUP(A401,'CEMEXCPO.MX'!$A$2:$G$1741,6,FALSE)</f>
        <v>11.8903</v>
      </c>
      <c r="C401">
        <f>+VLOOKUP(A401,BIMBOA.MX!$A$2:$G$1741,6,FALSE)</f>
        <v>42.050800000000002</v>
      </c>
      <c r="D401">
        <f>+VLOOKUP(A401,GENTERA.MX!$A$2:$G$1741,6,FALSE)</f>
        <v>20.987400000000001</v>
      </c>
      <c r="F401" s="16">
        <v>41582</v>
      </c>
      <c r="G401">
        <f>+LN(B401/B400)</f>
        <v>1.1563365027971444E-2</v>
      </c>
      <c r="H401">
        <f>+LN(C401/C400)</f>
        <v>-2.3057144289096053E-3</v>
      </c>
      <c r="I401">
        <f>+LN(D401/D400)</f>
        <v>-2.3584904807294493E-3</v>
      </c>
    </row>
    <row r="402" spans="1:9" x14ac:dyDescent="0.25">
      <c r="A402" s="16">
        <v>41583</v>
      </c>
      <c r="B402">
        <f>+VLOOKUP(A402,'CEMEXCPO.MX'!$A$2:$G$1741,6,FALSE)</f>
        <v>11.539899999999999</v>
      </c>
      <c r="C402">
        <f>+VLOOKUP(A402,BIMBOA.MX!$A$2:$G$1741,6,FALSE)</f>
        <v>41.274242000000001</v>
      </c>
      <c r="D402">
        <f>+VLOOKUP(A402,GENTERA.MX!$A$2:$G$1741,6,FALSE)</f>
        <v>20.334897999999999</v>
      </c>
      <c r="F402" s="16">
        <v>41583</v>
      </c>
      <c r="G402">
        <f>+LN(B402/B401)</f>
        <v>-2.9912346140039969E-2</v>
      </c>
      <c r="H402">
        <f>+LN(C402/C401)</f>
        <v>-1.8639786198196701E-2</v>
      </c>
      <c r="I402">
        <f>+LN(D402/D401)</f>
        <v>-3.1583734287079432E-2</v>
      </c>
    </row>
    <row r="403" spans="1:9" x14ac:dyDescent="0.25">
      <c r="A403" s="16">
        <v>41584</v>
      </c>
      <c r="B403">
        <f>+VLOOKUP(A403,'CEMEXCPO.MX'!$A$2:$G$1741,6,FALSE)</f>
        <v>11.4971</v>
      </c>
      <c r="C403">
        <f>+VLOOKUP(A403,BIMBOA.MX!$A$2:$G$1741,6,FALSE)</f>
        <v>41.905192999999997</v>
      </c>
      <c r="D403">
        <f>+VLOOKUP(A403,GENTERA.MX!$A$2:$G$1741,6,FALSE)</f>
        <v>20.871766999999998</v>
      </c>
      <c r="F403" s="16">
        <v>41584</v>
      </c>
      <c r="G403">
        <f>+LN(B403/B402)</f>
        <v>-3.7157658761692879E-3</v>
      </c>
      <c r="H403">
        <f>+LN(C403/C402)</f>
        <v>1.5171132185851617E-2</v>
      </c>
      <c r="I403">
        <f>+LN(D403/D402)</f>
        <v>2.6058861126855563E-2</v>
      </c>
    </row>
    <row r="404" spans="1:9" x14ac:dyDescent="0.25">
      <c r="A404" s="16">
        <v>41585</v>
      </c>
      <c r="B404">
        <f>+VLOOKUP(A404,'CEMEXCPO.MX'!$A$2:$G$1741,6,FALSE)</f>
        <v>11.4458</v>
      </c>
      <c r="C404">
        <f>+VLOOKUP(A404,BIMBOA.MX!$A$2:$G$1741,6,FALSE)</f>
        <v>41.322772999999998</v>
      </c>
      <c r="D404">
        <f>+VLOOKUP(A404,GENTERA.MX!$A$2:$G$1741,6,FALSE)</f>
        <v>20.913063000000001</v>
      </c>
      <c r="F404" s="16">
        <v>41585</v>
      </c>
      <c r="G404">
        <f>+LN(B404/B403)</f>
        <v>-4.4719791738600323E-3</v>
      </c>
      <c r="H404">
        <f>+LN(C404/C403)</f>
        <v>-1.3996004838094612E-2</v>
      </c>
      <c r="I404">
        <f>+LN(D404/D403)</f>
        <v>1.9766031569426134E-3</v>
      </c>
    </row>
    <row r="405" spans="1:9" x14ac:dyDescent="0.25">
      <c r="A405" s="16">
        <v>41586</v>
      </c>
      <c r="B405">
        <f>+VLOOKUP(A405,'CEMEXCPO.MX'!$A$2:$G$1741,6,FALSE)</f>
        <v>11.6937</v>
      </c>
      <c r="C405">
        <f>+VLOOKUP(A405,BIMBOA.MX!$A$2:$G$1741,6,FALSE)</f>
        <v>40.313243999999997</v>
      </c>
      <c r="D405">
        <f>+VLOOKUP(A405,GENTERA.MX!$A$2:$G$1741,6,FALSE)</f>
        <v>20.838730000000002</v>
      </c>
      <c r="F405" s="16">
        <v>41586</v>
      </c>
      <c r="G405">
        <f>+LN(B405/B404)</f>
        <v>2.1427384761659757E-2</v>
      </c>
      <c r="H405">
        <f>+LN(C405/C404)</f>
        <v>-2.4733702158180278E-2</v>
      </c>
      <c r="I405">
        <f>+LN(D405/D404)</f>
        <v>-3.5607131189310695E-3</v>
      </c>
    </row>
    <row r="406" spans="1:9" x14ac:dyDescent="0.25">
      <c r="A406" s="16">
        <v>41589</v>
      </c>
      <c r="B406">
        <f>+VLOOKUP(A406,'CEMEXCPO.MX'!$A$2:$G$1741,6,FALSE)</f>
        <v>11.7536</v>
      </c>
      <c r="C406">
        <f>+VLOOKUP(A406,BIMBOA.MX!$A$2:$G$1741,6,FALSE)</f>
        <v>39.410488000000001</v>
      </c>
      <c r="D406">
        <f>+VLOOKUP(A406,GENTERA.MX!$A$2:$G$1741,6,FALSE)</f>
        <v>20.334897999999999</v>
      </c>
      <c r="F406" s="16">
        <v>41589</v>
      </c>
      <c r="G406">
        <f>+LN(B406/B405)</f>
        <v>5.1093414004380975E-3</v>
      </c>
      <c r="H406">
        <f>+LN(C406/C405)</f>
        <v>-2.264807642539126E-2</v>
      </c>
      <c r="I406">
        <f>+LN(D406/D405)</f>
        <v>-2.4474751164867081E-2</v>
      </c>
    </row>
    <row r="407" spans="1:9" x14ac:dyDescent="0.25">
      <c r="A407" s="16">
        <v>41590</v>
      </c>
      <c r="B407">
        <f>+VLOOKUP(A407,'CEMEXCPO.MX'!$A$2:$G$1741,6,FALSE)</f>
        <v>11.6168</v>
      </c>
      <c r="C407">
        <f>+VLOOKUP(A407,BIMBOA.MX!$A$2:$G$1741,6,FALSE)</f>
        <v>39.730826999999998</v>
      </c>
      <c r="D407">
        <f>+VLOOKUP(A407,GENTERA.MX!$A$2:$G$1741,6,FALSE)</f>
        <v>20.111891</v>
      </c>
      <c r="F407" s="16">
        <v>41590</v>
      </c>
      <c r="G407">
        <f>+LN(B407/B406)</f>
        <v>-1.1707250408820521E-2</v>
      </c>
      <c r="H407">
        <f>+LN(C407/C406)</f>
        <v>8.0954113402774211E-3</v>
      </c>
      <c r="I407">
        <f>+LN(D407/D406)</f>
        <v>-1.1027291181066153E-2</v>
      </c>
    </row>
    <row r="408" spans="1:9" x14ac:dyDescent="0.25">
      <c r="A408" s="16">
        <v>41591</v>
      </c>
      <c r="B408">
        <f>+VLOOKUP(A408,'CEMEXCPO.MX'!$A$2:$G$1741,6,FALSE)</f>
        <v>11.779199999999999</v>
      </c>
      <c r="C408">
        <f>+VLOOKUP(A408,BIMBOA.MX!$A$2:$G$1741,6,FALSE)</f>
        <v>40.711230999999998</v>
      </c>
      <c r="D408">
        <f>+VLOOKUP(A408,GENTERA.MX!$A$2:$G$1741,6,FALSE)</f>
        <v>20.772649999999999</v>
      </c>
      <c r="F408" s="16">
        <v>41591</v>
      </c>
      <c r="G408">
        <f>+LN(B408/B407)</f>
        <v>1.3882937968174334E-2</v>
      </c>
      <c r="H408">
        <f>+LN(C408/C407)</f>
        <v>2.4376615213890899E-2</v>
      </c>
      <c r="I408">
        <f>+LN(D408/D407)</f>
        <v>3.2325985433252234E-2</v>
      </c>
    </row>
    <row r="409" spans="1:9" x14ac:dyDescent="0.25">
      <c r="A409" s="16">
        <v>41592</v>
      </c>
      <c r="B409">
        <f>+VLOOKUP(A409,'CEMEXCPO.MX'!$A$2:$G$1741,6,FALSE)</f>
        <v>11.984400000000001</v>
      </c>
      <c r="C409">
        <f>+VLOOKUP(A409,BIMBOA.MX!$A$2:$G$1741,6,FALSE)</f>
        <v>41.186874000000003</v>
      </c>
      <c r="D409">
        <f>+VLOOKUP(A409,GENTERA.MX!$A$2:$G$1741,6,FALSE)</f>
        <v>20.789171</v>
      </c>
      <c r="F409" s="16">
        <v>41592</v>
      </c>
      <c r="G409">
        <f>+LN(B409/B408)</f>
        <v>1.7270539852387436E-2</v>
      </c>
      <c r="H409">
        <f>+LN(C409/C408)</f>
        <v>1.161561303276855E-2</v>
      </c>
      <c r="I409">
        <f>+LN(D409/D408)</f>
        <v>7.9500851852282216E-4</v>
      </c>
    </row>
    <row r="410" spans="1:9" x14ac:dyDescent="0.25">
      <c r="A410" s="16">
        <v>41593</v>
      </c>
      <c r="B410">
        <f>+VLOOKUP(A410,'CEMEXCPO.MX'!$A$2:$G$1741,6,FALSE)</f>
        <v>12.069800000000001</v>
      </c>
      <c r="C410">
        <f>+VLOOKUP(A410,BIMBOA.MX!$A$2:$G$1741,6,FALSE)</f>
        <v>41.264530000000001</v>
      </c>
      <c r="D410">
        <f>+VLOOKUP(A410,GENTERA.MX!$A$2:$G$1741,6,FALSE)</f>
        <v>20.789171</v>
      </c>
      <c r="F410" s="16">
        <v>41593</v>
      </c>
      <c r="G410">
        <f>+LN(B410/B409)</f>
        <v>7.1006609089188681E-3</v>
      </c>
      <c r="H410">
        <f>+LN(C410/C409)</f>
        <v>1.8836798209500637E-3</v>
      </c>
      <c r="I410">
        <f>+LN(D410/D409)</f>
        <v>0</v>
      </c>
    </row>
    <row r="411" spans="1:9" x14ac:dyDescent="0.25">
      <c r="A411" s="16">
        <v>41597</v>
      </c>
      <c r="B411">
        <f>+VLOOKUP(A411,'CEMEXCPO.MX'!$A$2:$G$1741,6,FALSE)</f>
        <v>11.8903</v>
      </c>
      <c r="C411">
        <f>+VLOOKUP(A411,BIMBOA.MX!$A$2:$G$1741,6,FALSE)</f>
        <v>40.487971999999999</v>
      </c>
      <c r="D411">
        <f>+VLOOKUP(A411,GENTERA.MX!$A$2:$G$1741,6,FALSE)</f>
        <v>20.838730000000002</v>
      </c>
      <c r="F411" s="16">
        <v>41597</v>
      </c>
      <c r="G411">
        <f>+LN(B411/B410)</f>
        <v>-1.498352329268862E-2</v>
      </c>
      <c r="H411">
        <f>+LN(C411/C410)</f>
        <v>-1.8998350833528535E-2</v>
      </c>
      <c r="I411">
        <f>+LN(D411/D410)</f>
        <v>2.3810483941581343E-3</v>
      </c>
    </row>
    <row r="412" spans="1:9" x14ac:dyDescent="0.25">
      <c r="A412" s="16">
        <v>41598</v>
      </c>
      <c r="B412">
        <f>+VLOOKUP(A412,'CEMEXCPO.MX'!$A$2:$G$1741,6,FALSE)</f>
        <v>11.907400000000001</v>
      </c>
      <c r="C412">
        <f>+VLOOKUP(A412,BIMBOA.MX!$A$2:$G$1741,6,FALSE)</f>
        <v>39.381374000000001</v>
      </c>
      <c r="D412">
        <f>+VLOOKUP(A412,GENTERA.MX!$A$2:$G$1741,6,FALSE)</f>
        <v>19.822811000000002</v>
      </c>
      <c r="F412" s="16">
        <v>41598</v>
      </c>
      <c r="G412">
        <f>+LN(B412/B411)</f>
        <v>1.4371139179877141E-3</v>
      </c>
      <c r="H412">
        <f>+LN(C412/C411)</f>
        <v>-2.7711978938779504E-2</v>
      </c>
      <c r="I412">
        <f>+LN(D412/D411)</f>
        <v>-4.9979929245813216E-2</v>
      </c>
    </row>
    <row r="413" spans="1:9" x14ac:dyDescent="0.25">
      <c r="A413" s="16">
        <v>41599</v>
      </c>
      <c r="B413">
        <f>+VLOOKUP(A413,'CEMEXCPO.MX'!$A$2:$G$1741,6,FALSE)</f>
        <v>12.0869</v>
      </c>
      <c r="C413">
        <f>+VLOOKUP(A413,BIMBOA.MX!$A$2:$G$1741,6,FALSE)</f>
        <v>39.565800000000003</v>
      </c>
      <c r="D413">
        <f>+VLOOKUP(A413,GENTERA.MX!$A$2:$G$1741,6,FALSE)</f>
        <v>19.814547999999998</v>
      </c>
      <c r="F413" s="16">
        <v>41599</v>
      </c>
      <c r="G413">
        <f>+LN(B413/B412)</f>
        <v>1.4962165902390488E-2</v>
      </c>
      <c r="H413">
        <f>+LN(C413/C412)</f>
        <v>4.6721453382296057E-3</v>
      </c>
      <c r="I413">
        <f>+LN(D413/D412)</f>
        <v>-4.1692990290804306E-4</v>
      </c>
    </row>
    <row r="414" spans="1:9" x14ac:dyDescent="0.25">
      <c r="A414" s="16">
        <v>41600</v>
      </c>
      <c r="B414">
        <f>+VLOOKUP(A414,'CEMEXCPO.MX'!$A$2:$G$1741,6,FALSE)</f>
        <v>11.839</v>
      </c>
      <c r="C414">
        <f>+VLOOKUP(A414,BIMBOA.MX!$A$2:$G$1741,6,FALSE)</f>
        <v>39.556103</v>
      </c>
      <c r="D414">
        <f>+VLOOKUP(A414,GENTERA.MX!$A$2:$G$1741,6,FALSE)</f>
        <v>19.657616000000001</v>
      </c>
      <c r="F414" s="16">
        <v>41600</v>
      </c>
      <c r="G414">
        <f>+LN(B414/B413)</f>
        <v>-2.0723055062061596E-2</v>
      </c>
      <c r="H414">
        <f>+LN(C414/C413)</f>
        <v>-2.4511544037437619E-4</v>
      </c>
      <c r="I414">
        <f>+LN(D414/D413)</f>
        <v>-7.9515694587574039E-3</v>
      </c>
    </row>
    <row r="415" spans="1:9" x14ac:dyDescent="0.25">
      <c r="A415" s="16">
        <v>41603</v>
      </c>
      <c r="B415">
        <f>+VLOOKUP(A415,'CEMEXCPO.MX'!$A$2:$G$1741,6,FALSE)</f>
        <v>11.941599999999999</v>
      </c>
      <c r="C415">
        <f>+VLOOKUP(A415,BIMBOA.MX!$A$2:$G$1741,6,FALSE)</f>
        <v>39.488148000000002</v>
      </c>
      <c r="D415">
        <f>+VLOOKUP(A415,GENTERA.MX!$A$2:$G$1741,6,FALSE)</f>
        <v>19.376797</v>
      </c>
      <c r="F415" s="16">
        <v>41603</v>
      </c>
      <c r="G415">
        <f>+LN(B415/B414)</f>
        <v>8.6289359073935448E-3</v>
      </c>
      <c r="H415">
        <f>+LN(C415/C414)</f>
        <v>-1.7194170577140341E-3</v>
      </c>
      <c r="I415">
        <f>+LN(D415/D414)</f>
        <v>-1.4388526596057936E-2</v>
      </c>
    </row>
    <row r="416" spans="1:9" x14ac:dyDescent="0.25">
      <c r="A416" s="16">
        <v>41604</v>
      </c>
      <c r="B416">
        <f>+VLOOKUP(A416,'CEMEXCPO.MX'!$A$2:$G$1741,6,FALSE)</f>
        <v>12.1724</v>
      </c>
      <c r="C416">
        <f>+VLOOKUP(A416,BIMBOA.MX!$A$2:$G$1741,6,FALSE)</f>
        <v>40.187057000000003</v>
      </c>
      <c r="D416">
        <f>+VLOOKUP(A416,GENTERA.MX!$A$2:$G$1741,6,FALSE)</f>
        <v>19.252901000000001</v>
      </c>
      <c r="F416" s="16">
        <v>41604</v>
      </c>
      <c r="G416">
        <f>+LN(B416/B415)</f>
        <v>1.9142991464811868E-2</v>
      </c>
      <c r="H416">
        <f>+LN(C416/C415)</f>
        <v>1.7544402358964418E-2</v>
      </c>
      <c r="I416">
        <f>+LN(D416/D415)</f>
        <v>-6.4145686474470906E-3</v>
      </c>
    </row>
    <row r="417" spans="1:9" x14ac:dyDescent="0.25">
      <c r="A417" s="16">
        <v>41605</v>
      </c>
      <c r="B417">
        <f>+VLOOKUP(A417,'CEMEXCPO.MX'!$A$2:$G$1741,6,FALSE)</f>
        <v>12.2323</v>
      </c>
      <c r="C417">
        <f>+VLOOKUP(A417,BIMBOA.MX!$A$2:$G$1741,6,FALSE)</f>
        <v>39.216354000000003</v>
      </c>
      <c r="D417">
        <f>+VLOOKUP(A417,GENTERA.MX!$A$2:$G$1741,6,FALSE)</f>
        <v>20.103629999999999</v>
      </c>
      <c r="F417" s="16">
        <v>41605</v>
      </c>
      <c r="G417">
        <f>+LN(B417/B416)</f>
        <v>4.9089003581813612E-3</v>
      </c>
      <c r="H417">
        <f>+LN(C417/C416)</f>
        <v>-2.4451124936132621E-2</v>
      </c>
      <c r="I417">
        <f>+LN(D417/D416)</f>
        <v>4.3238645096083113E-2</v>
      </c>
    </row>
    <row r="418" spans="1:9" x14ac:dyDescent="0.25">
      <c r="A418" s="16">
        <v>41606</v>
      </c>
      <c r="B418">
        <f>+VLOOKUP(A418,'CEMEXCPO.MX'!$A$2:$G$1741,6,FALSE)</f>
        <v>12.2835</v>
      </c>
      <c r="C418">
        <f>+VLOOKUP(A418,BIMBOA.MX!$A$2:$G$1741,6,FALSE)</f>
        <v>39.633758999999998</v>
      </c>
      <c r="D418">
        <f>+VLOOKUP(A418,GENTERA.MX!$A$2:$G$1741,6,FALSE)</f>
        <v>20.244043000000001</v>
      </c>
      <c r="F418" s="16">
        <v>41606</v>
      </c>
      <c r="G418">
        <f>+LN(B418/B417)</f>
        <v>4.1769042363293289E-3</v>
      </c>
      <c r="H418">
        <f>+LN(C418/C417)</f>
        <v>1.0587401415898734E-2</v>
      </c>
      <c r="I418">
        <f>+LN(D418/D417)</f>
        <v>6.960181661447031E-3</v>
      </c>
    </row>
    <row r="419" spans="1:9" x14ac:dyDescent="0.25">
      <c r="A419" s="16">
        <v>41607</v>
      </c>
      <c r="B419">
        <f>+VLOOKUP(A419,'CEMEXCPO.MX'!$A$2:$G$1741,6,FALSE)</f>
        <v>12.351900000000001</v>
      </c>
      <c r="C419">
        <f>+VLOOKUP(A419,BIMBOA.MX!$A$2:$G$1741,6,FALSE)</f>
        <v>39.604633</v>
      </c>
      <c r="D419">
        <f>+VLOOKUP(A419,GENTERA.MX!$A$2:$G$1741,6,FALSE)</f>
        <v>20.442271999999999</v>
      </c>
      <c r="F419" s="16">
        <v>41607</v>
      </c>
      <c r="G419">
        <f>+LN(B419/B418)</f>
        <v>5.5529989985110099E-3</v>
      </c>
      <c r="H419">
        <f>+LN(C419/C418)</f>
        <v>-7.351487221432466E-4</v>
      </c>
      <c r="I419">
        <f>+LN(D419/D418)</f>
        <v>9.7443363213900406E-3</v>
      </c>
    </row>
    <row r="420" spans="1:9" x14ac:dyDescent="0.25">
      <c r="A420" s="16">
        <v>41610</v>
      </c>
      <c r="B420">
        <f>+VLOOKUP(A420,'CEMEXCPO.MX'!$A$2:$G$1741,6,FALSE)</f>
        <v>12.3605</v>
      </c>
      <c r="C420">
        <f>+VLOOKUP(A420,BIMBOA.MX!$A$2:$G$1741,6,FALSE)</f>
        <v>39.857017999999997</v>
      </c>
      <c r="D420">
        <f>+VLOOKUP(A420,GENTERA.MX!$A$2:$G$1741,6,FALSE)</f>
        <v>20.227523999999999</v>
      </c>
      <c r="F420" s="16">
        <v>41610</v>
      </c>
      <c r="G420">
        <f>+LN(B420/B419)</f>
        <v>6.9600689104828137E-4</v>
      </c>
      <c r="H420">
        <f>+LN(C420/C419)</f>
        <v>6.3523937781037034E-3</v>
      </c>
      <c r="I420">
        <f>+LN(D420/D419)</f>
        <v>-1.0560662554438644E-2</v>
      </c>
    </row>
    <row r="421" spans="1:9" x14ac:dyDescent="0.25">
      <c r="A421" s="16">
        <v>41611</v>
      </c>
      <c r="B421">
        <f>+VLOOKUP(A421,'CEMEXCPO.MX'!$A$2:$G$1741,6,FALSE)</f>
        <v>12.189500000000001</v>
      </c>
      <c r="C421">
        <f>+VLOOKUP(A421,BIMBOA.MX!$A$2:$G$1741,6,FALSE)</f>
        <v>39.061042999999998</v>
      </c>
      <c r="D421">
        <f>+VLOOKUP(A421,GENTERA.MX!$A$2:$G$1741,6,FALSE)</f>
        <v>20.227523999999999</v>
      </c>
      <c r="F421" s="16">
        <v>41611</v>
      </c>
      <c r="G421">
        <f>+LN(B421/B420)</f>
        <v>-1.3930978861059541E-2</v>
      </c>
      <c r="H421">
        <f>+LN(C421/C420)</f>
        <v>-2.0172872543670367E-2</v>
      </c>
      <c r="I421">
        <f>+LN(D421/D420)</f>
        <v>0</v>
      </c>
    </row>
    <row r="422" spans="1:9" x14ac:dyDescent="0.25">
      <c r="A422" s="16">
        <v>41612</v>
      </c>
      <c r="B422">
        <f>+VLOOKUP(A422,'CEMEXCPO.MX'!$A$2:$G$1741,6,FALSE)</f>
        <v>12.4459</v>
      </c>
      <c r="C422">
        <f>+VLOOKUP(A422,BIMBOA.MX!$A$2:$G$1741,6,FALSE)</f>
        <v>39.420200000000001</v>
      </c>
      <c r="D422">
        <f>+VLOOKUP(A422,GENTERA.MX!$A$2:$G$1741,6,FALSE)</f>
        <v>20.029295000000001</v>
      </c>
      <c r="F422" s="16">
        <v>41612</v>
      </c>
      <c r="G422">
        <f>+LN(B422/B421)</f>
        <v>2.0816325980085391E-2</v>
      </c>
      <c r="H422">
        <f>+LN(C422/C421)</f>
        <v>9.1527476774333639E-3</v>
      </c>
      <c r="I422">
        <f>+LN(D422/D421)</f>
        <v>-9.8482993485790576E-3</v>
      </c>
    </row>
    <row r="423" spans="1:9" x14ac:dyDescent="0.25">
      <c r="A423" s="16">
        <v>41613</v>
      </c>
      <c r="B423">
        <f>+VLOOKUP(A423,'CEMEXCPO.MX'!$A$2:$G$1741,6,FALSE)</f>
        <v>12.3263</v>
      </c>
      <c r="C423">
        <f>+VLOOKUP(A423,BIMBOA.MX!$A$2:$G$1741,6,FALSE)</f>
        <v>39.371665999999998</v>
      </c>
      <c r="D423">
        <f>+VLOOKUP(A423,GENTERA.MX!$A$2:$G$1741,6,FALSE)</f>
        <v>19.971481000000001</v>
      </c>
      <c r="F423" s="16">
        <v>41613</v>
      </c>
      <c r="G423">
        <f>+LN(B423/B422)</f>
        <v>-9.6560603648921245E-3</v>
      </c>
      <c r="H423">
        <f>+LN(C423/C422)</f>
        <v>-1.2319547334592024E-3</v>
      </c>
      <c r="I423">
        <f>+LN(D423/D422)</f>
        <v>-2.8906459343193609E-3</v>
      </c>
    </row>
    <row r="424" spans="1:9" x14ac:dyDescent="0.25">
      <c r="A424" s="16">
        <v>41614</v>
      </c>
      <c r="B424">
        <f>+VLOOKUP(A424,'CEMEXCPO.MX'!$A$2:$G$1741,6,FALSE)</f>
        <v>12.728</v>
      </c>
      <c r="C424">
        <f>+VLOOKUP(A424,BIMBOA.MX!$A$2:$G$1741,6,FALSE)</f>
        <v>39.740527999999998</v>
      </c>
      <c r="D424">
        <f>+VLOOKUP(A424,GENTERA.MX!$A$2:$G$1741,6,FALSE)</f>
        <v>20.144929999999999</v>
      </c>
      <c r="F424" s="16">
        <v>41614</v>
      </c>
      <c r="G424">
        <f>+LN(B424/B423)</f>
        <v>3.2069099995577083E-2</v>
      </c>
      <c r="H424">
        <f>+LN(C424/C423)</f>
        <v>9.3251028517947112E-3</v>
      </c>
      <c r="I424">
        <f>+LN(D424/D423)</f>
        <v>8.647337909851012E-3</v>
      </c>
    </row>
    <row r="425" spans="1:9" x14ac:dyDescent="0.25">
      <c r="A425" s="16">
        <v>41617</v>
      </c>
      <c r="B425">
        <f>+VLOOKUP(A425,'CEMEXCPO.MX'!$A$2:$G$1741,6,FALSE)</f>
        <v>12.745100000000001</v>
      </c>
      <c r="C425">
        <f>+VLOOKUP(A425,BIMBOA.MX!$A$2:$G$1741,6,FALSE)</f>
        <v>39.857017999999997</v>
      </c>
      <c r="D425">
        <f>+VLOOKUP(A425,GENTERA.MX!$A$2:$G$1741,6,FALSE)</f>
        <v>20.285339</v>
      </c>
      <c r="F425" s="16">
        <v>41617</v>
      </c>
      <c r="G425">
        <f>+LN(B425/B424)</f>
        <v>1.3425929760133525E-3</v>
      </c>
      <c r="H425">
        <f>+LN(C425/C424)</f>
        <v>2.92697674790144E-3</v>
      </c>
      <c r="I425">
        <f>+LN(D425/D424)</f>
        <v>6.9457645451915439E-3</v>
      </c>
    </row>
    <row r="426" spans="1:9" x14ac:dyDescent="0.25">
      <c r="A426" s="16">
        <v>41618</v>
      </c>
      <c r="B426">
        <f>+VLOOKUP(A426,'CEMEXCPO.MX'!$A$2:$G$1741,6,FALSE)</f>
        <v>12.813499999999999</v>
      </c>
      <c r="C426">
        <f>+VLOOKUP(A426,BIMBOA.MX!$A$2:$G$1741,6,FALSE)</f>
        <v>39.29401</v>
      </c>
      <c r="D426">
        <f>+VLOOKUP(A426,GENTERA.MX!$A$2:$G$1741,6,FALSE)</f>
        <v>20.211002000000001</v>
      </c>
      <c r="F426" s="16">
        <v>41618</v>
      </c>
      <c r="G426">
        <f>+LN(B426/B425)</f>
        <v>5.3524186219679722E-3</v>
      </c>
      <c r="H426">
        <f>+LN(C426/C425)</f>
        <v>-1.4226410188939043E-2</v>
      </c>
      <c r="I426">
        <f>+LN(D426/D425)</f>
        <v>-3.6712987721786677E-3</v>
      </c>
    </row>
    <row r="427" spans="1:9" x14ac:dyDescent="0.25">
      <c r="A427" s="16">
        <v>41619</v>
      </c>
      <c r="B427">
        <f>+VLOOKUP(A427,'CEMEXCPO.MX'!$A$2:$G$1741,6,FALSE)</f>
        <v>12.745100000000001</v>
      </c>
      <c r="C427">
        <f>+VLOOKUP(A427,BIMBOA.MX!$A$2:$G$1741,6,FALSE)</f>
        <v>38.507739999999998</v>
      </c>
      <c r="D427">
        <f>+VLOOKUP(A427,GENTERA.MX!$A$2:$G$1741,6,FALSE)</f>
        <v>19.963221000000001</v>
      </c>
      <c r="F427" s="16">
        <v>41619</v>
      </c>
      <c r="G427">
        <f>+LN(B427/B426)</f>
        <v>-5.3524186219680667E-3</v>
      </c>
      <c r="H427">
        <f>+LN(C427/C426)</f>
        <v>-2.0212829906565536E-2</v>
      </c>
      <c r="I427">
        <f>+LN(D427/D426)</f>
        <v>-1.2335478993013651E-2</v>
      </c>
    </row>
    <row r="428" spans="1:9" x14ac:dyDescent="0.25">
      <c r="A428" s="16">
        <v>41621</v>
      </c>
      <c r="B428">
        <f>+VLOOKUP(A428,'CEMEXCPO.MX'!$A$2:$G$1741,6,FALSE)</f>
        <v>12.6426</v>
      </c>
      <c r="C428">
        <f>+VLOOKUP(A428,BIMBOA.MX!$A$2:$G$1741,6,FALSE)</f>
        <v>37.430259999999997</v>
      </c>
      <c r="D428">
        <f>+VLOOKUP(A428,GENTERA.MX!$A$2:$G$1741,6,FALSE)</f>
        <v>19.698917000000002</v>
      </c>
      <c r="F428" s="16">
        <v>41621</v>
      </c>
      <c r="G428">
        <f>+LN(B428/B427)</f>
        <v>-8.0748202428194017E-3</v>
      </c>
      <c r="H428">
        <f>+LN(C428/C427)</f>
        <v>-2.8379791857181935E-2</v>
      </c>
      <c r="I428">
        <f>+LN(D428/D427)</f>
        <v>-1.3327970996134296E-2</v>
      </c>
    </row>
    <row r="429" spans="1:9" x14ac:dyDescent="0.25">
      <c r="A429" s="16">
        <v>41624</v>
      </c>
      <c r="B429">
        <f>+VLOOKUP(A429,'CEMEXCPO.MX'!$A$2:$G$1741,6,FALSE)</f>
        <v>12.582700000000001</v>
      </c>
      <c r="C429">
        <f>+VLOOKUP(A429,BIMBOA.MX!$A$2:$G$1741,6,FALSE)</f>
        <v>37.003151000000003</v>
      </c>
      <c r="D429">
        <f>+VLOOKUP(A429,GENTERA.MX!$A$2:$G$1741,6,FALSE)</f>
        <v>19.872364000000001</v>
      </c>
      <c r="F429" s="16">
        <v>41624</v>
      </c>
      <c r="G429">
        <f>+LN(B429/B428)</f>
        <v>-4.7492091342370901E-3</v>
      </c>
      <c r="H429">
        <f>+LN(C429/C428)</f>
        <v>-1.1476397011675993E-2</v>
      </c>
      <c r="I429">
        <f>+LN(D429/D428)</f>
        <v>8.7663632000899126E-3</v>
      </c>
    </row>
    <row r="430" spans="1:9" x14ac:dyDescent="0.25">
      <c r="A430" s="16">
        <v>41625</v>
      </c>
      <c r="B430">
        <f>+VLOOKUP(A430,'CEMEXCPO.MX'!$A$2:$G$1741,6,FALSE)</f>
        <v>12.5998</v>
      </c>
      <c r="C430">
        <f>+VLOOKUP(A430,BIMBOA.MX!$A$2:$G$1741,6,FALSE)</f>
        <v>36.886665000000001</v>
      </c>
      <c r="D430">
        <f>+VLOOKUP(A430,GENTERA.MX!$A$2:$G$1741,6,FALSE)</f>
        <v>19.674137000000002</v>
      </c>
      <c r="F430" s="16">
        <v>41625</v>
      </c>
      <c r="G430">
        <f>+LN(B430/B429)</f>
        <v>1.3580861811389778E-3</v>
      </c>
      <c r="H430">
        <f>+LN(C430/C429)</f>
        <v>-3.1529675618873934E-3</v>
      </c>
      <c r="I430">
        <f>+LN(D430/D429)</f>
        <v>-1.0025092242128789E-2</v>
      </c>
    </row>
    <row r="431" spans="1:9" x14ac:dyDescent="0.25">
      <c r="A431" s="16">
        <v>41626</v>
      </c>
      <c r="B431">
        <f>+VLOOKUP(A431,'CEMEXCPO.MX'!$A$2:$G$1741,6,FALSE)</f>
        <v>12.9503</v>
      </c>
      <c r="C431">
        <f>+VLOOKUP(A431,BIMBOA.MX!$A$2:$G$1741,6,FALSE)</f>
        <v>37.372020999999997</v>
      </c>
      <c r="D431">
        <f>+VLOOKUP(A431,GENTERA.MX!$A$2:$G$1741,6,FALSE)</f>
        <v>20.128409999999999</v>
      </c>
      <c r="F431" s="16">
        <v>41626</v>
      </c>
      <c r="G431">
        <f>+LN(B431/B430)</f>
        <v>2.7438013084803065E-2</v>
      </c>
      <c r="H431">
        <f>+LN(C431/C430)</f>
        <v>1.3072219230156414E-2</v>
      </c>
      <c r="I431">
        <f>+LN(D431/D430)</f>
        <v>2.282731937345716E-2</v>
      </c>
    </row>
    <row r="432" spans="1:9" x14ac:dyDescent="0.25">
      <c r="A432" s="16">
        <v>41627</v>
      </c>
      <c r="B432">
        <f>+VLOOKUP(A432,'CEMEXCPO.MX'!$A$2:$G$1741,6,FALSE)</f>
        <v>12.7879</v>
      </c>
      <c r="C432">
        <f>+VLOOKUP(A432,BIMBOA.MX!$A$2:$G$1741,6,FALSE)</f>
        <v>37.537036999999998</v>
      </c>
      <c r="D432">
        <f>+VLOOKUP(A432,GENTERA.MX!$A$2:$G$1741,6,FALSE)</f>
        <v>20.516604999999998</v>
      </c>
      <c r="F432" s="16">
        <v>41627</v>
      </c>
      <c r="G432">
        <f>+LN(B432/B431)</f>
        <v>-1.2619542564456288E-2</v>
      </c>
      <c r="H432">
        <f>+LN(C432/C431)</f>
        <v>4.4057760524809581E-3</v>
      </c>
      <c r="I432">
        <f>+LN(D432/D431)</f>
        <v>1.9102308326489979E-2</v>
      </c>
    </row>
    <row r="433" spans="1:9" x14ac:dyDescent="0.25">
      <c r="A433" s="16">
        <v>41628</v>
      </c>
      <c r="B433">
        <f>+VLOOKUP(A433,'CEMEXCPO.MX'!$A$2:$G$1741,6,FALSE)</f>
        <v>12.9674</v>
      </c>
      <c r="C433">
        <f>+VLOOKUP(A433,BIMBOA.MX!$A$2:$G$1741,6,FALSE)</f>
        <v>37.420551000000003</v>
      </c>
      <c r="D433">
        <f>+VLOOKUP(A433,GENTERA.MX!$A$2:$G$1741,6,FALSE)</f>
        <v>19.987998999999999</v>
      </c>
      <c r="F433" s="16">
        <v>41628</v>
      </c>
      <c r="G433">
        <f>+LN(B433/B432)</f>
        <v>1.3939104291096401E-2</v>
      </c>
      <c r="H433">
        <f>+LN(C433/C432)</f>
        <v>-3.1080534173850995E-3</v>
      </c>
      <c r="I433">
        <f>+LN(D433/D432)</f>
        <v>-2.6102514819462633E-2</v>
      </c>
    </row>
    <row r="434" spans="1:9" x14ac:dyDescent="0.25">
      <c r="A434" s="16">
        <v>41631</v>
      </c>
      <c r="B434">
        <f>+VLOOKUP(A434,'CEMEXCPO.MX'!$A$2:$G$1741,6,FALSE)</f>
        <v>12.9588</v>
      </c>
      <c r="C434">
        <f>+VLOOKUP(A434,BIMBOA.MX!$A$2:$G$1741,6,FALSE)</f>
        <v>37.556449999999998</v>
      </c>
      <c r="D434">
        <f>+VLOOKUP(A434,GENTERA.MX!$A$2:$G$1741,6,FALSE)</f>
        <v>20.409230999999998</v>
      </c>
      <c r="F434" s="16">
        <v>41631</v>
      </c>
      <c r="G434">
        <f>+LN(B434/B433)</f>
        <v>-6.6342158244750763E-4</v>
      </c>
      <c r="H434">
        <f>+LN(C434/C433)</f>
        <v>3.6250889475759624E-3</v>
      </c>
      <c r="I434">
        <f>+LN(D434/D433)</f>
        <v>2.0855255050979907E-2</v>
      </c>
    </row>
    <row r="435" spans="1:9" x14ac:dyDescent="0.25">
      <c r="A435" s="16">
        <v>41634</v>
      </c>
      <c r="B435">
        <f>+VLOOKUP(A435,'CEMEXCPO.MX'!$A$2:$G$1741,6,FALSE)</f>
        <v>13.0358</v>
      </c>
      <c r="C435">
        <f>+VLOOKUP(A435,BIMBOA.MX!$A$2:$G$1741,6,FALSE)</f>
        <v>38.061217999999997</v>
      </c>
      <c r="D435">
        <f>+VLOOKUP(A435,GENTERA.MX!$A$2:$G$1741,6,FALSE)</f>
        <v>20.351416</v>
      </c>
      <c r="F435" s="16">
        <v>41634</v>
      </c>
      <c r="G435">
        <f>+LN(B435/B434)</f>
        <v>5.9243246835586245E-3</v>
      </c>
      <c r="H435">
        <f>+LN(C435/C434)</f>
        <v>1.3350729026654594E-2</v>
      </c>
      <c r="I435">
        <f>+LN(D435/D434)</f>
        <v>-2.8368067254694756E-3</v>
      </c>
    </row>
    <row r="436" spans="1:9" x14ac:dyDescent="0.25">
      <c r="A436" s="16">
        <v>41635</v>
      </c>
      <c r="B436">
        <f>+VLOOKUP(A436,'CEMEXCPO.MX'!$A$2:$G$1741,6,FALSE)</f>
        <v>13.1212</v>
      </c>
      <c r="C436">
        <f>+VLOOKUP(A436,BIMBOA.MX!$A$2:$G$1741,6,FALSE)</f>
        <v>38.449492999999997</v>
      </c>
      <c r="D436">
        <f>+VLOOKUP(A436,GENTERA.MX!$A$2:$G$1741,6,FALSE)</f>
        <v>20.359676</v>
      </c>
      <c r="F436" s="16">
        <v>41635</v>
      </c>
      <c r="G436">
        <f>+LN(B436/B435)</f>
        <v>6.5298240199181722E-3</v>
      </c>
      <c r="H436">
        <f>+LN(C436/C435)</f>
        <v>1.0149646451039385E-2</v>
      </c>
      <c r="I436">
        <f>+LN(D436/D435)</f>
        <v>4.0578622225814634E-4</v>
      </c>
    </row>
    <row r="437" spans="1:9" x14ac:dyDescent="0.25">
      <c r="A437" s="16">
        <v>41638</v>
      </c>
      <c r="B437">
        <f>+VLOOKUP(A437,'CEMEXCPO.MX'!$A$2:$G$1741,6,FALSE)</f>
        <v>13.104100000000001</v>
      </c>
      <c r="C437">
        <f>+VLOOKUP(A437,BIMBOA.MX!$A$2:$G$1741,6,FALSE)</f>
        <v>39.235764000000003</v>
      </c>
      <c r="D437">
        <f>+VLOOKUP(A437,GENTERA.MX!$A$2:$G$1741,6,FALSE)</f>
        <v>20.508348000000002</v>
      </c>
      <c r="F437" s="16">
        <v>41638</v>
      </c>
      <c r="G437">
        <f>+LN(B437/B436)</f>
        <v>-1.3040844088270044E-3</v>
      </c>
      <c r="H437">
        <f>+LN(C437/C436)</f>
        <v>2.0243167890759105E-2</v>
      </c>
      <c r="I437">
        <f>+LN(D437/D436)</f>
        <v>7.2757447654867398E-3</v>
      </c>
    </row>
    <row r="438" spans="1:9" x14ac:dyDescent="0.25">
      <c r="A438" s="16">
        <v>41641</v>
      </c>
      <c r="B438">
        <f>+VLOOKUP(A438,'CEMEXCPO.MX'!$A$2:$G$1741,6,FALSE)</f>
        <v>12.9161</v>
      </c>
      <c r="C438">
        <f>+VLOOKUP(A438,BIMBOA.MX!$A$2:$G$1741,6,FALSE)</f>
        <v>37.818539000000001</v>
      </c>
      <c r="D438">
        <f>+VLOOKUP(A438,GENTERA.MX!$A$2:$G$1741,6,FALSE)</f>
        <v>19.649360999999999</v>
      </c>
      <c r="F438" s="16">
        <v>41641</v>
      </c>
      <c r="G438">
        <f>+LN(B438/B437)</f>
        <v>-1.445056313808169E-2</v>
      </c>
      <c r="H438">
        <f>+LN(C438/C437)</f>
        <v>-3.6789245669859652E-2</v>
      </c>
      <c r="I438">
        <f>+LN(D438/D437)</f>
        <v>-4.2787204062650852E-2</v>
      </c>
    </row>
    <row r="439" spans="1:9" x14ac:dyDescent="0.25">
      <c r="A439" s="16">
        <v>41642</v>
      </c>
      <c r="B439">
        <f>+VLOOKUP(A439,'CEMEXCPO.MX'!$A$2:$G$1741,6,FALSE)</f>
        <v>12.907500000000001</v>
      </c>
      <c r="C439">
        <f>+VLOOKUP(A439,BIMBOA.MX!$A$2:$G$1741,6,FALSE)</f>
        <v>37.459381</v>
      </c>
      <c r="D439">
        <f>+VLOOKUP(A439,GENTERA.MX!$A$2:$G$1741,6,FALSE)</f>
        <v>19.872364000000001</v>
      </c>
      <c r="F439" s="16">
        <v>41642</v>
      </c>
      <c r="G439">
        <f>+LN(B439/B438)</f>
        <v>-6.660574294781224E-4</v>
      </c>
      <c r="H439">
        <f>+LN(C439/C438)</f>
        <v>-9.5422595429941366E-3</v>
      </c>
      <c r="I439">
        <f>+LN(D439/D438)</f>
        <v>1.128520411103987E-2</v>
      </c>
    </row>
    <row r="440" spans="1:9" x14ac:dyDescent="0.25">
      <c r="A440" s="16">
        <v>41645</v>
      </c>
      <c r="B440">
        <f>+VLOOKUP(A440,'CEMEXCPO.MX'!$A$2:$G$1741,6,FALSE)</f>
        <v>12.9674</v>
      </c>
      <c r="C440">
        <f>+VLOOKUP(A440,BIMBOA.MX!$A$2:$G$1741,6,FALSE)</f>
        <v>37.498207000000001</v>
      </c>
      <c r="D440">
        <f>+VLOOKUP(A440,GENTERA.MX!$A$2:$G$1741,6,FALSE)</f>
        <v>19.24464</v>
      </c>
      <c r="F440" s="16">
        <v>41645</v>
      </c>
      <c r="G440">
        <f>+LN(B440/B439)</f>
        <v>4.6299778553575022E-3</v>
      </c>
      <c r="H440">
        <f>+LN(C440/C439)</f>
        <v>1.035945913101936E-3</v>
      </c>
      <c r="I440">
        <f>+LN(D440/D439)</f>
        <v>-3.209744241028005E-2</v>
      </c>
    </row>
    <row r="441" spans="1:9" x14ac:dyDescent="0.25">
      <c r="A441" s="16">
        <v>41646</v>
      </c>
      <c r="B441">
        <f>+VLOOKUP(A441,'CEMEXCPO.MX'!$A$2:$G$1741,6,FALSE)</f>
        <v>12.9674</v>
      </c>
      <c r="C441">
        <f>+VLOOKUP(A441,BIMBOA.MX!$A$2:$G$1741,6,FALSE)</f>
        <v>37.071102000000003</v>
      </c>
      <c r="D441">
        <f>+VLOOKUP(A441,GENTERA.MX!$A$2:$G$1741,6,FALSE)</f>
        <v>20.244043000000001</v>
      </c>
      <c r="F441" s="16">
        <v>41646</v>
      </c>
      <c r="G441">
        <f>+LN(B441/B440)</f>
        <v>0</v>
      </c>
      <c r="H441">
        <f>+LN(C441/C440)</f>
        <v>-1.1455374236664364E-2</v>
      </c>
      <c r="I441">
        <f>+LN(D441/D440)</f>
        <v>5.0627997032421185E-2</v>
      </c>
    </row>
    <row r="442" spans="1:9" x14ac:dyDescent="0.25">
      <c r="A442" s="16">
        <v>41647</v>
      </c>
      <c r="B442">
        <f>+VLOOKUP(A442,'CEMEXCPO.MX'!$A$2:$G$1741,6,FALSE)</f>
        <v>13.1469</v>
      </c>
      <c r="C442">
        <f>+VLOOKUP(A442,BIMBOA.MX!$A$2:$G$1741,6,FALSE)</f>
        <v>35.964500000000001</v>
      </c>
      <c r="D442">
        <f>+VLOOKUP(A442,GENTERA.MX!$A$2:$G$1741,6,FALSE)</f>
        <v>19.599802</v>
      </c>
      <c r="F442" s="16">
        <v>41647</v>
      </c>
      <c r="G442">
        <f>+LN(B442/B441)</f>
        <v>1.374747376049959E-2</v>
      </c>
      <c r="H442">
        <f>+LN(C442/C441)</f>
        <v>-3.0305403445709408E-2</v>
      </c>
      <c r="I442">
        <f>+LN(D442/D441)</f>
        <v>-3.2341113291095409E-2</v>
      </c>
    </row>
    <row r="443" spans="1:9" x14ac:dyDescent="0.25">
      <c r="A443" s="16">
        <v>41648</v>
      </c>
      <c r="B443">
        <f>+VLOOKUP(A443,'CEMEXCPO.MX'!$A$2:$G$1741,6,FALSE)</f>
        <v>13.582800000000001</v>
      </c>
      <c r="C443">
        <f>+VLOOKUP(A443,BIMBOA.MX!$A$2:$G$1741,6,FALSE)</f>
        <v>35.197639000000002</v>
      </c>
      <c r="D443">
        <f>+VLOOKUP(A443,GENTERA.MX!$A$2:$G$1741,6,FALSE)</f>
        <v>19.566765</v>
      </c>
      <c r="F443" s="16">
        <v>41648</v>
      </c>
      <c r="G443">
        <f>+LN(B443/B442)</f>
        <v>3.2618297056713368E-2</v>
      </c>
      <c r="H443">
        <f>+LN(C443/C442)</f>
        <v>-2.1553334326701236E-2</v>
      </c>
      <c r="I443">
        <f>+LN(D443/D442)</f>
        <v>-1.6870004376535637E-3</v>
      </c>
    </row>
    <row r="444" spans="1:9" x14ac:dyDescent="0.25">
      <c r="A444" s="16">
        <v>41649</v>
      </c>
      <c r="B444">
        <f>+VLOOKUP(A444,'CEMEXCPO.MX'!$A$2:$G$1741,6,FALSE)</f>
        <v>13.924799999999999</v>
      </c>
      <c r="C444">
        <f>+VLOOKUP(A444,BIMBOA.MX!$A$2:$G$1741,6,FALSE)</f>
        <v>35.605339000000001</v>
      </c>
      <c r="D444">
        <f>+VLOOKUP(A444,GENTERA.MX!$A$2:$G$1741,6,FALSE)</f>
        <v>19.624582</v>
      </c>
      <c r="F444" s="16">
        <v>41649</v>
      </c>
      <c r="G444">
        <f>+LN(B444/B443)</f>
        <v>2.486713660887431E-2</v>
      </c>
      <c r="H444">
        <f>+LN(C444/C443)</f>
        <v>1.1516592032571559E-2</v>
      </c>
      <c r="I444">
        <f>+LN(D444/D443)</f>
        <v>2.9505003716045071E-3</v>
      </c>
    </row>
    <row r="445" spans="1:9" x14ac:dyDescent="0.25">
      <c r="A445" s="16">
        <v>41652</v>
      </c>
      <c r="B445">
        <f>+VLOOKUP(A445,'CEMEXCPO.MX'!$A$2:$G$1741,6,FALSE)</f>
        <v>13.523</v>
      </c>
      <c r="C445">
        <f>+VLOOKUP(A445,BIMBOA.MX!$A$2:$G$1741,6,FALSE)</f>
        <v>35.585926000000001</v>
      </c>
      <c r="D445">
        <f>+VLOOKUP(A445,GENTERA.MX!$A$2:$G$1741,6,FALSE)</f>
        <v>19.608060999999999</v>
      </c>
      <c r="F445" s="16">
        <v>41652</v>
      </c>
      <c r="G445">
        <f>+LN(B445/B444)</f>
        <v>-2.9279483561889488E-2</v>
      </c>
      <c r="H445">
        <f>+LN(C445/C444)</f>
        <v>-5.4537591040626618E-4</v>
      </c>
      <c r="I445">
        <f>+LN(D445/D444)</f>
        <v>-8.4220688249557539E-4</v>
      </c>
    </row>
    <row r="446" spans="1:9" x14ac:dyDescent="0.25">
      <c r="A446" s="16">
        <v>41653</v>
      </c>
      <c r="B446">
        <f>+VLOOKUP(A446,'CEMEXCPO.MX'!$A$2:$G$1741,6,FALSE)</f>
        <v>13.959</v>
      </c>
      <c r="C446">
        <f>+VLOOKUP(A446,BIMBOA.MX!$A$2:$G$1741,6,FALSE)</f>
        <v>35.770358999999999</v>
      </c>
      <c r="D446">
        <f>+VLOOKUP(A446,GENTERA.MX!$A$2:$G$1741,6,FALSE)</f>
        <v>19.888884999999998</v>
      </c>
      <c r="F446" s="16">
        <v>41653</v>
      </c>
      <c r="G446">
        <f>+LN(B446/B445)</f>
        <v>3.1732522039398435E-2</v>
      </c>
      <c r="H446">
        <f>+LN(C446/C445)</f>
        <v>5.1693669508388086E-3</v>
      </c>
      <c r="I446">
        <f>+LN(D446/D445)</f>
        <v>1.4220275777705625E-2</v>
      </c>
    </row>
    <row r="447" spans="1:9" x14ac:dyDescent="0.25">
      <c r="A447" s="16">
        <v>41654</v>
      </c>
      <c r="B447">
        <f>+VLOOKUP(A447,'CEMEXCPO.MX'!$A$2:$G$1741,6,FALSE)</f>
        <v>14.292299999999999</v>
      </c>
      <c r="C447">
        <f>+VLOOKUP(A447,BIMBOA.MX!$A$2:$G$1741,6,FALSE)</f>
        <v>35.848019000000001</v>
      </c>
      <c r="D447">
        <f>+VLOOKUP(A447,GENTERA.MX!$A$2:$G$1741,6,FALSE)</f>
        <v>20.260563000000001</v>
      </c>
      <c r="F447" s="16">
        <v>41654</v>
      </c>
      <c r="G447">
        <f>+LN(B447/B446)</f>
        <v>2.3596469174302886E-2</v>
      </c>
      <c r="H447">
        <f>+LN(C447/C446)</f>
        <v>2.1687179354559576E-3</v>
      </c>
      <c r="I447">
        <f>+LN(D447/D446)</f>
        <v>1.851525420694523E-2</v>
      </c>
    </row>
    <row r="448" spans="1:9" x14ac:dyDescent="0.25">
      <c r="A448" s="16">
        <v>41655</v>
      </c>
      <c r="B448">
        <f>+VLOOKUP(A448,'CEMEXCPO.MX'!$A$2:$G$1741,6,FALSE)</f>
        <v>14.0701</v>
      </c>
      <c r="C448">
        <f>+VLOOKUP(A448,BIMBOA.MX!$A$2:$G$1741,6,FALSE)</f>
        <v>35.877139999999997</v>
      </c>
      <c r="D448">
        <f>+VLOOKUP(A448,GENTERA.MX!$A$2:$G$1741,6,FALSE)</f>
        <v>20.277080999999999</v>
      </c>
      <c r="F448" s="16">
        <v>41655</v>
      </c>
      <c r="G448">
        <f>+LN(B448/B447)</f>
        <v>-1.5668952283343182E-2</v>
      </c>
      <c r="H448">
        <f>+LN(C448/C447)</f>
        <v>8.1201636932239812E-4</v>
      </c>
      <c r="I448">
        <f>+LN(D448/D447)</f>
        <v>8.1494627138086969E-4</v>
      </c>
    </row>
    <row r="449" spans="1:9" x14ac:dyDescent="0.25">
      <c r="A449" s="16">
        <v>41656</v>
      </c>
      <c r="B449">
        <f>+VLOOKUP(A449,'CEMEXCPO.MX'!$A$2:$G$1741,6,FALSE)</f>
        <v>14.087199999999999</v>
      </c>
      <c r="C449">
        <f>+VLOOKUP(A449,BIMBOA.MX!$A$2:$G$1741,6,FALSE)</f>
        <v>35.100574000000002</v>
      </c>
      <c r="D449">
        <f>+VLOOKUP(A449,GENTERA.MX!$A$2:$G$1741,6,FALSE)</f>
        <v>19.93844</v>
      </c>
      <c r="F449" s="16">
        <v>41656</v>
      </c>
      <c r="G449">
        <f>+LN(B449/B448)</f>
        <v>1.2146052428502337E-3</v>
      </c>
      <c r="H449">
        <f>+LN(C449/C448)</f>
        <v>-2.1882840254185226E-2</v>
      </c>
      <c r="I449">
        <f>+LN(D449/D448)</f>
        <v>-1.6841706683030519E-2</v>
      </c>
    </row>
    <row r="450" spans="1:9" x14ac:dyDescent="0.25">
      <c r="A450" s="16">
        <v>41659</v>
      </c>
      <c r="B450">
        <f>+VLOOKUP(A450,'CEMEXCPO.MX'!$A$2:$G$1741,6,FALSE)</f>
        <v>14.1812</v>
      </c>
      <c r="C450">
        <f>+VLOOKUP(A450,BIMBOA.MX!$A$2:$G$1741,6,FALSE)</f>
        <v>35.197639000000002</v>
      </c>
      <c r="D450">
        <f>+VLOOKUP(A450,GENTERA.MX!$A$2:$G$1741,6,FALSE)</f>
        <v>19.740213000000001</v>
      </c>
      <c r="F450" s="16">
        <v>41659</v>
      </c>
      <c r="G450">
        <f>+LN(B450/B449)</f>
        <v>6.6505600930852051E-3</v>
      </c>
      <c r="H450">
        <f>+LN(C450/C449)</f>
        <v>2.761522876402881E-3</v>
      </c>
      <c r="I450">
        <f>+LN(D450/D449)</f>
        <v>-9.9917025484086031E-3</v>
      </c>
    </row>
    <row r="451" spans="1:9" x14ac:dyDescent="0.25">
      <c r="A451" s="16">
        <v>41660</v>
      </c>
      <c r="B451">
        <f>+VLOOKUP(A451,'CEMEXCPO.MX'!$A$2:$G$1741,6,FALSE)</f>
        <v>14.531700000000001</v>
      </c>
      <c r="C451">
        <f>+VLOOKUP(A451,BIMBOA.MX!$A$2:$G$1741,6,FALSE)</f>
        <v>34.17841</v>
      </c>
      <c r="D451">
        <f>+VLOOKUP(A451,GENTERA.MX!$A$2:$G$1741,6,FALSE)</f>
        <v>19.798031000000002</v>
      </c>
      <c r="F451" s="16">
        <v>41660</v>
      </c>
      <c r="G451">
        <f>+LN(B451/B450)</f>
        <v>2.4415326292558305E-2</v>
      </c>
      <c r="H451">
        <f>+LN(C451/C450)</f>
        <v>-2.9384848317265424E-2</v>
      </c>
      <c r="I451">
        <f>+LN(D451/D450)</f>
        <v>2.9246640904413753E-3</v>
      </c>
    </row>
    <row r="452" spans="1:9" x14ac:dyDescent="0.25">
      <c r="A452" s="16">
        <v>41661</v>
      </c>
      <c r="B452">
        <f>+VLOOKUP(A452,'CEMEXCPO.MX'!$A$2:$G$1741,6,FALSE)</f>
        <v>14.685499999999999</v>
      </c>
      <c r="C452">
        <f>+VLOOKUP(A452,BIMBOA.MX!$A$2:$G$1741,6,FALSE)</f>
        <v>33.770713999999998</v>
      </c>
      <c r="D452">
        <f>+VLOOKUP(A452,GENTERA.MX!$A$2:$G$1741,6,FALSE)</f>
        <v>19.905403</v>
      </c>
      <c r="F452" s="16">
        <v>41661</v>
      </c>
      <c r="G452">
        <f>+LN(B452/B451)</f>
        <v>1.0528142369531878E-2</v>
      </c>
      <c r="H452">
        <f>+LN(C452/C451)</f>
        <v>-1.2000180973277132E-2</v>
      </c>
      <c r="I452">
        <f>+LN(D452/D451)</f>
        <v>5.4087141055152383E-3</v>
      </c>
    </row>
    <row r="453" spans="1:9" x14ac:dyDescent="0.25">
      <c r="A453" s="16">
        <v>41662</v>
      </c>
      <c r="B453">
        <f>+VLOOKUP(A453,'CEMEXCPO.MX'!$A$2:$G$1741,6,FALSE)</f>
        <v>14.4718</v>
      </c>
      <c r="C453">
        <f>+VLOOKUP(A453,BIMBOA.MX!$A$2:$G$1741,6,FALSE)</f>
        <v>33.751300999999998</v>
      </c>
      <c r="D453">
        <f>+VLOOKUP(A453,GENTERA.MX!$A$2:$G$1741,6,FALSE)</f>
        <v>19.913665999999999</v>
      </c>
      <c r="F453" s="16">
        <v>41662</v>
      </c>
      <c r="G453">
        <f>+LN(B453/B452)</f>
        <v>-1.4658684212045973E-2</v>
      </c>
      <c r="H453">
        <f>+LN(C453/C452)</f>
        <v>-5.7501247659428321E-4</v>
      </c>
      <c r="I453">
        <f>+LN(D453/D452)</f>
        <v>4.1502728848870774E-4</v>
      </c>
    </row>
    <row r="454" spans="1:9" x14ac:dyDescent="0.25">
      <c r="A454" s="16">
        <v>41663</v>
      </c>
      <c r="B454">
        <f>+VLOOKUP(A454,'CEMEXCPO.MX'!$A$2:$G$1741,6,FALSE)</f>
        <v>14.241</v>
      </c>
      <c r="C454">
        <f>+VLOOKUP(A454,BIMBOA.MX!$A$2:$G$1741,6,FALSE)</f>
        <v>33.557158999999999</v>
      </c>
      <c r="D454">
        <f>+VLOOKUP(A454,GENTERA.MX!$A$2:$G$1741,6,FALSE)</f>
        <v>20.062335999999998</v>
      </c>
      <c r="F454" s="16">
        <v>41663</v>
      </c>
      <c r="G454">
        <f>+LN(B454/B453)</f>
        <v>-1.6076799970269971E-2</v>
      </c>
      <c r="H454">
        <f>+LN(C454/C453)</f>
        <v>-5.7687410585196518E-3</v>
      </c>
      <c r="I454">
        <f>+LN(D454/D453)</f>
        <v>7.4379966968724951E-3</v>
      </c>
    </row>
    <row r="455" spans="1:9" x14ac:dyDescent="0.25">
      <c r="A455" s="16">
        <v>41666</v>
      </c>
      <c r="B455">
        <f>+VLOOKUP(A455,'CEMEXCPO.MX'!$A$2:$G$1741,6,FALSE)</f>
        <v>14.1897</v>
      </c>
      <c r="C455">
        <f>+VLOOKUP(A455,BIMBOA.MX!$A$2:$G$1741,6,FALSE)</f>
        <v>34.246357000000003</v>
      </c>
      <c r="D455">
        <f>+VLOOKUP(A455,GENTERA.MX!$A$2:$G$1741,6,FALSE)</f>
        <v>20.483568000000002</v>
      </c>
      <c r="F455" s="16">
        <v>41666</v>
      </c>
      <c r="G455">
        <f>+LN(B455/B454)</f>
        <v>-3.6087789378757848E-3</v>
      </c>
      <c r="H455">
        <f>+LN(C455/C454)</f>
        <v>2.0329970422370326E-2</v>
      </c>
      <c r="I455">
        <f>+LN(D455/D454)</f>
        <v>2.077877734498821E-2</v>
      </c>
    </row>
    <row r="456" spans="1:9" x14ac:dyDescent="0.25">
      <c r="A456" s="16">
        <v>41667</v>
      </c>
      <c r="B456">
        <f>+VLOOKUP(A456,'CEMEXCPO.MX'!$A$2:$G$1741,6,FALSE)</f>
        <v>14.3009</v>
      </c>
      <c r="C456">
        <f>+VLOOKUP(A456,BIMBOA.MX!$A$2:$G$1741,6,FALSE)</f>
        <v>33.304779000000003</v>
      </c>
      <c r="D456">
        <f>+VLOOKUP(A456,GENTERA.MX!$A$2:$G$1741,6,FALSE)</f>
        <v>20.169708</v>
      </c>
      <c r="F456" s="16">
        <v>41667</v>
      </c>
      <c r="G456">
        <f>+LN(B456/B455)</f>
        <v>7.8061230489299841E-3</v>
      </c>
      <c r="H456">
        <f>+LN(C456/C455)</f>
        <v>-2.7879293884744218E-2</v>
      </c>
      <c r="I456">
        <f>+LN(D456/D455)</f>
        <v>-1.5441128831614047E-2</v>
      </c>
    </row>
    <row r="457" spans="1:9" x14ac:dyDescent="0.25">
      <c r="A457" s="16">
        <v>41668</v>
      </c>
      <c r="B457">
        <f>+VLOOKUP(A457,'CEMEXCPO.MX'!$A$2:$G$1741,6,FALSE)</f>
        <v>14.258100000000001</v>
      </c>
      <c r="C457">
        <f>+VLOOKUP(A457,BIMBOA.MX!$A$2:$G$1741,6,FALSE)</f>
        <v>33.120337999999997</v>
      </c>
      <c r="D457">
        <f>+VLOOKUP(A457,GENTERA.MX!$A$2:$G$1741,6,FALSE)</f>
        <v>20.541385999999999</v>
      </c>
      <c r="F457" s="16">
        <v>41668</v>
      </c>
      <c r="G457">
        <f>+LN(B457/B456)</f>
        <v>-2.997306071106928E-3</v>
      </c>
      <c r="H457">
        <f>+LN(C457/C456)</f>
        <v>-5.5533654238380248E-3</v>
      </c>
      <c r="I457">
        <f>+LN(D457/D456)</f>
        <v>1.8259805400027713E-2</v>
      </c>
    </row>
    <row r="458" spans="1:9" x14ac:dyDescent="0.25">
      <c r="A458" s="16">
        <v>41669</v>
      </c>
      <c r="B458">
        <f>+VLOOKUP(A458,'CEMEXCPO.MX'!$A$2:$G$1741,6,FALSE)</f>
        <v>14.2325</v>
      </c>
      <c r="C458">
        <f>+VLOOKUP(A458,BIMBOA.MX!$A$2:$G$1741,6,FALSE)</f>
        <v>34.411377000000002</v>
      </c>
      <c r="D458">
        <f>+VLOOKUP(A458,GENTERA.MX!$A$2:$G$1741,6,FALSE)</f>
        <v>20.326637000000002</v>
      </c>
      <c r="F458" s="16">
        <v>41669</v>
      </c>
      <c r="G458">
        <f>+LN(B458/B457)</f>
        <v>-1.7970844341380786E-3</v>
      </c>
      <c r="H458">
        <f>+LN(C458/C457)</f>
        <v>3.8239701666509876E-2</v>
      </c>
      <c r="I458">
        <f>+LN(D458/D457)</f>
        <v>-1.0509486919379151E-2</v>
      </c>
    </row>
    <row r="459" spans="1:9" x14ac:dyDescent="0.25">
      <c r="A459" s="16">
        <v>41670</v>
      </c>
      <c r="B459">
        <f>+VLOOKUP(A459,'CEMEXCPO.MX'!$A$2:$G$1741,6,FALSE)</f>
        <v>14.129899999999999</v>
      </c>
      <c r="C459">
        <f>+VLOOKUP(A459,BIMBOA.MX!$A$2:$G$1741,6,FALSE)</f>
        <v>34.489029000000002</v>
      </c>
      <c r="D459">
        <f>+VLOOKUP(A459,GENTERA.MX!$A$2:$G$1741,6,FALSE)</f>
        <v>19.822811000000002</v>
      </c>
      <c r="F459" s="16">
        <v>41670</v>
      </c>
      <c r="G459">
        <f>+LN(B459/B458)</f>
        <v>-7.2349623125420523E-3</v>
      </c>
      <c r="H459">
        <f>+LN(C459/C458)</f>
        <v>2.2540370190879231E-3</v>
      </c>
      <c r="I459">
        <f>+LN(D459/D458)</f>
        <v>-2.5098848112652578E-2</v>
      </c>
    </row>
    <row r="460" spans="1:9" x14ac:dyDescent="0.25">
      <c r="A460" s="16">
        <v>41674</v>
      </c>
      <c r="B460">
        <f>+VLOOKUP(A460,'CEMEXCPO.MX'!$A$2:$G$1741,6,FALSE)</f>
        <v>14.0701</v>
      </c>
      <c r="C460">
        <f>+VLOOKUP(A460,BIMBOA.MX!$A$2:$G$1741,6,FALSE)</f>
        <v>33.518332999999998</v>
      </c>
      <c r="D460">
        <f>+VLOOKUP(A460,GENTERA.MX!$A$2:$G$1741,6,FALSE)</f>
        <v>19.095972</v>
      </c>
      <c r="F460" s="16">
        <v>41674</v>
      </c>
      <c r="G460">
        <f>+LN(B460/B459)</f>
        <v>-4.2411411089768175E-3</v>
      </c>
      <c r="H460">
        <f>+LN(C460/C459)</f>
        <v>-2.8548730590942397E-2</v>
      </c>
      <c r="I460">
        <f>+LN(D460/D459)</f>
        <v>-3.7355922523570922E-2</v>
      </c>
    </row>
    <row r="461" spans="1:9" x14ac:dyDescent="0.25">
      <c r="A461" s="16">
        <v>41675</v>
      </c>
      <c r="B461">
        <f>+VLOOKUP(A461,'CEMEXCPO.MX'!$A$2:$G$1741,6,FALSE)</f>
        <v>14.326499999999999</v>
      </c>
      <c r="C461">
        <f>+VLOOKUP(A461,BIMBOA.MX!$A$2:$G$1741,6,FALSE)</f>
        <v>33.605694</v>
      </c>
      <c r="D461">
        <f>+VLOOKUP(A461,GENTERA.MX!$A$2:$G$1741,6,FALSE)</f>
        <v>19.071193999999998</v>
      </c>
      <c r="F461" s="16">
        <v>41675</v>
      </c>
      <c r="G461">
        <f>+LN(B461/B460)</f>
        <v>1.8058990739183951E-2</v>
      </c>
      <c r="H461">
        <f>+LN(C461/C460)</f>
        <v>2.6029740237728007E-3</v>
      </c>
      <c r="I461">
        <f>+LN(D461/D460)</f>
        <v>-1.2983936759124791E-3</v>
      </c>
    </row>
    <row r="462" spans="1:9" x14ac:dyDescent="0.25">
      <c r="A462" s="16">
        <v>41676</v>
      </c>
      <c r="B462">
        <f>+VLOOKUP(A462,'CEMEXCPO.MX'!$A$2:$G$1741,6,FALSE)</f>
        <v>14.6172</v>
      </c>
      <c r="C462">
        <f>+VLOOKUP(A462,BIMBOA.MX!$A$2:$G$1741,6,FALSE)</f>
        <v>34.265770000000003</v>
      </c>
      <c r="D462">
        <f>+VLOOKUP(A462,GENTERA.MX!$A$2:$G$1741,6,FALSE)</f>
        <v>19.211607000000001</v>
      </c>
      <c r="F462" s="16">
        <v>41676</v>
      </c>
      <c r="G462">
        <f>+LN(B462/B461)</f>
        <v>2.0087948351011617E-2</v>
      </c>
      <c r="H462">
        <f>+LN(C462/C461)</f>
        <v>1.9451379797986983E-2</v>
      </c>
      <c r="I462">
        <f>+LN(D462/D461)</f>
        <v>7.335598544448309E-3</v>
      </c>
    </row>
    <row r="463" spans="1:9" x14ac:dyDescent="0.25">
      <c r="A463" s="16">
        <v>41677</v>
      </c>
      <c r="B463">
        <f>+VLOOKUP(A463,'CEMEXCPO.MX'!$A$2:$G$1741,6,FALSE)</f>
        <v>14.608599999999999</v>
      </c>
      <c r="C463">
        <f>+VLOOKUP(A463,BIMBOA.MX!$A$2:$G$1741,6,FALSE)</f>
        <v>34.362842999999998</v>
      </c>
      <c r="D463">
        <f>+VLOOKUP(A463,GENTERA.MX!$A$2:$G$1741,6,FALSE)</f>
        <v>19.385055999999999</v>
      </c>
      <c r="F463" s="16">
        <v>41677</v>
      </c>
      <c r="G463">
        <f>+LN(B463/B462)</f>
        <v>-5.8852111820537967E-4</v>
      </c>
      <c r="H463">
        <f>+LN(C463/C462)</f>
        <v>2.8289385577040418E-3</v>
      </c>
      <c r="I463">
        <f>+LN(D463/D462)</f>
        <v>8.9878323219604456E-3</v>
      </c>
    </row>
    <row r="464" spans="1:9" x14ac:dyDescent="0.25">
      <c r="A464" s="16">
        <v>41680</v>
      </c>
      <c r="B464">
        <f>+VLOOKUP(A464,'CEMEXCPO.MX'!$A$2:$G$1741,6,FALSE)</f>
        <v>14.3863</v>
      </c>
      <c r="C464">
        <f>+VLOOKUP(A464,BIMBOA.MX!$A$2:$G$1741,6,FALSE)</f>
        <v>33.275658</v>
      </c>
      <c r="D464">
        <f>+VLOOKUP(A464,GENTERA.MX!$A$2:$G$1741,6,FALSE)</f>
        <v>19.104230999999999</v>
      </c>
      <c r="F464" s="16">
        <v>41680</v>
      </c>
      <c r="G464">
        <f>+LN(B464/B463)</f>
        <v>-1.533403155816593E-2</v>
      </c>
      <c r="H464">
        <f>+LN(C464/C463)</f>
        <v>-3.2149696561893863E-2</v>
      </c>
      <c r="I464">
        <f>+LN(D464/D463)</f>
        <v>-1.4592631104660383E-2</v>
      </c>
    </row>
    <row r="465" spans="1:9" x14ac:dyDescent="0.25">
      <c r="A465" s="16">
        <v>41681</v>
      </c>
      <c r="B465">
        <f>+VLOOKUP(A465,'CEMEXCPO.MX'!$A$2:$G$1741,6,FALSE)</f>
        <v>14.583</v>
      </c>
      <c r="C465">
        <f>+VLOOKUP(A465,BIMBOA.MX!$A$2:$G$1741,6,FALSE)</f>
        <v>34.139583999999999</v>
      </c>
      <c r="D465">
        <f>+VLOOKUP(A465,GENTERA.MX!$A$2:$G$1741,6,FALSE)</f>
        <v>19.368534</v>
      </c>
      <c r="F465" s="16">
        <v>41681</v>
      </c>
      <c r="G465">
        <f>+LN(B465/B464)</f>
        <v>1.3580101896023029E-2</v>
      </c>
      <c r="H465">
        <f>+LN(C465/C464)</f>
        <v>2.5631393480741498E-2</v>
      </c>
      <c r="I465">
        <f>+LN(D465/D464)</f>
        <v>1.3739961661596288E-2</v>
      </c>
    </row>
    <row r="466" spans="1:9" x14ac:dyDescent="0.25">
      <c r="A466" s="16">
        <v>41682</v>
      </c>
      <c r="B466">
        <f>+VLOOKUP(A466,'CEMEXCPO.MX'!$A$2:$G$1741,6,FALSE)</f>
        <v>14.685499999999999</v>
      </c>
      <c r="C466">
        <f>+VLOOKUP(A466,BIMBOA.MX!$A$2:$G$1741,6,FALSE)</f>
        <v>34.459915000000002</v>
      </c>
      <c r="D466">
        <f>+VLOOKUP(A466,GENTERA.MX!$A$2:$G$1741,6,FALSE)</f>
        <v>19.277683</v>
      </c>
      <c r="F466" s="16">
        <v>41682</v>
      </c>
      <c r="G466">
        <f>+LN(B466/B465)</f>
        <v>7.0041456881785383E-3</v>
      </c>
      <c r="H466">
        <f>+LN(C466/C465)</f>
        <v>9.3392322968054164E-3</v>
      </c>
      <c r="I466">
        <f>+LN(D466/D465)</f>
        <v>-4.7016848951305411E-3</v>
      </c>
    </row>
    <row r="467" spans="1:9" x14ac:dyDescent="0.25">
      <c r="A467" s="16">
        <v>41683</v>
      </c>
      <c r="B467">
        <f>+VLOOKUP(A467,'CEMEXCPO.MX'!$A$2:$G$1741,6,FALSE)</f>
        <v>14.6257</v>
      </c>
      <c r="C467">
        <f>+VLOOKUP(A467,BIMBOA.MX!$A$2:$G$1741,6,FALSE)</f>
        <v>34.013390000000001</v>
      </c>
      <c r="D467">
        <f>+VLOOKUP(A467,GENTERA.MX!$A$2:$G$1741,6,FALSE)</f>
        <v>19.038155</v>
      </c>
      <c r="F467" s="16">
        <v>41683</v>
      </c>
      <c r="G467">
        <f>+LN(B467/B466)</f>
        <v>-4.0803571992318556E-3</v>
      </c>
      <c r="H467">
        <f>+LN(C467/C466)</f>
        <v>-1.3042493851325689E-2</v>
      </c>
      <c r="I467">
        <f>+LN(D467/D466)</f>
        <v>-1.2502982204611299E-2</v>
      </c>
    </row>
    <row r="468" spans="1:9" x14ac:dyDescent="0.25">
      <c r="A468" s="16">
        <v>41684</v>
      </c>
      <c r="B468">
        <f>+VLOOKUP(A468,'CEMEXCPO.MX'!$A$2:$G$1741,6,FALSE)</f>
        <v>14.7796</v>
      </c>
      <c r="C468">
        <f>+VLOOKUP(A468,BIMBOA.MX!$A$2:$G$1741,6,FALSE)</f>
        <v>34.702590999999998</v>
      </c>
      <c r="D468">
        <f>+VLOOKUP(A468,GENTERA.MX!$A$2:$G$1741,6,FALSE)</f>
        <v>19.30246</v>
      </c>
      <c r="F468" s="16">
        <v>41684</v>
      </c>
      <c r="G468">
        <f>+LN(B468/B467)</f>
        <v>1.046759633399639E-2</v>
      </c>
      <c r="H468">
        <f>+LN(C468/C467)</f>
        <v>2.0060082135708094E-2</v>
      </c>
      <c r="I468">
        <f>+LN(D468/D467)</f>
        <v>1.3787425520770844E-2</v>
      </c>
    </row>
    <row r="469" spans="1:9" x14ac:dyDescent="0.25">
      <c r="A469" s="16">
        <v>41687</v>
      </c>
      <c r="B469">
        <f>+VLOOKUP(A469,'CEMEXCPO.MX'!$A$2:$G$1741,6,FALSE)</f>
        <v>14.7796</v>
      </c>
      <c r="C469">
        <f>+VLOOKUP(A469,BIMBOA.MX!$A$2:$G$1741,6,FALSE)</f>
        <v>34.722000000000001</v>
      </c>
      <c r="D469">
        <f>+VLOOKUP(A469,GENTERA.MX!$A$2:$G$1741,6,FALSE)</f>
        <v>19.24464</v>
      </c>
      <c r="F469" s="16">
        <v>41687</v>
      </c>
      <c r="G469">
        <f>+LN(B469/B468)</f>
        <v>0</v>
      </c>
      <c r="H469">
        <f>+LN(C469/C468)</f>
        <v>5.591390666073872E-4</v>
      </c>
      <c r="I469">
        <f>+LN(D469/D468)</f>
        <v>-2.9999685249517231E-3</v>
      </c>
    </row>
    <row r="470" spans="1:9" x14ac:dyDescent="0.25">
      <c r="A470" s="16">
        <v>41688</v>
      </c>
      <c r="B470">
        <f>+VLOOKUP(A470,'CEMEXCPO.MX'!$A$2:$G$1741,6,FALSE)</f>
        <v>15.010400000000001</v>
      </c>
      <c r="C470">
        <f>+VLOOKUP(A470,BIMBOA.MX!$A$2:$G$1741,6,FALSE)</f>
        <v>33.964858999999997</v>
      </c>
      <c r="D470">
        <f>+VLOOKUP(A470,GENTERA.MX!$A$2:$G$1741,6,FALSE)</f>
        <v>19.517206000000002</v>
      </c>
      <c r="F470" s="16">
        <v>41688</v>
      </c>
      <c r="G470">
        <f>+LN(B470/B469)</f>
        <v>1.5495442636656632E-2</v>
      </c>
      <c r="H470">
        <f>+LN(C470/C469)</f>
        <v>-2.2047060517362205E-2</v>
      </c>
      <c r="I470">
        <f>+LN(D470/D469)</f>
        <v>1.4063855090914392E-2</v>
      </c>
    </row>
    <row r="471" spans="1:9" x14ac:dyDescent="0.25">
      <c r="A471" s="16">
        <v>41689</v>
      </c>
      <c r="B471">
        <f>+VLOOKUP(A471,'CEMEXCPO.MX'!$A$2:$G$1741,6,FALSE)</f>
        <v>15.172800000000001</v>
      </c>
      <c r="C471">
        <f>+VLOOKUP(A471,BIMBOA.MX!$A$2:$G$1741,6,FALSE)</f>
        <v>33.333897</v>
      </c>
      <c r="D471">
        <f>+VLOOKUP(A471,GENTERA.MX!$A$2:$G$1741,6,FALSE)</f>
        <v>19.368534</v>
      </c>
      <c r="F471" s="16">
        <v>41689</v>
      </c>
      <c r="G471">
        <f>+LN(B471/B470)</f>
        <v>1.076105695629802E-2</v>
      </c>
      <c r="H471">
        <f>+LN(C471/C470)</f>
        <v>-1.8751624125385367E-2</v>
      </c>
      <c r="I471">
        <f>+LN(D471/D470)</f>
        <v>-7.6466449869916327E-3</v>
      </c>
    </row>
    <row r="472" spans="1:9" x14ac:dyDescent="0.25">
      <c r="A472" s="16">
        <v>41690</v>
      </c>
      <c r="B472">
        <f>+VLOOKUP(A472,'CEMEXCPO.MX'!$A$2:$G$1741,6,FALSE)</f>
        <v>15.2326</v>
      </c>
      <c r="C472">
        <f>+VLOOKUP(A472,BIMBOA.MX!$A$2:$G$1741,6,FALSE)</f>
        <v>32.741768</v>
      </c>
      <c r="D472">
        <f>+VLOOKUP(A472,GENTERA.MX!$A$2:$G$1741,6,FALSE)</f>
        <v>19.294201000000001</v>
      </c>
      <c r="F472" s="16">
        <v>41690</v>
      </c>
      <c r="G472">
        <f>+LN(B472/B471)</f>
        <v>3.9335168821905131E-3</v>
      </c>
      <c r="H472">
        <f>+LN(C472/C471)</f>
        <v>-1.7923235470286732E-2</v>
      </c>
      <c r="I472">
        <f>+LN(D472/D471)</f>
        <v>-3.8452060666791729E-3</v>
      </c>
    </row>
    <row r="473" spans="1:9" x14ac:dyDescent="0.25">
      <c r="A473" s="16">
        <v>41691</v>
      </c>
      <c r="B473">
        <f>+VLOOKUP(A473,'CEMEXCPO.MX'!$A$2:$G$1741,6,FALSE)</f>
        <v>15.0275</v>
      </c>
      <c r="C473">
        <f>+VLOOKUP(A473,BIMBOA.MX!$A$2:$G$1741,6,FALSE)</f>
        <v>33.984268</v>
      </c>
      <c r="D473">
        <f>+VLOOKUP(A473,GENTERA.MX!$A$2:$G$1741,6,FALSE)</f>
        <v>19.236383</v>
      </c>
      <c r="F473" s="16">
        <v>41691</v>
      </c>
      <c r="G473">
        <f>+LN(B473/B472)</f>
        <v>-1.3556012098336463E-2</v>
      </c>
      <c r="H473">
        <f>+LN(C473/C472)</f>
        <v>3.7246139945686402E-2</v>
      </c>
      <c r="I473">
        <f>+LN(D473/D472)</f>
        <v>-3.0011506390230447E-3</v>
      </c>
    </row>
    <row r="474" spans="1:9" x14ac:dyDescent="0.25">
      <c r="A474" s="16">
        <v>41694</v>
      </c>
      <c r="B474">
        <f>+VLOOKUP(A474,'CEMEXCPO.MX'!$A$2:$G$1741,6,FALSE)</f>
        <v>15.044499999999999</v>
      </c>
      <c r="C474">
        <f>+VLOOKUP(A474,BIMBOA.MX!$A$2:$G$1741,6,FALSE)</f>
        <v>34.654052999999998</v>
      </c>
      <c r="D474">
        <f>+VLOOKUP(A474,GENTERA.MX!$A$2:$G$1741,6,FALSE)</f>
        <v>18.889486000000002</v>
      </c>
      <c r="F474" s="16">
        <v>41694</v>
      </c>
      <c r="G474">
        <f>+LN(B474/B473)</f>
        <v>1.1306199661429716E-3</v>
      </c>
      <c r="H474">
        <f>+LN(C474/C473)</f>
        <v>1.9516976840051322E-2</v>
      </c>
      <c r="I474">
        <f>+LN(D474/D473)</f>
        <v>-1.8197962822417233E-2</v>
      </c>
    </row>
    <row r="475" spans="1:9" x14ac:dyDescent="0.25">
      <c r="A475" s="16">
        <v>41695</v>
      </c>
      <c r="B475">
        <f>+VLOOKUP(A475,'CEMEXCPO.MX'!$A$2:$G$1741,6,FALSE)</f>
        <v>14.651300000000001</v>
      </c>
      <c r="C475">
        <f>+VLOOKUP(A475,BIMBOA.MX!$A$2:$G$1741,6,FALSE)</f>
        <v>33.683349999999997</v>
      </c>
      <c r="D475">
        <f>+VLOOKUP(A475,GENTERA.MX!$A$2:$G$1741,6,FALSE)</f>
        <v>18.782108000000001</v>
      </c>
      <c r="F475" s="16">
        <v>41695</v>
      </c>
      <c r="G475">
        <f>+LN(B475/B474)</f>
        <v>-2.6483407169794058E-2</v>
      </c>
      <c r="H475">
        <f>+LN(C475/C474)</f>
        <v>-2.8411038506510253E-2</v>
      </c>
      <c r="I475">
        <f>+LN(D475/D474)</f>
        <v>-5.7007564268687846E-3</v>
      </c>
    </row>
    <row r="476" spans="1:9" x14ac:dyDescent="0.25">
      <c r="A476" s="16">
        <v>41696</v>
      </c>
      <c r="B476">
        <f>+VLOOKUP(A476,'CEMEXCPO.MX'!$A$2:$G$1741,6,FALSE)</f>
        <v>14.9163</v>
      </c>
      <c r="C476">
        <f>+VLOOKUP(A476,BIMBOA.MX!$A$2:$G$1741,6,FALSE)</f>
        <v>33.207706000000002</v>
      </c>
      <c r="D476">
        <f>+VLOOKUP(A476,GENTERA.MX!$A$2:$G$1741,6,FALSE)</f>
        <v>18.806889000000002</v>
      </c>
      <c r="F476" s="16">
        <v>41696</v>
      </c>
      <c r="G476">
        <f>+LN(B476/B475)</f>
        <v>1.7925506017521242E-2</v>
      </c>
      <c r="H476">
        <f>+LN(C476/C475)</f>
        <v>-1.4221692562767129E-2</v>
      </c>
      <c r="I476">
        <f>+LN(D476/D475)</f>
        <v>1.318524332541249E-3</v>
      </c>
    </row>
    <row r="477" spans="1:9" x14ac:dyDescent="0.25">
      <c r="A477" s="16">
        <v>41697</v>
      </c>
      <c r="B477">
        <f>+VLOOKUP(A477,'CEMEXCPO.MX'!$A$2:$G$1741,6,FALSE)</f>
        <v>14.959099999999999</v>
      </c>
      <c r="C477">
        <f>+VLOOKUP(A477,BIMBOA.MX!$A$2:$G$1741,6,FALSE)</f>
        <v>33.304779000000003</v>
      </c>
      <c r="D477">
        <f>+VLOOKUP(A477,GENTERA.MX!$A$2:$G$1741,6,FALSE)</f>
        <v>18.559100999999998</v>
      </c>
      <c r="F477" s="16">
        <v>41697</v>
      </c>
      <c r="G477">
        <f>+LN(B477/B476)</f>
        <v>2.8652355637622997E-3</v>
      </c>
      <c r="H477">
        <f>+LN(C477/C476)</f>
        <v>2.9189427796497722E-3</v>
      </c>
      <c r="I477">
        <f>+LN(D477/D476)</f>
        <v>-1.3262950199858799E-2</v>
      </c>
    </row>
    <row r="478" spans="1:9" x14ac:dyDescent="0.25">
      <c r="A478" s="16">
        <v>41698</v>
      </c>
      <c r="B478">
        <f>+VLOOKUP(A478,'CEMEXCPO.MX'!$A$2:$G$1741,6,FALSE)</f>
        <v>14.8223</v>
      </c>
      <c r="C478">
        <f>+VLOOKUP(A478,BIMBOA.MX!$A$2:$G$1741,6,FALSE)</f>
        <v>33.731887999999998</v>
      </c>
      <c r="D478">
        <f>+VLOOKUP(A478,GENTERA.MX!$A$2:$G$1741,6,FALSE)</f>
        <v>18.616918999999999</v>
      </c>
      <c r="F478" s="16">
        <v>41698</v>
      </c>
      <c r="G478">
        <f>+LN(B478/B477)</f>
        <v>-9.1870068009641242E-3</v>
      </c>
      <c r="H478">
        <f>+LN(C478/C477)</f>
        <v>1.274272121471076E-2</v>
      </c>
      <c r="I478">
        <f>+LN(D478/D477)</f>
        <v>3.1105022332588387E-3</v>
      </c>
    </row>
    <row r="479" spans="1:9" x14ac:dyDescent="0.25">
      <c r="A479" s="16">
        <v>41701</v>
      </c>
      <c r="B479">
        <f>+VLOOKUP(A479,'CEMEXCPO.MX'!$A$2:$G$1741,6,FALSE)</f>
        <v>14.4291</v>
      </c>
      <c r="C479">
        <f>+VLOOKUP(A479,BIMBOA.MX!$A$2:$G$1741,6,FALSE)</f>
        <v>33.450381999999998</v>
      </c>
      <c r="D479">
        <f>+VLOOKUP(A479,GENTERA.MX!$A$2:$G$1741,6,FALSE)</f>
        <v>18.740811999999998</v>
      </c>
      <c r="F479" s="16">
        <v>41701</v>
      </c>
      <c r="G479">
        <f>+LN(B479/B478)</f>
        <v>-2.6885802729532164E-2</v>
      </c>
      <c r="H479">
        <f>+LN(C479/C478)</f>
        <v>-8.3804148786186528E-3</v>
      </c>
      <c r="I479">
        <f>+LN(D479/D478)</f>
        <v>6.6328147292692118E-3</v>
      </c>
    </row>
    <row r="480" spans="1:9" x14ac:dyDescent="0.25">
      <c r="A480" s="16">
        <v>41702</v>
      </c>
      <c r="B480">
        <f>+VLOOKUP(A480,'CEMEXCPO.MX'!$A$2:$G$1741,6,FALSE)</f>
        <v>14.7454</v>
      </c>
      <c r="C480">
        <f>+VLOOKUP(A480,BIMBOA.MX!$A$2:$G$1741,6,FALSE)</f>
        <v>34.877316</v>
      </c>
      <c r="D480">
        <f>+VLOOKUP(A480,GENTERA.MX!$A$2:$G$1741,6,FALSE)</f>
        <v>18.848185999999998</v>
      </c>
      <c r="F480" s="16">
        <v>41702</v>
      </c>
      <c r="G480">
        <f>+LN(B480/B479)</f>
        <v>2.1684168960915993E-2</v>
      </c>
      <c r="H480">
        <f>+LN(C480/C479)</f>
        <v>4.1773439999801959E-2</v>
      </c>
      <c r="I480">
        <f>+LN(D480/D479)</f>
        <v>5.7130701940872131E-3</v>
      </c>
    </row>
    <row r="481" spans="1:9" x14ac:dyDescent="0.25">
      <c r="A481" s="16">
        <v>41703</v>
      </c>
      <c r="B481">
        <f>+VLOOKUP(A481,'CEMEXCPO.MX'!$A$2:$G$1741,6,FALSE)</f>
        <v>14.6599</v>
      </c>
      <c r="C481">
        <f>+VLOOKUP(A481,BIMBOA.MX!$A$2:$G$1741,6,FALSE)</f>
        <v>34.634639999999997</v>
      </c>
      <c r="D481">
        <f>+VLOOKUP(A481,GENTERA.MX!$A$2:$G$1741,6,FALSE)</f>
        <v>19.145529</v>
      </c>
      <c r="F481" s="16">
        <v>41703</v>
      </c>
      <c r="G481">
        <f>+LN(B481/B480)</f>
        <v>-5.8152945863927967E-3</v>
      </c>
      <c r="H481">
        <f>+LN(C481/C480)</f>
        <v>-6.9823092281818128E-3</v>
      </c>
      <c r="I481">
        <f>+LN(D481/D480)</f>
        <v>1.5652539941295458E-2</v>
      </c>
    </row>
    <row r="482" spans="1:9" x14ac:dyDescent="0.25">
      <c r="A482" s="16">
        <v>41704</v>
      </c>
      <c r="B482">
        <f>+VLOOKUP(A482,'CEMEXCPO.MX'!$A$2:$G$1741,6,FALSE)</f>
        <v>14.651300000000001</v>
      </c>
      <c r="C482">
        <f>+VLOOKUP(A482,BIMBOA.MX!$A$2:$G$1741,6,FALSE)</f>
        <v>34.809364000000002</v>
      </c>
      <c r="D482">
        <f>+VLOOKUP(A482,GENTERA.MX!$A$2:$G$1741,6,FALSE)</f>
        <v>19.591539000000001</v>
      </c>
      <c r="F482" s="16">
        <v>41704</v>
      </c>
      <c r="G482">
        <f>+LN(B482/B481)</f>
        <v>-5.8680642531036271E-4</v>
      </c>
      <c r="H482">
        <f>+LN(C482/C481)</f>
        <v>5.0320937340000219E-3</v>
      </c>
      <c r="I482">
        <f>+LN(D482/D481)</f>
        <v>2.3028573577949872E-2</v>
      </c>
    </row>
    <row r="483" spans="1:9" x14ac:dyDescent="0.25">
      <c r="A483" s="16">
        <v>41705</v>
      </c>
      <c r="B483">
        <f>+VLOOKUP(A483,'CEMEXCPO.MX'!$A$2:$G$1741,6,FALSE)</f>
        <v>14.608599999999999</v>
      </c>
      <c r="C483">
        <f>+VLOOKUP(A483,BIMBOA.MX!$A$2:$G$1741,6,FALSE)</f>
        <v>33.780417999999997</v>
      </c>
      <c r="D483">
        <f>+VLOOKUP(A483,GENTERA.MX!$A$2:$G$1741,6,FALSE)</f>
        <v>19.690657000000002</v>
      </c>
      <c r="F483" s="16">
        <v>41705</v>
      </c>
      <c r="G483">
        <f>+LN(B483/B482)</f>
        <v>-2.918672333957872E-3</v>
      </c>
      <c r="H483">
        <f>+LN(C483/C482)</f>
        <v>-3.0005145555541624E-2</v>
      </c>
      <c r="I483">
        <f>+LN(D483/D482)</f>
        <v>5.0464699250480491E-3</v>
      </c>
    </row>
    <row r="484" spans="1:9" x14ac:dyDescent="0.25">
      <c r="A484" s="16">
        <v>41708</v>
      </c>
      <c r="B484">
        <f>+VLOOKUP(A484,'CEMEXCPO.MX'!$A$2:$G$1741,6,FALSE)</f>
        <v>14.4206</v>
      </c>
      <c r="C484">
        <f>+VLOOKUP(A484,BIMBOA.MX!$A$2:$G$1741,6,FALSE)</f>
        <v>33.693058000000001</v>
      </c>
      <c r="D484">
        <f>+VLOOKUP(A484,GENTERA.MX!$A$2:$G$1741,6,FALSE)</f>
        <v>19.599802</v>
      </c>
      <c r="F484" s="16">
        <v>41708</v>
      </c>
      <c r="G484">
        <f>+LN(B484/B483)</f>
        <v>-1.2952656525832983E-2</v>
      </c>
      <c r="H484">
        <f>+LN(C484/C483)</f>
        <v>-2.5894634156605999E-3</v>
      </c>
      <c r="I484">
        <f>+LN(D484/D483)</f>
        <v>-4.6247951412003831E-3</v>
      </c>
    </row>
    <row r="485" spans="1:9" x14ac:dyDescent="0.25">
      <c r="A485" s="16">
        <v>41709</v>
      </c>
      <c r="B485">
        <f>+VLOOKUP(A485,'CEMEXCPO.MX'!$A$2:$G$1741,6,FALSE)</f>
        <v>14.318</v>
      </c>
      <c r="C485">
        <f>+VLOOKUP(A485,BIMBOA.MX!$A$2:$G$1741,6,FALSE)</f>
        <v>33.353316999999997</v>
      </c>
      <c r="D485">
        <f>+VLOOKUP(A485,GENTERA.MX!$A$2:$G$1741,6,FALSE)</f>
        <v>19.608060999999999</v>
      </c>
      <c r="F485" s="16">
        <v>41709</v>
      </c>
      <c r="G485">
        <f>+LN(B485/B484)</f>
        <v>-7.1402528937448521E-3</v>
      </c>
      <c r="H485">
        <f>+LN(C485/C484)</f>
        <v>-1.013459438768954E-2</v>
      </c>
      <c r="I485">
        <f>+LN(D485/D484)</f>
        <v>4.2129305145537132E-4</v>
      </c>
    </row>
    <row r="486" spans="1:9" x14ac:dyDescent="0.25">
      <c r="A486" s="16">
        <v>41710</v>
      </c>
      <c r="B486">
        <f>+VLOOKUP(A486,'CEMEXCPO.MX'!$A$2:$G$1741,6,FALSE)</f>
        <v>14.215400000000001</v>
      </c>
      <c r="C486">
        <f>+VLOOKUP(A486,BIMBOA.MX!$A$2:$G$1741,6,FALSE)</f>
        <v>33.324191999999996</v>
      </c>
      <c r="D486">
        <f>+VLOOKUP(A486,GENTERA.MX!$A$2:$G$1741,6,FALSE)</f>
        <v>19.32724</v>
      </c>
      <c r="F486" s="16">
        <v>41710</v>
      </c>
      <c r="G486">
        <f>+LN(B486/B485)</f>
        <v>-7.1916029774494947E-3</v>
      </c>
      <c r="H486">
        <f>+LN(C486/C485)</f>
        <v>-8.7360797633666103E-4</v>
      </c>
      <c r="I486">
        <f>+LN(D486/D485)</f>
        <v>-1.442525740883142E-2</v>
      </c>
    </row>
    <row r="487" spans="1:9" x14ac:dyDescent="0.25">
      <c r="A487" s="16">
        <v>41711</v>
      </c>
      <c r="B487">
        <f>+VLOOKUP(A487,'CEMEXCPO.MX'!$A$2:$G$1741,6,FALSE)</f>
        <v>14.0444</v>
      </c>
      <c r="C487">
        <f>+VLOOKUP(A487,BIMBOA.MX!$A$2:$G$1741,6,FALSE)</f>
        <v>31.858435</v>
      </c>
      <c r="D487">
        <f>+VLOOKUP(A487,GENTERA.MX!$A$2:$G$1741,6,FALSE)</f>
        <v>18.972078</v>
      </c>
      <c r="F487" s="16">
        <v>41711</v>
      </c>
      <c r="G487">
        <f>+LN(B487/B486)</f>
        <v>-1.2102144181975381E-2</v>
      </c>
      <c r="H487">
        <f>+LN(C487/C486)</f>
        <v>-4.49814375889507E-2</v>
      </c>
      <c r="I487">
        <f>+LN(D487/D486)</f>
        <v>-1.8547180458421218E-2</v>
      </c>
    </row>
    <row r="488" spans="1:9" x14ac:dyDescent="0.25">
      <c r="A488" s="16">
        <v>41712</v>
      </c>
      <c r="B488">
        <f>+VLOOKUP(A488,'CEMEXCPO.MX'!$A$2:$G$1741,6,FALSE)</f>
        <v>13.6341</v>
      </c>
      <c r="C488">
        <f>+VLOOKUP(A488,BIMBOA.MX!$A$2:$G$1741,6,FALSE)</f>
        <v>31.576924999999999</v>
      </c>
      <c r="D488">
        <f>+VLOOKUP(A488,GENTERA.MX!$A$2:$G$1741,6,FALSE)</f>
        <v>18.872965000000001</v>
      </c>
      <c r="F488" s="16">
        <v>41712</v>
      </c>
      <c r="G488">
        <f>+LN(B488/B487)</f>
        <v>-2.964973229620815E-2</v>
      </c>
      <c r="H488">
        <f>+LN(C488/C487)</f>
        <v>-8.8755497880815756E-3</v>
      </c>
      <c r="I488">
        <f>+LN(D488/D487)</f>
        <v>-5.2378445756884493E-3</v>
      </c>
    </row>
    <row r="489" spans="1:9" x14ac:dyDescent="0.25">
      <c r="A489" s="16">
        <v>41716</v>
      </c>
      <c r="B489">
        <f>+VLOOKUP(A489,'CEMEXCPO.MX'!$A$2:$G$1741,6,FALSE)</f>
        <v>14.061500000000001</v>
      </c>
      <c r="C489">
        <f>+VLOOKUP(A489,BIMBOA.MX!$A$2:$G$1741,6,FALSE)</f>
        <v>32.479683000000001</v>
      </c>
      <c r="D489">
        <f>+VLOOKUP(A489,GENTERA.MX!$A$2:$G$1741,6,FALSE)</f>
        <v>19.352018000000001</v>
      </c>
      <c r="F489" s="16">
        <v>41716</v>
      </c>
      <c r="G489">
        <f>+LN(B489/B488)</f>
        <v>3.0866558806652688E-2</v>
      </c>
      <c r="H489">
        <f>+LN(C489/C488)</f>
        <v>2.8188123061348682E-2</v>
      </c>
      <c r="I489">
        <f>+LN(D489/D488)</f>
        <v>2.5066228690570003E-2</v>
      </c>
    </row>
    <row r="490" spans="1:9" x14ac:dyDescent="0.25">
      <c r="A490" s="16">
        <v>41717</v>
      </c>
      <c r="B490">
        <f>+VLOOKUP(A490,'CEMEXCPO.MX'!$A$2:$G$1741,6,FALSE)</f>
        <v>14.0017</v>
      </c>
      <c r="C490">
        <f>+VLOOKUP(A490,BIMBOA.MX!$A$2:$G$1741,6,FALSE)</f>
        <v>33.188296999999999</v>
      </c>
      <c r="D490">
        <f>+VLOOKUP(A490,GENTERA.MX!$A$2:$G$1741,6,FALSE)</f>
        <v>18.996859000000001</v>
      </c>
      <c r="F490" s="16">
        <v>41717</v>
      </c>
      <c r="G490">
        <f>+LN(B490/B489)</f>
        <v>-4.261815510177974E-3</v>
      </c>
      <c r="H490">
        <f>+LN(C490/C489)</f>
        <v>2.1582558386080919E-2</v>
      </c>
      <c r="I490">
        <f>+LN(D490/D489)</f>
        <v>-1.8523053732908103E-2</v>
      </c>
    </row>
    <row r="491" spans="1:9" x14ac:dyDescent="0.25">
      <c r="A491" s="16">
        <v>41718</v>
      </c>
      <c r="B491">
        <f>+VLOOKUP(A491,'CEMEXCPO.MX'!$A$2:$G$1741,6,FALSE)</f>
        <v>14.249599999999999</v>
      </c>
      <c r="C491">
        <f>+VLOOKUP(A491,BIMBOA.MX!$A$2:$G$1741,6,FALSE)</f>
        <v>33.838661000000002</v>
      </c>
      <c r="D491">
        <f>+VLOOKUP(A491,GENTERA.MX!$A$2:$G$1741,6,FALSE)</f>
        <v>19.475912000000001</v>
      </c>
      <c r="F491" s="16">
        <v>41718</v>
      </c>
      <c r="G491">
        <f>+LN(B491/B490)</f>
        <v>1.7550085330411105E-2</v>
      </c>
      <c r="H491">
        <f>+LN(C491/C490)</f>
        <v>1.940665161753315E-2</v>
      </c>
      <c r="I491">
        <f>+LN(D491/D490)</f>
        <v>2.4904770217843306E-2</v>
      </c>
    </row>
    <row r="492" spans="1:9" x14ac:dyDescent="0.25">
      <c r="A492" s="16">
        <v>41719</v>
      </c>
      <c r="B492">
        <f>+VLOOKUP(A492,'CEMEXCPO.MX'!$A$2:$G$1741,6,FALSE)</f>
        <v>14.642799999999999</v>
      </c>
      <c r="C492">
        <f>+VLOOKUP(A492,BIMBOA.MX!$A$2:$G$1741,6,FALSE)</f>
        <v>34.663756999999997</v>
      </c>
      <c r="D492">
        <f>+VLOOKUP(A492,GENTERA.MX!$A$2:$G$1741,6,FALSE)</f>
        <v>19.409829999999999</v>
      </c>
      <c r="F492" s="16">
        <v>41719</v>
      </c>
      <c r="G492">
        <f>+LN(B492/B491)</f>
        <v>2.7219910931264517E-2</v>
      </c>
      <c r="H492">
        <f>+LN(C492/C491)</f>
        <v>2.4090708861162685E-2</v>
      </c>
      <c r="I492">
        <f>+LN(D492/D491)</f>
        <v>-3.3987811580578338E-3</v>
      </c>
    </row>
    <row r="493" spans="1:9" x14ac:dyDescent="0.25">
      <c r="A493" s="16">
        <v>41722</v>
      </c>
      <c r="B493">
        <f>+VLOOKUP(A493,'CEMEXCPO.MX'!$A$2:$G$1741,6,FALSE)</f>
        <v>14.4718</v>
      </c>
      <c r="C493">
        <f>+VLOOKUP(A493,BIMBOA.MX!$A$2:$G$1741,6,FALSE)</f>
        <v>34.061928000000002</v>
      </c>
      <c r="D493">
        <f>+VLOOKUP(A493,GENTERA.MX!$A$2:$G$1741,6,FALSE)</f>
        <v>19.418092999999999</v>
      </c>
      <c r="F493" s="16">
        <v>41722</v>
      </c>
      <c r="G493">
        <f>+LN(B493/B492)</f>
        <v>-1.1746818868950007E-2</v>
      </c>
      <c r="H493">
        <f>+LN(C493/C492)</f>
        <v>-1.7514394636495591E-2</v>
      </c>
      <c r="I493">
        <f>+LN(D493/D492)</f>
        <v>4.2562153658023472E-4</v>
      </c>
    </row>
    <row r="494" spans="1:9" x14ac:dyDescent="0.25">
      <c r="A494" s="16">
        <v>41723</v>
      </c>
      <c r="B494">
        <f>+VLOOKUP(A494,'CEMEXCPO.MX'!$A$2:$G$1741,6,FALSE)</f>
        <v>14.608599999999999</v>
      </c>
      <c r="C494">
        <f>+VLOOKUP(A494,BIMBOA.MX!$A$2:$G$1741,6,FALSE)</f>
        <v>33.964858999999997</v>
      </c>
      <c r="D494">
        <f>+VLOOKUP(A494,GENTERA.MX!$A$2:$G$1741,6,FALSE)</f>
        <v>19.517206000000002</v>
      </c>
      <c r="F494" s="16">
        <v>41723</v>
      </c>
      <c r="G494">
        <f>+LN(B494/B493)</f>
        <v>9.4084681860104793E-3</v>
      </c>
      <c r="H494">
        <f>+LN(C494/C493)</f>
        <v>-2.8538483195195974E-3</v>
      </c>
      <c r="I494">
        <f>+LN(D494/D493)</f>
        <v>5.0911751870468093E-3</v>
      </c>
    </row>
    <row r="495" spans="1:9" x14ac:dyDescent="0.25">
      <c r="A495" s="16">
        <v>41724</v>
      </c>
      <c r="B495">
        <f>+VLOOKUP(A495,'CEMEXCPO.MX'!$A$2:$G$1741,6,FALSE)</f>
        <v>14.3863</v>
      </c>
      <c r="C495">
        <f>+VLOOKUP(A495,BIMBOA.MX!$A$2:$G$1741,6,FALSE)</f>
        <v>33.731887999999998</v>
      </c>
      <c r="D495">
        <f>+VLOOKUP(A495,GENTERA.MX!$A$2:$G$1741,6,FALSE)</f>
        <v>19.310717</v>
      </c>
      <c r="F495" s="16">
        <v>41724</v>
      </c>
      <c r="G495">
        <f>+LN(B495/B494)</f>
        <v>-1.533403155816593E-2</v>
      </c>
      <c r="H495">
        <f>+LN(C495/C494)</f>
        <v>-6.8828098848511413E-3</v>
      </c>
      <c r="I495">
        <f>+LN(D495/D494)</f>
        <v>-1.0636208722937381E-2</v>
      </c>
    </row>
    <row r="496" spans="1:9" x14ac:dyDescent="0.25">
      <c r="A496" s="16">
        <v>41725</v>
      </c>
      <c r="B496">
        <f>+VLOOKUP(A496,'CEMEXCPO.MX'!$A$2:$G$1741,6,FALSE)</f>
        <v>14.326499999999999</v>
      </c>
      <c r="C496">
        <f>+VLOOKUP(A496,BIMBOA.MX!$A$2:$G$1741,6,FALSE)</f>
        <v>33.595984999999999</v>
      </c>
      <c r="D496">
        <f>+VLOOKUP(A496,GENTERA.MX!$A$2:$G$1741,6,FALSE)</f>
        <v>19.674137000000002</v>
      </c>
      <c r="F496" s="16">
        <v>41725</v>
      </c>
      <c r="G496">
        <f>+LN(B496/B495)</f>
        <v>-4.1653956746403563E-3</v>
      </c>
      <c r="H496">
        <f>+LN(C496/C495)</f>
        <v>-4.0370556359864088E-3</v>
      </c>
      <c r="I496">
        <f>+LN(D496/D495)</f>
        <v>1.8644703800174297E-2</v>
      </c>
    </row>
    <row r="497" spans="1:9" x14ac:dyDescent="0.25">
      <c r="A497" s="16">
        <v>41726</v>
      </c>
      <c r="B497">
        <f>+VLOOKUP(A497,'CEMEXCPO.MX'!$A$2:$G$1741,6,FALSE)</f>
        <v>14.095700000000001</v>
      </c>
      <c r="C497">
        <f>+VLOOKUP(A497,BIMBOA.MX!$A$2:$G$1741,6,FALSE)</f>
        <v>34.294894999999997</v>
      </c>
      <c r="D497">
        <f>+VLOOKUP(A497,GENTERA.MX!$A$2:$G$1741,6,FALSE)</f>
        <v>19.731953000000001</v>
      </c>
      <c r="F497" s="16">
        <v>41726</v>
      </c>
      <c r="G497">
        <f>+LN(B497/B496)</f>
        <v>-1.6241182826790716E-2</v>
      </c>
      <c r="H497">
        <f>+LN(C497/C496)</f>
        <v>2.0589943494243264E-2</v>
      </c>
      <c r="I497">
        <f>+LN(D497/D496)</f>
        <v>2.9343708795029661E-3</v>
      </c>
    </row>
    <row r="498" spans="1:9" x14ac:dyDescent="0.25">
      <c r="A498" s="16">
        <v>41729</v>
      </c>
      <c r="B498">
        <f>+VLOOKUP(A498,'CEMEXCPO.MX'!$A$2:$G$1741,6,FALSE)</f>
        <v>14.1043</v>
      </c>
      <c r="C498">
        <f>+VLOOKUP(A498,BIMBOA.MX!$A$2:$G$1741,6,FALSE)</f>
        <v>34.207531000000003</v>
      </c>
      <c r="D498">
        <f>+VLOOKUP(A498,GENTERA.MX!$A$2:$G$1741,6,FALSE)</f>
        <v>19.707173999999998</v>
      </c>
      <c r="F498" s="16">
        <v>41729</v>
      </c>
      <c r="G498">
        <f>+LN(B498/B497)</f>
        <v>6.0992909692262275E-4</v>
      </c>
      <c r="H498">
        <f>+LN(C498/C497)</f>
        <v>-2.5506847703695335E-3</v>
      </c>
      <c r="I498">
        <f>+LN(D498/D497)</f>
        <v>-1.2565695615137731E-3</v>
      </c>
    </row>
    <row r="499" spans="1:9" x14ac:dyDescent="0.25">
      <c r="A499" s="16">
        <v>41730</v>
      </c>
      <c r="B499">
        <f>+VLOOKUP(A499,'CEMEXCPO.MX'!$A$2:$G$1741,6,FALSE)</f>
        <v>14.1556</v>
      </c>
      <c r="C499">
        <f>+VLOOKUP(A499,BIMBOA.MX!$A$2:$G$1741,6,FALSE)</f>
        <v>34.333720999999997</v>
      </c>
      <c r="D499">
        <f>+VLOOKUP(A499,GENTERA.MX!$A$2:$G$1741,6,FALSE)</f>
        <v>19.508949000000001</v>
      </c>
      <c r="F499" s="16">
        <v>41730</v>
      </c>
      <c r="G499">
        <f>+LN(B499/B498)</f>
        <v>3.6305900834433802E-3</v>
      </c>
      <c r="H499">
        <f>+LN(C499/C498)</f>
        <v>3.6821662544853913E-3</v>
      </c>
      <c r="I499">
        <f>+LN(D499/D498)</f>
        <v>-1.010944851580832E-2</v>
      </c>
    </row>
    <row r="500" spans="1:9" x14ac:dyDescent="0.25">
      <c r="A500" s="16">
        <v>41731</v>
      </c>
      <c r="B500">
        <f>+VLOOKUP(A500,'CEMEXCPO.MX'!$A$2:$G$1741,6,FALSE)</f>
        <v>14.608599999999999</v>
      </c>
      <c r="C500">
        <f>+VLOOKUP(A500,BIMBOA.MX!$A$2:$G$1741,6,FALSE)</f>
        <v>34.421084999999998</v>
      </c>
      <c r="D500">
        <f>+VLOOKUP(A500,GENTERA.MX!$A$2:$G$1741,6,FALSE)</f>
        <v>19.517206000000002</v>
      </c>
      <c r="F500" s="16">
        <v>41731</v>
      </c>
      <c r="G500">
        <f>+LN(B500/B499)</f>
        <v>3.1500090879231037E-2</v>
      </c>
      <c r="H500">
        <f>+LN(C500/C499)</f>
        <v>2.5413218973724095E-3</v>
      </c>
      <c r="I500">
        <f>+LN(D500/D499)</f>
        <v>4.2315212058195175E-4</v>
      </c>
    </row>
    <row r="501" spans="1:9" x14ac:dyDescent="0.25">
      <c r="A501" s="16">
        <v>41732</v>
      </c>
      <c r="B501">
        <f>+VLOOKUP(A501,'CEMEXCPO.MX'!$A$2:$G$1741,6,FALSE)</f>
        <v>14.574400000000001</v>
      </c>
      <c r="C501">
        <f>+VLOOKUP(A501,BIMBOA.MX!$A$2:$G$1741,6,FALSE)</f>
        <v>34.382255999999998</v>
      </c>
      <c r="D501">
        <f>+VLOOKUP(A501,GENTERA.MX!$A$2:$G$1741,6,FALSE)</f>
        <v>19.120750000000001</v>
      </c>
      <c r="F501" s="16">
        <v>41732</v>
      </c>
      <c r="G501">
        <f>+LN(B501/B500)</f>
        <v>-2.3438313851626862E-3</v>
      </c>
      <c r="H501">
        <f>+LN(C501/C500)</f>
        <v>-1.1286953092058264E-3</v>
      </c>
      <c r="I501">
        <f>+LN(D501/D500)</f>
        <v>-2.0522302698857235E-2</v>
      </c>
    </row>
    <row r="502" spans="1:9" x14ac:dyDescent="0.25">
      <c r="A502" s="16">
        <v>41733</v>
      </c>
      <c r="B502">
        <f>+VLOOKUP(A502,'CEMEXCPO.MX'!$A$2:$G$1741,6,FALSE)</f>
        <v>15.0702</v>
      </c>
      <c r="C502">
        <f>+VLOOKUP(A502,BIMBOA.MX!$A$2:$G$1741,6,FALSE)</f>
        <v>34.304603999999998</v>
      </c>
      <c r="D502">
        <f>+VLOOKUP(A502,GENTERA.MX!$A$2:$G$1741,6,FALSE)</f>
        <v>19.162047999999999</v>
      </c>
      <c r="F502" s="16">
        <v>41733</v>
      </c>
      <c r="G502">
        <f>+LN(B502/B501)</f>
        <v>3.345271894206412E-2</v>
      </c>
      <c r="H502">
        <f>+LN(C502/C501)</f>
        <v>-2.2610447786328967E-3</v>
      </c>
      <c r="I502">
        <f>+LN(D502/D501)</f>
        <v>2.1575233879122923E-3</v>
      </c>
    </row>
    <row r="503" spans="1:9" x14ac:dyDescent="0.25">
      <c r="A503" s="16">
        <v>41736</v>
      </c>
      <c r="B503">
        <f>+VLOOKUP(A503,'CEMEXCPO.MX'!$A$2:$G$1741,6,FALSE)</f>
        <v>14.7197</v>
      </c>
      <c r="C503">
        <f>+VLOOKUP(A503,BIMBOA.MX!$A$2:$G$1741,6,FALSE)</f>
        <v>34.780251</v>
      </c>
      <c r="D503">
        <f>+VLOOKUP(A503,GENTERA.MX!$A$2:$G$1741,6,FALSE)</f>
        <v>18.806889000000002</v>
      </c>
      <c r="F503" s="16">
        <v>41736</v>
      </c>
      <c r="G503">
        <f>+LN(B503/B502)</f>
        <v>-2.3532551292208922E-2</v>
      </c>
      <c r="H503">
        <f>+LN(C503/C502)</f>
        <v>1.3770153121905448E-2</v>
      </c>
      <c r="I503">
        <f>+LN(D503/D502)</f>
        <v>-1.8708417298493357E-2</v>
      </c>
    </row>
    <row r="504" spans="1:9" x14ac:dyDescent="0.25">
      <c r="A504" s="16">
        <v>41737</v>
      </c>
      <c r="B504">
        <f>+VLOOKUP(A504,'CEMEXCPO.MX'!$A$2:$G$1741,6,FALSE)</f>
        <v>14.7796</v>
      </c>
      <c r="C504">
        <f>+VLOOKUP(A504,BIMBOA.MX!$A$2:$G$1741,6,FALSE)</f>
        <v>35.168526</v>
      </c>
      <c r="D504">
        <f>+VLOOKUP(A504,GENTERA.MX!$A$2:$G$1741,6,FALSE)</f>
        <v>18.881224</v>
      </c>
      <c r="F504" s="16">
        <v>41737</v>
      </c>
      <c r="G504">
        <f>+LN(B504/B503)</f>
        <v>4.0611188961074711E-3</v>
      </c>
      <c r="H504">
        <f>+LN(C504/C503)</f>
        <v>1.1101809196893776E-2</v>
      </c>
      <c r="I504">
        <f>+LN(D504/D503)</f>
        <v>3.9447502396430557E-3</v>
      </c>
    </row>
    <row r="505" spans="1:9" x14ac:dyDescent="0.25">
      <c r="A505" s="16">
        <v>41738</v>
      </c>
      <c r="B505">
        <f>+VLOOKUP(A505,'CEMEXCPO.MX'!$A$2:$G$1741,6,FALSE)</f>
        <v>14.7454</v>
      </c>
      <c r="C505">
        <f>+VLOOKUP(A505,BIMBOA.MX!$A$2:$G$1741,6,FALSE)</f>
        <v>35.275298999999997</v>
      </c>
      <c r="D505">
        <f>+VLOOKUP(A505,GENTERA.MX!$A$2:$G$1741,6,FALSE)</f>
        <v>18.666477</v>
      </c>
      <c r="F505" s="16">
        <v>41738</v>
      </c>
      <c r="G505">
        <f>+LN(B505/B504)</f>
        <v>-2.3166818151390263E-3</v>
      </c>
      <c r="H505">
        <f>+LN(C505/C504)</f>
        <v>3.0314390726781555E-3</v>
      </c>
      <c r="I505">
        <f>+LN(D505/D504)</f>
        <v>-1.1438747823289148E-2</v>
      </c>
    </row>
    <row r="506" spans="1:9" x14ac:dyDescent="0.25">
      <c r="A506" s="16">
        <v>41739</v>
      </c>
      <c r="B506">
        <f>+VLOOKUP(A506,'CEMEXCPO.MX'!$A$2:$G$1741,6,FALSE)</f>
        <v>14.523099999999999</v>
      </c>
      <c r="C506">
        <f>+VLOOKUP(A506,BIMBOA.MX!$A$2:$G$1741,6,FALSE)</f>
        <v>34.430793999999999</v>
      </c>
      <c r="D506">
        <f>+VLOOKUP(A506,GENTERA.MX!$A$2:$G$1741,6,FALSE)</f>
        <v>18.542584999999999</v>
      </c>
      <c r="F506" s="16">
        <v>41739</v>
      </c>
      <c r="G506">
        <f>+LN(B506/B505)</f>
        <v>-1.519068450758016E-2</v>
      </c>
      <c r="H506">
        <f>+LN(C506/C505)</f>
        <v>-2.4231635592638245E-2</v>
      </c>
      <c r="I506">
        <f>+LN(D506/D505)</f>
        <v>-6.6592626194265959E-3</v>
      </c>
    </row>
    <row r="507" spans="1:9" x14ac:dyDescent="0.25">
      <c r="A507" s="16">
        <v>41740</v>
      </c>
      <c r="B507">
        <f>+VLOOKUP(A507,'CEMEXCPO.MX'!$A$2:$G$1741,6,FALSE)</f>
        <v>14.3522</v>
      </c>
      <c r="C507">
        <f>+VLOOKUP(A507,BIMBOA.MX!$A$2:$G$1741,6,FALSE)</f>
        <v>34.925849999999997</v>
      </c>
      <c r="D507">
        <f>+VLOOKUP(A507,GENTERA.MX!$A$2:$G$1741,6,FALSE)</f>
        <v>18.765592999999999</v>
      </c>
      <c r="F507" s="16">
        <v>41740</v>
      </c>
      <c r="G507">
        <f>+LN(B507/B506)</f>
        <v>-1.1837244672285332E-2</v>
      </c>
      <c r="H507">
        <f>+LN(C507/C506)</f>
        <v>1.4275904345432766E-2</v>
      </c>
      <c r="I507">
        <f>+LN(D507/D506)</f>
        <v>1.1955054791522236E-2</v>
      </c>
    </row>
    <row r="508" spans="1:9" x14ac:dyDescent="0.25">
      <c r="A508" s="16">
        <v>41743</v>
      </c>
      <c r="B508">
        <f>+VLOOKUP(A508,'CEMEXCPO.MX'!$A$2:$G$1741,6,FALSE)</f>
        <v>14.3009</v>
      </c>
      <c r="C508">
        <f>+VLOOKUP(A508,BIMBOA.MX!$A$2:$G$1741,6,FALSE)</f>
        <v>34.896729000000001</v>
      </c>
      <c r="D508">
        <f>+VLOOKUP(A508,GENTERA.MX!$A$2:$G$1741,6,FALSE)</f>
        <v>18.773855000000001</v>
      </c>
      <c r="F508" s="16">
        <v>41743</v>
      </c>
      <c r="G508">
        <f>+LN(B508/B507)</f>
        <v>-3.5807682110218148E-3</v>
      </c>
      <c r="H508">
        <f>+LN(C508/C507)</f>
        <v>-8.3414282616274299E-4</v>
      </c>
      <c r="I508">
        <f>+LN(D508/D507)</f>
        <v>4.4017696442430606E-4</v>
      </c>
    </row>
    <row r="509" spans="1:9" x14ac:dyDescent="0.25">
      <c r="A509" s="16">
        <v>41744</v>
      </c>
      <c r="B509">
        <f>+VLOOKUP(A509,'CEMEXCPO.MX'!$A$2:$G$1741,6,FALSE)</f>
        <v>14.241</v>
      </c>
      <c r="C509">
        <f>+VLOOKUP(A509,BIMBOA.MX!$A$2:$G$1741,6,FALSE)</f>
        <v>34.469616000000002</v>
      </c>
      <c r="D509">
        <f>+VLOOKUP(A509,GENTERA.MX!$A$2:$G$1741,6,FALSE)</f>
        <v>18.253502000000001</v>
      </c>
      <c r="F509" s="16">
        <v>41744</v>
      </c>
      <c r="G509">
        <f>+LN(B509/B508)</f>
        <v>-4.1973441110541654E-3</v>
      </c>
      <c r="H509">
        <f>+LN(C509/C508)</f>
        <v>-1.2314859542681789E-2</v>
      </c>
      <c r="I509">
        <f>+LN(D509/D508)</f>
        <v>-2.8108258406803983E-2</v>
      </c>
    </row>
    <row r="510" spans="1:9" x14ac:dyDescent="0.25">
      <c r="A510" s="16">
        <v>41745</v>
      </c>
      <c r="B510">
        <f>+VLOOKUP(A510,'CEMEXCPO.MX'!$A$2:$G$1741,6,FALSE)</f>
        <v>14.565899999999999</v>
      </c>
      <c r="C510">
        <f>+VLOOKUP(A510,BIMBOA.MX!$A$2:$G$1741,6,FALSE)</f>
        <v>34.916145</v>
      </c>
      <c r="D510">
        <f>+VLOOKUP(A510,GENTERA.MX!$A$2:$G$1741,6,FALSE)</f>
        <v>18.352615</v>
      </c>
      <c r="F510" s="16">
        <v>41745</v>
      </c>
      <c r="G510">
        <f>+LN(B510/B509)</f>
        <v>2.2558052232106551E-2</v>
      </c>
      <c r="H510">
        <f>+LN(C510/C509)</f>
        <v>1.2871089343523184E-2</v>
      </c>
      <c r="I510">
        <f>+LN(D510/D509)</f>
        <v>5.4151191285877788E-3</v>
      </c>
    </row>
    <row r="511" spans="1:9" x14ac:dyDescent="0.25">
      <c r="A511" s="16">
        <v>41750</v>
      </c>
      <c r="B511">
        <f>+VLOOKUP(A511,'CEMEXCPO.MX'!$A$2:$G$1741,6,FALSE)</f>
        <v>14.531700000000001</v>
      </c>
      <c r="C511">
        <f>+VLOOKUP(A511,BIMBOA.MX!$A$2:$G$1741,6,FALSE)</f>
        <v>34.673470000000002</v>
      </c>
      <c r="D511">
        <f>+VLOOKUP(A511,GENTERA.MX!$A$2:$G$1741,6,FALSE)</f>
        <v>18.426952</v>
      </c>
      <c r="F511" s="16">
        <v>41750</v>
      </c>
      <c r="G511">
        <f>+LN(B511/B510)</f>
        <v>-2.3507104193225075E-3</v>
      </c>
      <c r="H511">
        <f>+LN(C511/C510)</f>
        <v>-6.9744884696497627E-3</v>
      </c>
      <c r="I511">
        <f>+LN(D511/D510)</f>
        <v>4.0423043166101895E-3</v>
      </c>
    </row>
    <row r="512" spans="1:9" x14ac:dyDescent="0.25">
      <c r="A512" s="16">
        <v>41751</v>
      </c>
      <c r="B512">
        <f>+VLOOKUP(A512,'CEMEXCPO.MX'!$A$2:$G$1741,6,FALSE)</f>
        <v>14.4373</v>
      </c>
      <c r="C512">
        <f>+VLOOKUP(A512,BIMBOA.MX!$A$2:$G$1741,6,FALSE)</f>
        <v>35.304423999999997</v>
      </c>
      <c r="D512">
        <f>+VLOOKUP(A512,GENTERA.MX!$A$2:$G$1741,6,FALSE)</f>
        <v>18.170905999999999</v>
      </c>
      <c r="F512" s="16">
        <v>41751</v>
      </c>
      <c r="G512">
        <f>+LN(B512/B511)</f>
        <v>-6.5173346778662272E-3</v>
      </c>
      <c r="H512">
        <f>+LN(C512/C511)</f>
        <v>1.8033440646917576E-2</v>
      </c>
      <c r="I512">
        <f>+LN(D512/D511)</f>
        <v>-1.399263190048947E-2</v>
      </c>
    </row>
    <row r="513" spans="1:9" x14ac:dyDescent="0.25">
      <c r="A513" s="16">
        <v>41752</v>
      </c>
      <c r="B513">
        <f>+VLOOKUP(A513,'CEMEXCPO.MX'!$A$2:$G$1741,6,FALSE)</f>
        <v>14.579499999999999</v>
      </c>
      <c r="C513">
        <f>+VLOOKUP(A513,BIMBOA.MX!$A$2:$G$1741,6,FALSE)</f>
        <v>36.226588999999997</v>
      </c>
      <c r="D513">
        <f>+VLOOKUP(A513,GENTERA.MX!$A$2:$G$1741,6,FALSE)</f>
        <v>17.881826</v>
      </c>
      <c r="F513" s="16">
        <v>41752</v>
      </c>
      <c r="G513">
        <f>+LN(B513/B512)</f>
        <v>9.8012970674543447E-3</v>
      </c>
      <c r="H513">
        <f>+LN(C513/C512)</f>
        <v>2.5785070113347762E-2</v>
      </c>
      <c r="I513">
        <f>+LN(D513/D512)</f>
        <v>-1.6036853764979105E-2</v>
      </c>
    </row>
    <row r="514" spans="1:9" x14ac:dyDescent="0.25">
      <c r="A514" s="16">
        <v>41753</v>
      </c>
      <c r="B514">
        <f>+VLOOKUP(A514,'CEMEXCPO.MX'!$A$2:$G$1741,6,FALSE)</f>
        <v>14.4551</v>
      </c>
      <c r="C514">
        <f>+VLOOKUP(A514,BIMBOA.MX!$A$2:$G$1741,6,FALSE)</f>
        <v>36.983738000000002</v>
      </c>
      <c r="D514">
        <f>+VLOOKUP(A514,GENTERA.MX!$A$2:$G$1741,6,FALSE)</f>
        <v>17.989198999999999</v>
      </c>
      <c r="F514" s="16">
        <v>41753</v>
      </c>
      <c r="G514">
        <f>+LN(B514/B513)</f>
        <v>-8.5691389738368276E-3</v>
      </c>
      <c r="H514">
        <f>+LN(C514/C513)</f>
        <v>2.0684950537320716E-2</v>
      </c>
      <c r="I514">
        <f>+LN(D514/D513)</f>
        <v>5.9866324246430104E-3</v>
      </c>
    </row>
    <row r="515" spans="1:9" x14ac:dyDescent="0.25">
      <c r="A515" s="16">
        <v>41754</v>
      </c>
      <c r="B515">
        <f>+VLOOKUP(A515,'CEMEXCPO.MX'!$A$2:$G$1741,6,FALSE)</f>
        <v>14.499499999999999</v>
      </c>
      <c r="C515">
        <f>+VLOOKUP(A515,BIMBOA.MX!$A$2:$G$1741,6,FALSE)</f>
        <v>36.100399000000003</v>
      </c>
      <c r="D515">
        <f>+VLOOKUP(A515,GENTERA.MX!$A$2:$G$1741,6,FALSE)</f>
        <v>17.468847</v>
      </c>
      <c r="F515" s="16">
        <v>41754</v>
      </c>
      <c r="G515">
        <f>+LN(B515/B514)</f>
        <v>3.066872607538268E-3</v>
      </c>
      <c r="H515">
        <f>+LN(C515/C514)</f>
        <v>-2.4174384607002469E-2</v>
      </c>
      <c r="I515">
        <f>+LN(D515/D514)</f>
        <v>-2.9352399122457188E-2</v>
      </c>
    </row>
    <row r="516" spans="1:9" x14ac:dyDescent="0.25">
      <c r="A516" s="16">
        <v>41757</v>
      </c>
      <c r="B516">
        <f>+VLOOKUP(A516,'CEMEXCPO.MX'!$A$2:$G$1741,6,FALSE)</f>
        <v>14.2417</v>
      </c>
      <c r="C516">
        <f>+VLOOKUP(A516,BIMBOA.MX!$A$2:$G$1741,6,FALSE)</f>
        <v>35.993622000000002</v>
      </c>
      <c r="D516">
        <f>+VLOOKUP(A516,GENTERA.MX!$A$2:$G$1741,6,FALSE)</f>
        <v>17.377996</v>
      </c>
      <c r="F516" s="16">
        <v>41757</v>
      </c>
      <c r="G516">
        <f>+LN(B516/B515)</f>
        <v>-1.7939885192528971E-2</v>
      </c>
      <c r="H516">
        <f>+LN(C516/C515)</f>
        <v>-2.9621618157587722E-3</v>
      </c>
      <c r="I516">
        <f>+LN(D516/D515)</f>
        <v>-5.2143148718616118E-3</v>
      </c>
    </row>
    <row r="517" spans="1:9" x14ac:dyDescent="0.25">
      <c r="A517" s="16">
        <v>41758</v>
      </c>
      <c r="B517">
        <f>+VLOOKUP(A517,'CEMEXCPO.MX'!$A$2:$G$1741,6,FALSE)</f>
        <v>14.5707</v>
      </c>
      <c r="C517">
        <f>+VLOOKUP(A517,BIMBOA.MX!$A$2:$G$1741,6,FALSE)</f>
        <v>36.779888</v>
      </c>
      <c r="D517">
        <f>+VLOOKUP(A517,GENTERA.MX!$A$2:$G$1741,6,FALSE)</f>
        <v>17.815746000000001</v>
      </c>
      <c r="F517" s="16">
        <v>41758</v>
      </c>
      <c r="G517">
        <f>+LN(B517/B516)</f>
        <v>2.2838382098081013E-2</v>
      </c>
      <c r="H517">
        <f>+LN(C517/C516)</f>
        <v>2.1609417944738446E-2</v>
      </c>
      <c r="I517">
        <f>+LN(D517/D516)</f>
        <v>2.4877864764756435E-2</v>
      </c>
    </row>
    <row r="518" spans="1:9" x14ac:dyDescent="0.25">
      <c r="A518" s="16">
        <v>41759</v>
      </c>
      <c r="B518">
        <f>+VLOOKUP(A518,'CEMEXCPO.MX'!$A$2:$G$1741,6,FALSE)</f>
        <v>14.8729</v>
      </c>
      <c r="C518">
        <f>+VLOOKUP(A518,BIMBOA.MX!$A$2:$G$1741,6,FALSE)</f>
        <v>35.081161000000002</v>
      </c>
      <c r="D518">
        <f>+VLOOKUP(A518,GENTERA.MX!$A$2:$G$1741,6,FALSE)</f>
        <v>18.930779999999999</v>
      </c>
      <c r="F518" s="16">
        <v>41759</v>
      </c>
      <c r="G518">
        <f>+LN(B518/B517)</f>
        <v>2.0528102015853051E-2</v>
      </c>
      <c r="H518">
        <f>+LN(C518/C517)</f>
        <v>-4.7286911300913094E-2</v>
      </c>
      <c r="I518">
        <f>+LN(D518/D517)</f>
        <v>6.0706495804093381E-2</v>
      </c>
    </row>
    <row r="519" spans="1:9" x14ac:dyDescent="0.25">
      <c r="A519" s="16">
        <v>41761</v>
      </c>
      <c r="B519">
        <f>+VLOOKUP(A519,'CEMEXCPO.MX'!$A$2:$G$1741,6,FALSE)</f>
        <v>15.0063</v>
      </c>
      <c r="C519">
        <f>+VLOOKUP(A519,BIMBOA.MX!$A$2:$G$1741,6,FALSE)</f>
        <v>34.149292000000003</v>
      </c>
      <c r="D519">
        <f>+VLOOKUP(A519,GENTERA.MX!$A$2:$G$1741,6,FALSE)</f>
        <v>19.046415</v>
      </c>
      <c r="F519" s="16">
        <v>41761</v>
      </c>
      <c r="G519">
        <f>+LN(B519/B518)</f>
        <v>8.9293479321289077E-3</v>
      </c>
      <c r="H519">
        <f>+LN(C519/C518)</f>
        <v>-2.6922408999935647E-2</v>
      </c>
      <c r="I519">
        <f>+LN(D519/D518)</f>
        <v>6.089726076811821E-3</v>
      </c>
    </row>
    <row r="520" spans="1:9" x14ac:dyDescent="0.25">
      <c r="A520" s="16">
        <v>41764</v>
      </c>
      <c r="B520">
        <f>+VLOOKUP(A520,'CEMEXCPO.MX'!$A$2:$G$1741,6,FALSE)</f>
        <v>14.997400000000001</v>
      </c>
      <c r="C520">
        <f>+VLOOKUP(A520,BIMBOA.MX!$A$2:$G$1741,6,FALSE)</f>
        <v>34.498745</v>
      </c>
      <c r="D520">
        <f>+VLOOKUP(A520,GENTERA.MX!$A$2:$G$1741,6,FALSE)</f>
        <v>19.170309</v>
      </c>
      <c r="F520" s="16">
        <v>41764</v>
      </c>
      <c r="G520">
        <f>+LN(B520/B519)</f>
        <v>-5.9326018197985813E-4</v>
      </c>
      <c r="H520">
        <f>+LN(C520/C519)</f>
        <v>1.0181092826602416E-2</v>
      </c>
      <c r="I520">
        <f>+LN(D520/D519)</f>
        <v>6.4837809769169958E-3</v>
      </c>
    </row>
    <row r="521" spans="1:9" x14ac:dyDescent="0.25">
      <c r="A521" s="16">
        <v>41765</v>
      </c>
      <c r="B521">
        <f>+VLOOKUP(A521,'CEMEXCPO.MX'!$A$2:$G$1741,6,FALSE)</f>
        <v>14.890700000000001</v>
      </c>
      <c r="C521">
        <f>+VLOOKUP(A521,BIMBOA.MX!$A$2:$G$1741,6,FALSE)</f>
        <v>35.081161000000002</v>
      </c>
      <c r="D521">
        <f>+VLOOKUP(A521,GENTERA.MX!$A$2:$G$1741,6,FALSE)</f>
        <v>19.046415</v>
      </c>
      <c r="F521" s="16">
        <v>41765</v>
      </c>
      <c r="G521">
        <f>+LN(B521/B520)</f>
        <v>-7.1399957369443707E-3</v>
      </c>
      <c r="H521">
        <f>+LN(C521/C520)</f>
        <v>1.6741316173333368E-2</v>
      </c>
      <c r="I521">
        <f>+LN(D521/D520)</f>
        <v>-6.4837809769170366E-3</v>
      </c>
    </row>
    <row r="522" spans="1:9" x14ac:dyDescent="0.25">
      <c r="A522" s="16">
        <v>41766</v>
      </c>
      <c r="B522">
        <f>+VLOOKUP(A522,'CEMEXCPO.MX'!$A$2:$G$1741,6,FALSE)</f>
        <v>14.926299999999999</v>
      </c>
      <c r="C522">
        <f>+VLOOKUP(A522,BIMBOA.MX!$A$2:$G$1741,6,FALSE)</f>
        <v>34.906433</v>
      </c>
      <c r="D522">
        <f>+VLOOKUP(A522,GENTERA.MX!$A$2:$G$1741,6,FALSE)</f>
        <v>19.203346</v>
      </c>
      <c r="F522" s="16">
        <v>41766</v>
      </c>
      <c r="G522">
        <f>+LN(B522/B521)</f>
        <v>2.3879006550717912E-3</v>
      </c>
      <c r="H522">
        <f>+LN(C522/C521)</f>
        <v>-4.9931238675241952E-3</v>
      </c>
      <c r="I522">
        <f>+LN(D522/D521)</f>
        <v>8.2056397971068378E-3</v>
      </c>
    </row>
    <row r="523" spans="1:9" x14ac:dyDescent="0.25">
      <c r="A523" s="16">
        <v>41767</v>
      </c>
      <c r="B523">
        <f>+VLOOKUP(A523,'CEMEXCPO.MX'!$A$2:$G$1741,6,FALSE)</f>
        <v>14.926299999999999</v>
      </c>
      <c r="C523">
        <f>+VLOOKUP(A523,BIMBOA.MX!$A$2:$G$1741,6,FALSE)</f>
        <v>34.605522000000001</v>
      </c>
      <c r="D523">
        <f>+VLOOKUP(A523,GENTERA.MX!$A$2:$G$1741,6,FALSE)</f>
        <v>19.046415</v>
      </c>
      <c r="F523" s="16">
        <v>41767</v>
      </c>
      <c r="G523">
        <f>+LN(B523/B522)</f>
        <v>0</v>
      </c>
      <c r="H523">
        <f>+LN(C523/C522)</f>
        <v>-8.6578741644627154E-3</v>
      </c>
      <c r="I523">
        <f>+LN(D523/D522)</f>
        <v>-8.2056397971068448E-3</v>
      </c>
    </row>
    <row r="524" spans="1:9" x14ac:dyDescent="0.25">
      <c r="A524" s="16">
        <v>41768</v>
      </c>
      <c r="B524">
        <f>+VLOOKUP(A524,'CEMEXCPO.MX'!$A$2:$G$1741,6,FALSE)</f>
        <v>14.464</v>
      </c>
      <c r="C524">
        <f>+VLOOKUP(A524,BIMBOA.MX!$A$2:$G$1741,6,FALSE)</f>
        <v>34.217236</v>
      </c>
      <c r="D524">
        <f>+VLOOKUP(A524,GENTERA.MX!$A$2:$G$1741,6,FALSE)</f>
        <v>18.906002000000001</v>
      </c>
      <c r="F524" s="16">
        <v>41768</v>
      </c>
      <c r="G524">
        <f>+LN(B524/B523)</f>
        <v>-3.1461954013225081E-2</v>
      </c>
      <c r="H524">
        <f>+LN(C524/C523)</f>
        <v>-1.1283770982225586E-2</v>
      </c>
      <c r="I524">
        <f>+LN(D524/D523)</f>
        <v>-7.399457096854938E-3</v>
      </c>
    </row>
    <row r="525" spans="1:9" x14ac:dyDescent="0.25">
      <c r="A525" s="16">
        <v>41771</v>
      </c>
      <c r="B525">
        <f>+VLOOKUP(A525,'CEMEXCPO.MX'!$A$2:$G$1741,6,FALSE)</f>
        <v>14.6684</v>
      </c>
      <c r="C525">
        <f>+VLOOKUP(A525,BIMBOA.MX!$A$2:$G$1741,6,FALSE)</f>
        <v>35.032626999999998</v>
      </c>
      <c r="D525">
        <f>+VLOOKUP(A525,GENTERA.MX!$A$2:$G$1741,6,FALSE)</f>
        <v>19.269423</v>
      </c>
      <c r="F525" s="16">
        <v>41771</v>
      </c>
      <c r="G525">
        <f>+LN(B525/B524)</f>
        <v>1.4032716435591581E-2</v>
      </c>
      <c r="H525">
        <f>+LN(C525/C524)</f>
        <v>2.3550333537642902E-2</v>
      </c>
      <c r="I525">
        <f>+LN(D525/D524)</f>
        <v>1.9040101271816611E-2</v>
      </c>
    </row>
    <row r="526" spans="1:9" x14ac:dyDescent="0.25">
      <c r="A526" s="16">
        <v>41772</v>
      </c>
      <c r="B526">
        <f>+VLOOKUP(A526,'CEMEXCPO.MX'!$A$2:$G$1741,6,FALSE)</f>
        <v>14.7485</v>
      </c>
      <c r="C526">
        <f>+VLOOKUP(A526,BIMBOA.MX!$A$2:$G$1741,6,FALSE)</f>
        <v>35.265594</v>
      </c>
      <c r="D526">
        <f>+VLOOKUP(A526,GENTERA.MX!$A$2:$G$1741,6,FALSE)</f>
        <v>19.095972</v>
      </c>
      <c r="F526" s="16">
        <v>41772</v>
      </c>
      <c r="G526">
        <f>+LN(B526/B525)</f>
        <v>5.4458626138837911E-3</v>
      </c>
      <c r="H526">
        <f>+LN(C526/C525)</f>
        <v>6.627987153668892E-3</v>
      </c>
      <c r="I526">
        <f>+LN(D526/D525)</f>
        <v>-9.0421163017323017E-3</v>
      </c>
    </row>
    <row r="527" spans="1:9" x14ac:dyDescent="0.25">
      <c r="A527" s="16">
        <v>41773</v>
      </c>
      <c r="B527">
        <f>+VLOOKUP(A527,'CEMEXCPO.MX'!$A$2:$G$1741,6,FALSE)</f>
        <v>14.4551</v>
      </c>
      <c r="C527">
        <f>+VLOOKUP(A527,BIMBOA.MX!$A$2:$G$1741,6,FALSE)</f>
        <v>35.663586000000002</v>
      </c>
      <c r="D527">
        <f>+VLOOKUP(A527,GENTERA.MX!$A$2:$G$1741,6,FALSE)</f>
        <v>19.005116999999998</v>
      </c>
      <c r="F527" s="16">
        <v>41773</v>
      </c>
      <c r="G527">
        <f>+LN(B527/B526)</f>
        <v>-2.0094089233470287E-2</v>
      </c>
      <c r="H527">
        <f>+LN(C527/C526)</f>
        <v>1.1222353817086564E-2</v>
      </c>
      <c r="I527">
        <f>+LN(D527/D526)</f>
        <v>-4.7691640628673626E-3</v>
      </c>
    </row>
    <row r="528" spans="1:9" x14ac:dyDescent="0.25">
      <c r="A528" s="16">
        <v>41774</v>
      </c>
      <c r="B528">
        <f>+VLOOKUP(A528,'CEMEXCPO.MX'!$A$2:$G$1741,6,FALSE)</f>
        <v>14.312799999999999</v>
      </c>
      <c r="C528">
        <f>+VLOOKUP(A528,BIMBOA.MX!$A$2:$G$1741,6,FALSE)</f>
        <v>35.003506000000002</v>
      </c>
      <c r="D528">
        <f>+VLOOKUP(A528,GENTERA.MX!$A$2:$G$1741,6,FALSE)</f>
        <v>18.526070000000001</v>
      </c>
      <c r="F528" s="16">
        <v>41774</v>
      </c>
      <c r="G528">
        <f>+LN(B528/B527)</f>
        <v>-9.8930516723498632E-3</v>
      </c>
      <c r="H528">
        <f>+LN(C528/C527)</f>
        <v>-1.8681940330423974E-2</v>
      </c>
      <c r="I528">
        <f>+LN(D528/D527)</f>
        <v>-2.5529329398732724E-2</v>
      </c>
    </row>
    <row r="529" spans="1:9" x14ac:dyDescent="0.25">
      <c r="A529" s="16">
        <v>41775</v>
      </c>
      <c r="B529">
        <f>+VLOOKUP(A529,'CEMEXCPO.MX'!$A$2:$G$1741,6,FALSE)</f>
        <v>14.4551</v>
      </c>
      <c r="C529">
        <f>+VLOOKUP(A529,BIMBOA.MX!$A$2:$G$1741,6,FALSE)</f>
        <v>35.372371999999999</v>
      </c>
      <c r="D529">
        <f>+VLOOKUP(A529,GENTERA.MX!$A$2:$G$1741,6,FALSE)</f>
        <v>18.749075000000001</v>
      </c>
      <c r="F529" s="16">
        <v>41775</v>
      </c>
      <c r="G529">
        <f>+LN(B529/B528)</f>
        <v>9.8930516723498077E-3</v>
      </c>
      <c r="H529">
        <f>+LN(C529/C528)</f>
        <v>1.0482835549968476E-2</v>
      </c>
      <c r="I529">
        <f>+LN(D529/D528)</f>
        <v>1.1965488567963563E-2</v>
      </c>
    </row>
    <row r="530" spans="1:9" x14ac:dyDescent="0.25">
      <c r="A530" s="16">
        <v>41778</v>
      </c>
      <c r="B530">
        <f>+VLOOKUP(A530,'CEMEXCPO.MX'!$A$2:$G$1741,6,FALSE)</f>
        <v>14.384</v>
      </c>
      <c r="C530">
        <f>+VLOOKUP(A530,BIMBOA.MX!$A$2:$G$1741,6,FALSE)</f>
        <v>35.799484</v>
      </c>
      <c r="D530">
        <f>+VLOOKUP(A530,GENTERA.MX!$A$2:$G$1741,6,FALSE)</f>
        <v>18.980336999999999</v>
      </c>
      <c r="F530" s="16">
        <v>41778</v>
      </c>
      <c r="G530">
        <f>+LN(B530/B529)</f>
        <v>-4.9308157365613794E-3</v>
      </c>
      <c r="H530">
        <f>+LN(C530/C529)</f>
        <v>1.2002416443828096E-2</v>
      </c>
      <c r="I530">
        <f>+LN(D530/D529)</f>
        <v>1.2259130690135518E-2</v>
      </c>
    </row>
    <row r="531" spans="1:9" x14ac:dyDescent="0.25">
      <c r="A531" s="16">
        <v>41779</v>
      </c>
      <c r="B531">
        <f>+VLOOKUP(A531,'CEMEXCPO.MX'!$A$2:$G$1741,6,FALSE)</f>
        <v>14.312799999999999</v>
      </c>
      <c r="C531">
        <f>+VLOOKUP(A531,BIMBOA.MX!$A$2:$G$1741,6,FALSE)</f>
        <v>35.954796000000002</v>
      </c>
      <c r="D531">
        <f>+VLOOKUP(A531,GENTERA.MX!$A$2:$G$1741,6,FALSE)</f>
        <v>18.749075000000001</v>
      </c>
      <c r="F531" s="16">
        <v>41779</v>
      </c>
      <c r="G531">
        <f>+LN(B531/B530)</f>
        <v>-4.9622359357885905E-3</v>
      </c>
      <c r="H531">
        <f>+LN(C531/C530)</f>
        <v>4.3290028845371286E-3</v>
      </c>
      <c r="I531">
        <f>+LN(D531/D530)</f>
        <v>-1.2259130690135626E-2</v>
      </c>
    </row>
    <row r="532" spans="1:9" x14ac:dyDescent="0.25">
      <c r="A532" s="16">
        <v>41780</v>
      </c>
      <c r="B532">
        <f>+VLOOKUP(A532,'CEMEXCPO.MX'!$A$2:$G$1741,6,FALSE)</f>
        <v>14.4373</v>
      </c>
      <c r="C532">
        <f>+VLOOKUP(A532,BIMBOA.MX!$A$2:$G$1741,6,FALSE)</f>
        <v>36.498382999999997</v>
      </c>
      <c r="D532">
        <f>+VLOOKUP(A532,GENTERA.MX!$A$2:$G$1741,6,FALSE)</f>
        <v>18.625178999999999</v>
      </c>
      <c r="F532" s="16">
        <v>41780</v>
      </c>
      <c r="G532">
        <f>+LN(B532/B531)</f>
        <v>8.6608935787324832E-3</v>
      </c>
      <c r="H532">
        <f>+LN(C532/C531)</f>
        <v>1.5005475457751601E-2</v>
      </c>
      <c r="I532">
        <f>+LN(D532/D531)</f>
        <v>-6.6300429084622647E-3</v>
      </c>
    </row>
    <row r="533" spans="1:9" x14ac:dyDescent="0.25">
      <c r="A533" s="16">
        <v>41781</v>
      </c>
      <c r="B533">
        <f>+VLOOKUP(A533,'CEMEXCPO.MX'!$A$2:$G$1741,6,FALSE)</f>
        <v>14.5351</v>
      </c>
      <c r="C533">
        <f>+VLOOKUP(A533,BIMBOA.MX!$A$2:$G$1741,6,FALSE)</f>
        <v>36.236297999999998</v>
      </c>
      <c r="D533">
        <f>+VLOOKUP(A533,GENTERA.MX!$A$2:$G$1741,6,FALSE)</f>
        <v>18.484770000000001</v>
      </c>
      <c r="F533" s="16">
        <v>41781</v>
      </c>
      <c r="G533">
        <f>+LN(B533/B532)</f>
        <v>6.7512785599245203E-3</v>
      </c>
      <c r="H533">
        <f>+LN(C533/C532)</f>
        <v>-7.2066345982537269E-3</v>
      </c>
      <c r="I533">
        <f>+LN(D533/D532)</f>
        <v>-7.5672251674718197E-3</v>
      </c>
    </row>
    <row r="534" spans="1:9" x14ac:dyDescent="0.25">
      <c r="A534" s="16">
        <v>41782</v>
      </c>
      <c r="B534">
        <f>+VLOOKUP(A534,'CEMEXCPO.MX'!$A$2:$G$1741,6,FALSE)</f>
        <v>14.6595</v>
      </c>
      <c r="C534">
        <f>+VLOOKUP(A534,BIMBOA.MX!$A$2:$G$1741,6,FALSE)</f>
        <v>36.178058999999998</v>
      </c>
      <c r="D534">
        <f>+VLOOKUP(A534,GENTERA.MX!$A$2:$G$1741,6,FALSE)</f>
        <v>18.369135</v>
      </c>
      <c r="F534" s="16">
        <v>41782</v>
      </c>
      <c r="G534">
        <f>+LN(B534/B533)</f>
        <v>8.5221755327300076E-3</v>
      </c>
      <c r="H534">
        <f>+LN(C534/C533)</f>
        <v>-1.6084935355174437E-3</v>
      </c>
      <c r="I534">
        <f>+LN(D534/D533)</f>
        <v>-6.27533931474314E-3</v>
      </c>
    </row>
    <row r="535" spans="1:9" x14ac:dyDescent="0.25">
      <c r="A535" s="16">
        <v>41785</v>
      </c>
      <c r="B535">
        <f>+VLOOKUP(A535,'CEMEXCPO.MX'!$A$2:$G$1741,6,FALSE)</f>
        <v>14.757300000000001</v>
      </c>
      <c r="C535">
        <f>+VLOOKUP(A535,BIMBOA.MX!$A$2:$G$1741,6,FALSE)</f>
        <v>36.585751000000002</v>
      </c>
      <c r="D535">
        <f>+VLOOKUP(A535,GENTERA.MX!$A$2:$G$1741,6,FALSE)</f>
        <v>18.501289</v>
      </c>
      <c r="F535" s="16">
        <v>41785</v>
      </c>
      <c r="G535">
        <f>+LN(B535/B534)</f>
        <v>6.6492861450421509E-3</v>
      </c>
      <c r="H535">
        <f>+LN(C535/C534)</f>
        <v>1.1206017560438167E-2</v>
      </c>
      <c r="I535">
        <f>+LN(D535/D534)</f>
        <v>7.168594857237357E-3</v>
      </c>
    </row>
    <row r="536" spans="1:9" x14ac:dyDescent="0.25">
      <c r="A536" s="16">
        <v>41786</v>
      </c>
      <c r="B536">
        <f>+VLOOKUP(A536,'CEMEXCPO.MX'!$A$2:$G$1741,6,FALSE)</f>
        <v>14.819599999999999</v>
      </c>
      <c r="C536">
        <f>+VLOOKUP(A536,BIMBOA.MX!$A$2:$G$1741,6,FALSE)</f>
        <v>36.721648999999999</v>
      </c>
      <c r="D536">
        <f>+VLOOKUP(A536,GENTERA.MX!$A$2:$G$1741,6,FALSE)</f>
        <v>18.641701000000001</v>
      </c>
      <c r="F536" s="16">
        <v>41786</v>
      </c>
      <c r="G536">
        <f>+LN(B536/B535)</f>
        <v>4.2127533404778183E-3</v>
      </c>
      <c r="H536">
        <f>+LN(C536/C535)</f>
        <v>3.7076244874747247E-3</v>
      </c>
      <c r="I536">
        <f>+LN(D536/D535)</f>
        <v>7.560655126016805E-3</v>
      </c>
    </row>
    <row r="537" spans="1:9" x14ac:dyDescent="0.25">
      <c r="A537" s="16">
        <v>41787</v>
      </c>
      <c r="B537">
        <f>+VLOOKUP(A537,'CEMEXCPO.MX'!$A$2:$G$1741,6,FALSE)</f>
        <v>14.944000000000001</v>
      </c>
      <c r="C537">
        <f>+VLOOKUP(A537,BIMBOA.MX!$A$2:$G$1741,6,FALSE)</f>
        <v>36.624577000000002</v>
      </c>
      <c r="D537">
        <f>+VLOOKUP(A537,GENTERA.MX!$A$2:$G$1741,6,FALSE)</f>
        <v>18.914262999999998</v>
      </c>
      <c r="F537" s="16">
        <v>41787</v>
      </c>
      <c r="G537">
        <f>+LN(B537/B536)</f>
        <v>8.3592525361039956E-3</v>
      </c>
      <c r="H537">
        <f>+LN(C537/C536)</f>
        <v>-2.6469543689086731E-3</v>
      </c>
      <c r="I537">
        <f>+LN(D537/D536)</f>
        <v>1.4515233081794376E-2</v>
      </c>
    </row>
    <row r="538" spans="1:9" x14ac:dyDescent="0.25">
      <c r="A538" s="16">
        <v>41788</v>
      </c>
      <c r="B538">
        <f>+VLOOKUP(A538,'CEMEXCPO.MX'!$A$2:$G$1741,6,FALSE)</f>
        <v>14.9085</v>
      </c>
      <c r="C538">
        <f>+VLOOKUP(A538,BIMBOA.MX!$A$2:$G$1741,6,FALSE)</f>
        <v>36.585751000000002</v>
      </c>
      <c r="D538">
        <f>+VLOOKUP(A538,GENTERA.MX!$A$2:$G$1741,6,FALSE)</f>
        <v>18.806889000000002</v>
      </c>
      <c r="F538" s="16">
        <v>41788</v>
      </c>
      <c r="G538">
        <f>+LN(B538/B537)</f>
        <v>-2.3783613924539624E-3</v>
      </c>
      <c r="H538">
        <f>+LN(C538/C537)</f>
        <v>-1.0606701185659603E-3</v>
      </c>
      <c r="I538">
        <f>+LN(D538/D537)</f>
        <v>-5.6930546557493588E-3</v>
      </c>
    </row>
    <row r="539" spans="1:9" x14ac:dyDescent="0.25">
      <c r="A539" s="16">
        <v>41789</v>
      </c>
      <c r="B539">
        <f>+VLOOKUP(A539,'CEMEXCPO.MX'!$A$2:$G$1741,6,FALSE)</f>
        <v>14.7218</v>
      </c>
      <c r="C539">
        <f>+VLOOKUP(A539,BIMBOA.MX!$A$2:$G$1741,6,FALSE)</f>
        <v>36.110106999999999</v>
      </c>
      <c r="D539">
        <f>+VLOOKUP(A539,GENTERA.MX!$A$2:$G$1741,6,FALSE)</f>
        <v>18.815147</v>
      </c>
      <c r="F539" s="16">
        <v>41789</v>
      </c>
      <c r="G539">
        <f>+LN(B539/B538)</f>
        <v>-1.2602131660515836E-2</v>
      </c>
      <c r="H539">
        <f>+LN(C539/C538)</f>
        <v>-1.3086049210841361E-2</v>
      </c>
      <c r="I539">
        <f>+LN(D539/D538)</f>
        <v>4.389980453275153E-4</v>
      </c>
    </row>
    <row r="540" spans="1:9" x14ac:dyDescent="0.25">
      <c r="A540" s="16">
        <v>41792</v>
      </c>
      <c r="B540">
        <f>+VLOOKUP(A540,'CEMEXCPO.MX'!$A$2:$G$1741,6,FALSE)</f>
        <v>14.8551</v>
      </c>
      <c r="C540">
        <f>+VLOOKUP(A540,BIMBOA.MX!$A$2:$G$1741,6,FALSE)</f>
        <v>36.576042000000001</v>
      </c>
      <c r="D540">
        <f>+VLOOKUP(A540,GENTERA.MX!$A$2:$G$1741,6,FALSE)</f>
        <v>18.897742999999998</v>
      </c>
      <c r="F540" s="16">
        <v>41792</v>
      </c>
      <c r="G540">
        <f>+LN(B540/B539)</f>
        <v>9.0138521985507567E-3</v>
      </c>
      <c r="H540">
        <f>+LN(C540/C539)</f>
        <v>1.2820637452630517E-2</v>
      </c>
      <c r="I540">
        <f>+LN(D540/D539)</f>
        <v>4.3802600151756728E-3</v>
      </c>
    </row>
    <row r="541" spans="1:9" x14ac:dyDescent="0.25">
      <c r="A541" s="16">
        <v>41793</v>
      </c>
      <c r="B541">
        <f>+VLOOKUP(A541,'CEMEXCPO.MX'!$A$2:$G$1741,6,FALSE)</f>
        <v>14.8818</v>
      </c>
      <c r="C541">
        <f>+VLOOKUP(A541,BIMBOA.MX!$A$2:$G$1741,6,FALSE)</f>
        <v>36.770184</v>
      </c>
      <c r="D541">
        <f>+VLOOKUP(A541,GENTERA.MX!$A$2:$G$1741,6,FALSE)</f>
        <v>19.318977</v>
      </c>
      <c r="F541" s="16">
        <v>41793</v>
      </c>
      <c r="G541">
        <f>+LN(B541/B540)</f>
        <v>1.795749198806157E-3</v>
      </c>
      <c r="H541">
        <f>+LN(C541/C540)</f>
        <v>5.2938634743686834E-3</v>
      </c>
      <c r="I541">
        <f>+LN(D541/D540)</f>
        <v>2.2045380126612883E-2</v>
      </c>
    </row>
    <row r="542" spans="1:9" x14ac:dyDescent="0.25">
      <c r="A542" s="16">
        <v>41794</v>
      </c>
      <c r="B542">
        <f>+VLOOKUP(A542,'CEMEXCPO.MX'!$A$2:$G$1741,6,FALSE)</f>
        <v>14.784000000000001</v>
      </c>
      <c r="C542">
        <f>+VLOOKUP(A542,BIMBOA.MX!$A$2:$G$1741,6,FALSE)</f>
        <v>36.313949999999998</v>
      </c>
      <c r="D542">
        <f>+VLOOKUP(A542,GENTERA.MX!$A$2:$G$1741,6,FALSE)</f>
        <v>19.409829999999999</v>
      </c>
      <c r="F542" s="16">
        <v>41794</v>
      </c>
      <c r="G542">
        <f>+LN(B542/B541)</f>
        <v>-6.5934749315456525E-3</v>
      </c>
      <c r="H542">
        <f>+LN(C542/C541)</f>
        <v>-1.2485334411986022E-2</v>
      </c>
      <c r="I542">
        <f>+LN(D542/D541)</f>
        <v>4.6917616986950862E-3</v>
      </c>
    </row>
    <row r="543" spans="1:9" x14ac:dyDescent="0.25">
      <c r="A543" s="16">
        <v>41795</v>
      </c>
      <c r="B543">
        <f>+VLOOKUP(A543,'CEMEXCPO.MX'!$A$2:$G$1741,6,FALSE)</f>
        <v>14.784000000000001</v>
      </c>
      <c r="C543">
        <f>+VLOOKUP(A543,BIMBOA.MX!$A$2:$G$1741,6,FALSE)</f>
        <v>36.148933</v>
      </c>
      <c r="D543">
        <f>+VLOOKUP(A543,GENTERA.MX!$A$2:$G$1741,6,FALSE)</f>
        <v>19.533723999999999</v>
      </c>
      <c r="F543" s="16">
        <v>41795</v>
      </c>
      <c r="G543">
        <f>+LN(B543/B542)</f>
        <v>0</v>
      </c>
      <c r="H543">
        <f>+LN(C543/C542)</f>
        <v>-4.5545327048635434E-3</v>
      </c>
      <c r="I543">
        <f>+LN(D543/D542)</f>
        <v>6.3627689442689577E-3</v>
      </c>
    </row>
    <row r="544" spans="1:9" x14ac:dyDescent="0.25">
      <c r="A544" s="16">
        <v>41796</v>
      </c>
      <c r="B544">
        <f>+VLOOKUP(A544,'CEMEXCPO.MX'!$A$2:$G$1741,6,FALSE)</f>
        <v>15.0063</v>
      </c>
      <c r="C544">
        <f>+VLOOKUP(A544,BIMBOA.MX!$A$2:$G$1741,6,FALSE)</f>
        <v>36.372199999999999</v>
      </c>
      <c r="D544">
        <f>+VLOOKUP(A544,GENTERA.MX!$A$2:$G$1741,6,FALSE)</f>
        <v>20.235783000000001</v>
      </c>
      <c r="F544" s="16">
        <v>41796</v>
      </c>
      <c r="G544">
        <f>+LN(B544/B543)</f>
        <v>1.4924598027569909E-2</v>
      </c>
      <c r="H544">
        <f>+LN(C544/C543)</f>
        <v>6.1573143206158972E-3</v>
      </c>
      <c r="I544">
        <f>+LN(D544/D543)</f>
        <v>3.5310065194198173E-2</v>
      </c>
    </row>
    <row r="545" spans="1:9" x14ac:dyDescent="0.25">
      <c r="A545" s="16">
        <v>41799</v>
      </c>
      <c r="B545">
        <f>+VLOOKUP(A545,'CEMEXCPO.MX'!$A$2:$G$1741,6,FALSE)</f>
        <v>15.1663</v>
      </c>
      <c r="C545">
        <f>+VLOOKUP(A545,BIMBOA.MX!$A$2:$G$1741,6,FALSE)</f>
        <v>36.663409999999999</v>
      </c>
      <c r="D545">
        <f>+VLOOKUP(A545,GENTERA.MX!$A$2:$G$1741,6,FALSE)</f>
        <v>20.244043000000001</v>
      </c>
      <c r="F545" s="16">
        <v>41799</v>
      </c>
      <c r="G545">
        <f>+LN(B545/B544)</f>
        <v>1.0605748245480945E-2</v>
      </c>
      <c r="H545">
        <f>+LN(C545/C544)</f>
        <v>7.9745084140806794E-3</v>
      </c>
      <c r="I545">
        <f>+LN(D545/D544)</f>
        <v>4.0810452666675535E-4</v>
      </c>
    </row>
    <row r="546" spans="1:9" x14ac:dyDescent="0.25">
      <c r="A546" s="16">
        <v>41800</v>
      </c>
      <c r="B546">
        <f>+VLOOKUP(A546,'CEMEXCPO.MX'!$A$2:$G$1741,6,FALSE)</f>
        <v>15.664099999999999</v>
      </c>
      <c r="C546">
        <f>+VLOOKUP(A546,BIMBOA.MX!$A$2:$G$1741,6,FALSE)</f>
        <v>37.459381</v>
      </c>
      <c r="D546">
        <f>+VLOOKUP(A546,GENTERA.MX!$A$2:$G$1741,6,FALSE)</f>
        <v>20.62398</v>
      </c>
      <c r="F546" s="16">
        <v>41800</v>
      </c>
      <c r="G546">
        <f>+LN(B546/B545)</f>
        <v>3.2295608660770067E-2</v>
      </c>
      <c r="H546">
        <f>+LN(C546/C545)</f>
        <v>2.1477917588916106E-2</v>
      </c>
      <c r="I546">
        <f>+LN(D546/D545)</f>
        <v>1.8593899016649089E-2</v>
      </c>
    </row>
    <row r="547" spans="1:9" x14ac:dyDescent="0.25">
      <c r="A547" s="16">
        <v>41801</v>
      </c>
      <c r="B547">
        <f>+VLOOKUP(A547,'CEMEXCPO.MX'!$A$2:$G$1741,6,FALSE)</f>
        <v>15.477399999999999</v>
      </c>
      <c r="C547">
        <f>+VLOOKUP(A547,BIMBOA.MX!$A$2:$G$1741,6,FALSE)</f>
        <v>37.944732999999999</v>
      </c>
      <c r="D547">
        <f>+VLOOKUP(A547,GENTERA.MX!$A$2:$G$1741,6,FALSE)</f>
        <v>20.590944</v>
      </c>
      <c r="F547" s="16">
        <v>41801</v>
      </c>
      <c r="G547">
        <f>+LN(B547/B546)</f>
        <v>-1.1990574434533677E-2</v>
      </c>
      <c r="H547">
        <f>+LN(C547/C546)</f>
        <v>1.2873533744086136E-2</v>
      </c>
      <c r="I547">
        <f>+LN(D547/D546)</f>
        <v>-1.6031089648543214E-3</v>
      </c>
    </row>
    <row r="548" spans="1:9" x14ac:dyDescent="0.25">
      <c r="A548" s="16">
        <v>41802</v>
      </c>
      <c r="B548">
        <f>+VLOOKUP(A548,'CEMEXCPO.MX'!$A$2:$G$1741,6,FALSE)</f>
        <v>15.237399999999999</v>
      </c>
      <c r="C548">
        <f>+VLOOKUP(A548,BIMBOA.MX!$A$2:$G$1741,6,FALSE)</f>
        <v>37.779716000000001</v>
      </c>
      <c r="D548">
        <f>+VLOOKUP(A548,GENTERA.MX!$A$2:$G$1741,6,FALSE)</f>
        <v>20.458787999999998</v>
      </c>
      <c r="F548" s="16">
        <v>41802</v>
      </c>
      <c r="G548">
        <f>+LN(B548/B547)</f>
        <v>-1.5627963369118314E-2</v>
      </c>
      <c r="H548">
        <f>+LN(C548/C547)</f>
        <v>-4.3583614906832846E-3</v>
      </c>
      <c r="I548">
        <f>+LN(D548/D547)</f>
        <v>-6.4388462553081624E-3</v>
      </c>
    </row>
    <row r="549" spans="1:9" x14ac:dyDescent="0.25">
      <c r="A549" s="16">
        <v>41803</v>
      </c>
      <c r="B549">
        <f>+VLOOKUP(A549,'CEMEXCPO.MX'!$A$2:$G$1741,6,FALSE)</f>
        <v>15.193</v>
      </c>
      <c r="C549">
        <f>+VLOOKUP(A549,BIMBOA.MX!$A$2:$G$1741,6,FALSE)</f>
        <v>37.381720999999999</v>
      </c>
      <c r="D549">
        <f>+VLOOKUP(A549,GENTERA.MX!$A$2:$G$1741,6,FALSE)</f>
        <v>20.161448</v>
      </c>
      <c r="F549" s="16">
        <v>41803</v>
      </c>
      <c r="G549">
        <f>+LN(B549/B548)</f>
        <v>-2.9181365678678001E-3</v>
      </c>
      <c r="H549">
        <f>+LN(C549/C548)</f>
        <v>-1.0590503209204528E-2</v>
      </c>
      <c r="I549">
        <f>+LN(D549/D548)</f>
        <v>-1.4640255211538351E-2</v>
      </c>
    </row>
    <row r="550" spans="1:9" x14ac:dyDescent="0.25">
      <c r="A550" s="16">
        <v>41806</v>
      </c>
      <c r="B550">
        <f>+VLOOKUP(A550,'CEMEXCPO.MX'!$A$2:$G$1741,6,FALSE)</f>
        <v>15.2463</v>
      </c>
      <c r="C550">
        <f>+VLOOKUP(A550,BIMBOA.MX!$A$2:$G$1741,6,FALSE)</f>
        <v>38.167991999999998</v>
      </c>
      <c r="D550">
        <f>+VLOOKUP(A550,GENTERA.MX!$A$2:$G$1741,6,FALSE)</f>
        <v>20.021035999999999</v>
      </c>
      <c r="F550" s="16">
        <v>41806</v>
      </c>
      <c r="G550">
        <f>+LN(B550/B549)</f>
        <v>3.5020552032618826E-3</v>
      </c>
      <c r="H550">
        <f>+LN(C550/C549)</f>
        <v>2.0815416983084804E-2</v>
      </c>
      <c r="I550">
        <f>+LN(D550/D549)</f>
        <v>-6.9887452207448349E-3</v>
      </c>
    </row>
    <row r="551" spans="1:9" x14ac:dyDescent="0.25">
      <c r="A551" s="16">
        <v>41807</v>
      </c>
      <c r="B551">
        <f>+VLOOKUP(A551,'CEMEXCPO.MX'!$A$2:$G$1741,6,FALSE)</f>
        <v>15.237399999999999</v>
      </c>
      <c r="C551">
        <f>+VLOOKUP(A551,BIMBOA.MX!$A$2:$G$1741,6,FALSE)</f>
        <v>38.100043999999997</v>
      </c>
      <c r="D551">
        <f>+VLOOKUP(A551,GENTERA.MX!$A$2:$G$1741,6,FALSE)</f>
        <v>20.120152000000001</v>
      </c>
      <c r="F551" s="16">
        <v>41807</v>
      </c>
      <c r="G551">
        <f>+LN(B551/B550)</f>
        <v>-5.839186353940218E-4</v>
      </c>
      <c r="H551">
        <f>+LN(C551/C550)</f>
        <v>-1.7818216264878243E-3</v>
      </c>
      <c r="I551">
        <f>+LN(D551/D550)</f>
        <v>4.938379075042099E-3</v>
      </c>
    </row>
    <row r="552" spans="1:9" x14ac:dyDescent="0.25">
      <c r="A552" s="16">
        <v>41808</v>
      </c>
      <c r="B552">
        <f>+VLOOKUP(A552,'CEMEXCPO.MX'!$A$2:$G$1741,6,FALSE)</f>
        <v>15.3796</v>
      </c>
      <c r="C552">
        <f>+VLOOKUP(A552,BIMBOA.MX!$A$2:$G$1741,6,FALSE)</f>
        <v>38.206820999999998</v>
      </c>
      <c r="D552">
        <f>+VLOOKUP(A552,GENTERA.MX!$A$2:$G$1741,6,FALSE)</f>
        <v>20.673538000000001</v>
      </c>
      <c r="F552" s="16">
        <v>41808</v>
      </c>
      <c r="G552">
        <f>+LN(B552/B551)</f>
        <v>9.2890239074512031E-3</v>
      </c>
      <c r="H552">
        <f>+LN(C552/C551)</f>
        <v>2.798622894345377E-3</v>
      </c>
      <c r="I552">
        <f>+LN(D552/D551)</f>
        <v>2.7132625112465555E-2</v>
      </c>
    </row>
    <row r="553" spans="1:9" x14ac:dyDescent="0.25">
      <c r="A553" s="16">
        <v>41809</v>
      </c>
      <c r="B553">
        <f>+VLOOKUP(A553,'CEMEXCPO.MX'!$A$2:$G$1741,6,FALSE)</f>
        <v>15.557399999999999</v>
      </c>
      <c r="C553">
        <f>+VLOOKUP(A553,BIMBOA.MX!$A$2:$G$1741,6,FALSE)</f>
        <v>38.177703999999999</v>
      </c>
      <c r="D553">
        <f>+VLOOKUP(A553,GENTERA.MX!$A$2:$G$1741,6,FALSE)</f>
        <v>20.549644000000001</v>
      </c>
      <c r="F553" s="16">
        <v>41809</v>
      </c>
      <c r="G553">
        <f>+LN(B553/B552)</f>
        <v>1.1494453735671688E-2</v>
      </c>
      <c r="H553">
        <f>+LN(C553/C552)</f>
        <v>-7.623795895906224E-4</v>
      </c>
      <c r="I553">
        <f>+LN(D553/D552)</f>
        <v>-6.0109077962208187E-3</v>
      </c>
    </row>
    <row r="554" spans="1:9" x14ac:dyDescent="0.25">
      <c r="A554" s="16">
        <v>41810</v>
      </c>
      <c r="B554">
        <f>+VLOOKUP(A554,'CEMEXCPO.MX'!$A$2:$G$1741,6,FALSE)</f>
        <v>15.4152</v>
      </c>
      <c r="C554">
        <f>+VLOOKUP(A554,BIMBOA.MX!$A$2:$G$1741,6,FALSE)</f>
        <v>38.536861000000002</v>
      </c>
      <c r="D554">
        <f>+VLOOKUP(A554,GENTERA.MX!$A$2:$G$1741,6,FALSE)</f>
        <v>20.665279000000002</v>
      </c>
      <c r="F554" s="16">
        <v>41810</v>
      </c>
      <c r="G554">
        <f>+LN(B554/B553)</f>
        <v>-9.1823740430647359E-3</v>
      </c>
      <c r="H554">
        <f>+LN(C554/C553)</f>
        <v>9.363531530384812E-3</v>
      </c>
      <c r="I554">
        <f>+LN(D554/D553)</f>
        <v>5.6113317701392187E-3</v>
      </c>
    </row>
    <row r="555" spans="1:9" x14ac:dyDescent="0.25">
      <c r="A555" s="16">
        <v>41813</v>
      </c>
      <c r="B555">
        <f>+VLOOKUP(A555,'CEMEXCPO.MX'!$A$2:$G$1741,6,FALSE)</f>
        <v>15.3796</v>
      </c>
      <c r="C555">
        <f>+VLOOKUP(A555,BIMBOA.MX!$A$2:$G$1741,6,FALSE)</f>
        <v>38.711585999999997</v>
      </c>
      <c r="D555">
        <f>+VLOOKUP(A555,GENTERA.MX!$A$2:$G$1741,6,FALSE)</f>
        <v>20.442271999999999</v>
      </c>
      <c r="F555" s="16">
        <v>41813</v>
      </c>
      <c r="G555">
        <f>+LN(B555/B554)</f>
        <v>-2.3120796926069543E-3</v>
      </c>
      <c r="H555">
        <f>+LN(C555/C554)</f>
        <v>4.5237232527227398E-3</v>
      </c>
      <c r="I555">
        <f>+LN(D555/D554)</f>
        <v>-1.0850035204239531E-2</v>
      </c>
    </row>
    <row r="556" spans="1:9" x14ac:dyDescent="0.25">
      <c r="A556" s="16">
        <v>41814</v>
      </c>
      <c r="B556">
        <f>+VLOOKUP(A556,'CEMEXCPO.MX'!$A$2:$G$1741,6,FALSE)</f>
        <v>15.2818</v>
      </c>
      <c r="C556">
        <f>+VLOOKUP(A556,BIMBOA.MX!$A$2:$G$1741,6,FALSE)</f>
        <v>38.34272</v>
      </c>
      <c r="D556">
        <f>+VLOOKUP(A556,GENTERA.MX!$A$2:$G$1741,6,FALSE)</f>
        <v>20.533127</v>
      </c>
      <c r="F556" s="16">
        <v>41814</v>
      </c>
      <c r="G556">
        <f>+LN(B556/B555)</f>
        <v>-6.3793780894520454E-3</v>
      </c>
      <c r="H556">
        <f>+LN(C556/C555)</f>
        <v>-9.5742557907947026E-3</v>
      </c>
      <c r="I556">
        <f>+LN(D556/D555)</f>
        <v>4.4346193624624471E-3</v>
      </c>
    </row>
    <row r="557" spans="1:9" x14ac:dyDescent="0.25">
      <c r="A557" s="16">
        <v>41815</v>
      </c>
      <c r="B557">
        <f>+VLOOKUP(A557,'CEMEXCPO.MX'!$A$2:$G$1741,6,FALSE)</f>
        <v>15.210699999999999</v>
      </c>
      <c r="C557">
        <f>+VLOOKUP(A557,BIMBOA.MX!$A$2:$G$1741,6,FALSE)</f>
        <v>37.585571000000002</v>
      </c>
      <c r="D557">
        <f>+VLOOKUP(A557,GENTERA.MX!$A$2:$G$1741,6,FALSE)</f>
        <v>20.772649999999999</v>
      </c>
      <c r="F557" s="16">
        <v>41815</v>
      </c>
      <c r="G557">
        <f>+LN(B557/B556)</f>
        <v>-4.6634502815763052E-3</v>
      </c>
      <c r="H557">
        <f>+LN(C557/C556)</f>
        <v>-1.9944452539724395E-2</v>
      </c>
      <c r="I557">
        <f>+LN(D557/D556)</f>
        <v>1.1597684496920098E-2</v>
      </c>
    </row>
    <row r="558" spans="1:9" x14ac:dyDescent="0.25">
      <c r="A558" s="16">
        <v>41816</v>
      </c>
      <c r="B558">
        <f>+VLOOKUP(A558,'CEMEXCPO.MX'!$A$2:$G$1741,6,FALSE)</f>
        <v>15.290699999999999</v>
      </c>
      <c r="C558">
        <f>+VLOOKUP(A558,BIMBOA.MX!$A$2:$G$1741,6,FALSE)</f>
        <v>36.964325000000002</v>
      </c>
      <c r="D558">
        <f>+VLOOKUP(A558,GENTERA.MX!$A$2:$G$1741,6,FALSE)</f>
        <v>20.293597999999999</v>
      </c>
      <c r="F558" s="16">
        <v>41816</v>
      </c>
      <c r="G558">
        <f>+LN(B558/B557)</f>
        <v>5.2456728836801662E-3</v>
      </c>
      <c r="H558">
        <f>+LN(C558/C557)</f>
        <v>-1.666696841934151E-2</v>
      </c>
      <c r="I558">
        <f>+LN(D558/D557)</f>
        <v>-2.333175076628902E-2</v>
      </c>
    </row>
    <row r="559" spans="1:9" x14ac:dyDescent="0.25">
      <c r="A559" s="16">
        <v>41817</v>
      </c>
      <c r="B559">
        <f>+VLOOKUP(A559,'CEMEXCPO.MX'!$A$2:$G$1741,6,FALSE)</f>
        <v>15.210699999999999</v>
      </c>
      <c r="C559">
        <f>+VLOOKUP(A559,BIMBOA.MX!$A$2:$G$1741,6,FALSE)</f>
        <v>36.964325000000002</v>
      </c>
      <c r="D559">
        <f>+VLOOKUP(A559,GENTERA.MX!$A$2:$G$1741,6,FALSE)</f>
        <v>20.400971999999999</v>
      </c>
      <c r="F559" s="16">
        <v>41817</v>
      </c>
      <c r="G559">
        <f>+LN(B559/B558)</f>
        <v>-5.2456728836802642E-3</v>
      </c>
      <c r="H559">
        <f>+LN(C559/C558)</f>
        <v>0</v>
      </c>
      <c r="I559">
        <f>+LN(D559/D558)</f>
        <v>5.2770799237009313E-3</v>
      </c>
    </row>
    <row r="560" spans="1:9" x14ac:dyDescent="0.25">
      <c r="A560" s="16">
        <v>41820</v>
      </c>
      <c r="B560">
        <f>+VLOOKUP(A560,'CEMEXCPO.MX'!$A$2:$G$1741,6,FALSE)</f>
        <v>15.273</v>
      </c>
      <c r="C560">
        <f>+VLOOKUP(A560,BIMBOA.MX!$A$2:$G$1741,6,FALSE)</f>
        <v>36.954613000000002</v>
      </c>
      <c r="D560">
        <f>+VLOOKUP(A560,GENTERA.MX!$A$2:$G$1741,6,FALSE)</f>
        <v>20.648758000000001</v>
      </c>
      <c r="F560" s="16">
        <v>41820</v>
      </c>
      <c r="G560">
        <f>+LN(B560/B559)</f>
        <v>4.0874360223886221E-3</v>
      </c>
      <c r="H560">
        <f>+LN(C560/C559)</f>
        <v>-2.6277433953085684E-4</v>
      </c>
      <c r="I560">
        <f>+LN(D560/D559)</f>
        <v>1.20726255458826E-2</v>
      </c>
    </row>
    <row r="561" spans="1:9" x14ac:dyDescent="0.25">
      <c r="A561" s="16">
        <v>41821</v>
      </c>
      <c r="B561">
        <f>+VLOOKUP(A561,'CEMEXCPO.MX'!$A$2:$G$1741,6,FALSE)</f>
        <v>15.450799999999999</v>
      </c>
      <c r="C561">
        <f>+VLOOKUP(A561,BIMBOA.MX!$A$2:$G$1741,6,FALSE)</f>
        <v>37.168174999999998</v>
      </c>
      <c r="D561">
        <f>+VLOOKUP(A561,GENTERA.MX!$A$2:$G$1741,6,FALSE)</f>
        <v>21.284742000000001</v>
      </c>
      <c r="F561" s="16">
        <v>41821</v>
      </c>
      <c r="G561">
        <f>+LN(B561/B560)</f>
        <v>1.1574218350186337E-2</v>
      </c>
      <c r="H561">
        <f>+LN(C561/C560)</f>
        <v>5.7624003821365446E-3</v>
      </c>
      <c r="I561">
        <f>+LN(D561/D560)</f>
        <v>3.0335305674740288E-2</v>
      </c>
    </row>
    <row r="562" spans="1:9" x14ac:dyDescent="0.25">
      <c r="A562" s="16">
        <v>41822</v>
      </c>
      <c r="B562">
        <f>+VLOOKUP(A562,'CEMEXCPO.MX'!$A$2:$G$1741,6,FALSE)</f>
        <v>15.6197</v>
      </c>
      <c r="C562">
        <f>+VLOOKUP(A562,BIMBOA.MX!$A$2:$G$1741,6,FALSE)</f>
        <v>37.867077000000002</v>
      </c>
      <c r="D562">
        <f>+VLOOKUP(A562,GENTERA.MX!$A$2:$G$1741,6,FALSE)</f>
        <v>21.681197999999998</v>
      </c>
      <c r="F562" s="16">
        <v>41822</v>
      </c>
      <c r="G562">
        <f>+LN(B562/B561)</f>
        <v>1.0872156142637944E-2</v>
      </c>
      <c r="H562">
        <f>+LN(C562/C561)</f>
        <v>1.8629169459596126E-2</v>
      </c>
      <c r="I562">
        <f>+LN(D562/D561)</f>
        <v>1.845495535281266E-2</v>
      </c>
    </row>
    <row r="563" spans="1:9" x14ac:dyDescent="0.25">
      <c r="A563" s="16">
        <v>41823</v>
      </c>
      <c r="B563">
        <f>+VLOOKUP(A563,'CEMEXCPO.MX'!$A$2:$G$1741,6,FALSE)</f>
        <v>15.708600000000001</v>
      </c>
      <c r="C563">
        <f>+VLOOKUP(A563,BIMBOA.MX!$A$2:$G$1741,6,FALSE)</f>
        <v>38.187407999999998</v>
      </c>
      <c r="D563">
        <f>+VLOOKUP(A563,GENTERA.MX!$A$2:$G$1741,6,FALSE)</f>
        <v>22.069391</v>
      </c>
      <c r="F563" s="16">
        <v>41823</v>
      </c>
      <c r="G563">
        <f>+LN(B563/B562)</f>
        <v>5.675395002160616E-3</v>
      </c>
      <c r="H563">
        <f>+LN(C563/C562)</f>
        <v>8.4237739357740735E-3</v>
      </c>
      <c r="I563">
        <f>+LN(D563/D562)</f>
        <v>1.7746192521548073E-2</v>
      </c>
    </row>
    <row r="564" spans="1:9" x14ac:dyDescent="0.25">
      <c r="A564" s="16">
        <v>41824</v>
      </c>
      <c r="B564">
        <f>+VLOOKUP(A564,'CEMEXCPO.MX'!$A$2:$G$1741,6,FALSE)</f>
        <v>15.717499999999999</v>
      </c>
      <c r="C564">
        <f>+VLOOKUP(A564,BIMBOA.MX!$A$2:$G$1741,6,FALSE)</f>
        <v>38.323307</v>
      </c>
      <c r="D564">
        <f>+VLOOKUP(A564,GENTERA.MX!$A$2:$G$1741,6,FALSE)</f>
        <v>22.639299000000001</v>
      </c>
      <c r="F564" s="16">
        <v>41824</v>
      </c>
      <c r="G564">
        <f>+LN(B564/B563)</f>
        <v>5.6640819178569997E-4</v>
      </c>
      <c r="H564">
        <f>+LN(C564/C563)</f>
        <v>3.5524211979192375E-3</v>
      </c>
      <c r="I564">
        <f>+LN(D564/D563)</f>
        <v>2.5495664089202549E-2</v>
      </c>
    </row>
    <row r="565" spans="1:9" x14ac:dyDescent="0.25">
      <c r="A565" s="16">
        <v>41827</v>
      </c>
      <c r="B565">
        <f>+VLOOKUP(A565,'CEMEXCPO.MX'!$A$2:$G$1741,6,FALSE)</f>
        <v>15.593</v>
      </c>
      <c r="C565">
        <f>+VLOOKUP(A565,BIMBOA.MX!$A$2:$G$1741,6,FALSE)</f>
        <v>38.701878000000001</v>
      </c>
      <c r="D565">
        <f>+VLOOKUP(A565,GENTERA.MX!$A$2:$G$1741,6,FALSE)</f>
        <v>23.151389999999999</v>
      </c>
      <c r="F565" s="16">
        <v>41827</v>
      </c>
      <c r="G565">
        <f>+LN(B565/B564)</f>
        <v>-7.952645672330616E-3</v>
      </c>
      <c r="H565">
        <f>+LN(C565/C564)</f>
        <v>9.8298770285873971E-3</v>
      </c>
      <c r="I565">
        <f>+LN(D565/D564)</f>
        <v>2.2367531968171372E-2</v>
      </c>
    </row>
    <row r="566" spans="1:9" x14ac:dyDescent="0.25">
      <c r="A566" s="16">
        <v>41828</v>
      </c>
      <c r="B566">
        <f>+VLOOKUP(A566,'CEMEXCPO.MX'!$A$2:$G$1741,6,FALSE)</f>
        <v>15.468500000000001</v>
      </c>
      <c r="C566">
        <f>+VLOOKUP(A566,BIMBOA.MX!$A$2:$G$1741,6,FALSE)</f>
        <v>38.682465000000001</v>
      </c>
      <c r="D566">
        <f>+VLOOKUP(A566,GENTERA.MX!$A$2:$G$1741,6,FALSE)</f>
        <v>23.390913000000001</v>
      </c>
      <c r="F566" s="16">
        <v>41828</v>
      </c>
      <c r="G566">
        <f>+LN(B566/B565)</f>
        <v>-8.0163975805465949E-3</v>
      </c>
      <c r="H566">
        <f>+LN(C566/C565)</f>
        <v>-5.0172941074755264E-4</v>
      </c>
      <c r="I566">
        <f>+LN(D566/D565)</f>
        <v>1.0292791683140467E-2</v>
      </c>
    </row>
    <row r="567" spans="1:9" x14ac:dyDescent="0.25">
      <c r="A567" s="16">
        <v>41829</v>
      </c>
      <c r="B567">
        <f>+VLOOKUP(A567,'CEMEXCPO.MX'!$A$2:$G$1741,6,FALSE)</f>
        <v>15.450799999999999</v>
      </c>
      <c r="C567">
        <f>+VLOOKUP(A567,BIMBOA.MX!$A$2:$G$1741,6,FALSE)</f>
        <v>38.265064000000002</v>
      </c>
      <c r="D567">
        <f>+VLOOKUP(A567,GENTERA.MX!$A$2:$G$1741,6,FALSE)</f>
        <v>23.134868999999998</v>
      </c>
      <c r="F567" s="16">
        <v>41829</v>
      </c>
      <c r="G567">
        <f>+LN(B567/B566)</f>
        <v>-1.144916083706883E-3</v>
      </c>
      <c r="H567">
        <f>+LN(C567/C566)</f>
        <v>-1.0849083772168797E-2</v>
      </c>
      <c r="I567">
        <f>+LN(D567/D566)</f>
        <v>-1.1006653682728382E-2</v>
      </c>
    </row>
    <row r="568" spans="1:9" x14ac:dyDescent="0.25">
      <c r="A568" s="16">
        <v>41830</v>
      </c>
      <c r="B568">
        <f>+VLOOKUP(A568,'CEMEXCPO.MX'!$A$2:$G$1741,6,FALSE)</f>
        <v>15.4152</v>
      </c>
      <c r="C568">
        <f>+VLOOKUP(A568,BIMBOA.MX!$A$2:$G$1741,6,FALSE)</f>
        <v>38.692172999999997</v>
      </c>
      <c r="D568">
        <f>+VLOOKUP(A568,GENTERA.MX!$A$2:$G$1741,6,FALSE)</f>
        <v>23.027494000000001</v>
      </c>
      <c r="F568" s="16">
        <v>41830</v>
      </c>
      <c r="G568">
        <f>+LN(B568/B567)</f>
        <v>-2.3067463089394805E-3</v>
      </c>
      <c r="H568">
        <f>+LN(C568/C567)</f>
        <v>1.1100018711623652E-2</v>
      </c>
      <c r="I568">
        <f>+LN(D568/D567)</f>
        <v>-4.6520666044876022E-3</v>
      </c>
    </row>
    <row r="569" spans="1:9" x14ac:dyDescent="0.25">
      <c r="A569" s="16">
        <v>41831</v>
      </c>
      <c r="B569">
        <f>+VLOOKUP(A569,'CEMEXCPO.MX'!$A$2:$G$1741,6,FALSE)</f>
        <v>15.2552</v>
      </c>
      <c r="C569">
        <f>+VLOOKUP(A569,BIMBOA.MX!$A$2:$G$1741,6,FALSE)</f>
        <v>39.332832000000003</v>
      </c>
      <c r="D569">
        <f>+VLOOKUP(A569,GENTERA.MX!$A$2:$G$1741,6,FALSE)</f>
        <v>22.143727999999999</v>
      </c>
      <c r="F569" s="16">
        <v>41831</v>
      </c>
      <c r="G569">
        <f>+LN(B569/B568)</f>
        <v>-1.0433607091275382E-2</v>
      </c>
      <c r="H569">
        <f>+LN(C569/C568)</f>
        <v>1.6422258434792131E-2</v>
      </c>
      <c r="I569">
        <f>+LN(D569/D568)</f>
        <v>-3.9134597199365996E-2</v>
      </c>
    </row>
    <row r="570" spans="1:9" x14ac:dyDescent="0.25">
      <c r="A570" s="16">
        <v>41834</v>
      </c>
      <c r="B570">
        <f>+VLOOKUP(A570,'CEMEXCPO.MX'!$A$2:$G$1741,6,FALSE)</f>
        <v>15.424099999999999</v>
      </c>
      <c r="C570">
        <f>+VLOOKUP(A570,BIMBOA.MX!$A$2:$G$1741,6,FALSE)</f>
        <v>39.769652999999998</v>
      </c>
      <c r="D570">
        <f>+VLOOKUP(A570,GENTERA.MX!$A$2:$G$1741,6,FALSE)</f>
        <v>22.432811999999998</v>
      </c>
      <c r="F570" s="16">
        <v>41834</v>
      </c>
      <c r="G570">
        <f>+LN(B570/B569)</f>
        <v>1.101079271138217E-2</v>
      </c>
      <c r="H570">
        <f>+LN(C570/C569)</f>
        <v>1.10445440581934E-2</v>
      </c>
      <c r="I570">
        <f>+LN(D570/D569)</f>
        <v>1.2970412362371758E-2</v>
      </c>
    </row>
    <row r="571" spans="1:9" x14ac:dyDescent="0.25">
      <c r="A571" s="16">
        <v>41835</v>
      </c>
      <c r="B571">
        <f>+VLOOKUP(A571,'CEMEXCPO.MX'!$A$2:$G$1741,6,FALSE)</f>
        <v>15.2463</v>
      </c>
      <c r="C571">
        <f>+VLOOKUP(A571,BIMBOA.MX!$A$2:$G$1741,6,FALSE)</f>
        <v>39.730826999999998</v>
      </c>
      <c r="D571">
        <f>+VLOOKUP(A571,GENTERA.MX!$A$2:$G$1741,6,FALSE)</f>
        <v>22.094173000000001</v>
      </c>
      <c r="F571" s="16">
        <v>41835</v>
      </c>
      <c r="G571">
        <f>+LN(B571/B570)</f>
        <v>-1.1594370584770981E-2</v>
      </c>
      <c r="H571">
        <f>+LN(C571/C570)</f>
        <v>-9.7674889728447366E-4</v>
      </c>
      <c r="I571">
        <f>+LN(D571/D570)</f>
        <v>-1.5210799885629955E-2</v>
      </c>
    </row>
    <row r="572" spans="1:9" x14ac:dyDescent="0.25">
      <c r="A572" s="16">
        <v>41836</v>
      </c>
      <c r="B572">
        <f>+VLOOKUP(A572,'CEMEXCPO.MX'!$A$2:$G$1741,6,FALSE)</f>
        <v>15.2463</v>
      </c>
      <c r="C572">
        <f>+VLOOKUP(A572,BIMBOA.MX!$A$2:$G$1741,6,FALSE)</f>
        <v>39.847309000000003</v>
      </c>
      <c r="D572">
        <f>+VLOOKUP(A572,GENTERA.MX!$A$2:$G$1741,6,FALSE)</f>
        <v>21.895945000000001</v>
      </c>
      <c r="F572" s="16">
        <v>41836</v>
      </c>
      <c r="G572">
        <f>+LN(B572/B571)</f>
        <v>0</v>
      </c>
      <c r="H572">
        <f>+LN(C572/C571)</f>
        <v>2.9274896107003676E-3</v>
      </c>
      <c r="I572">
        <f>+LN(D572/D571)</f>
        <v>-9.012448738658807E-3</v>
      </c>
    </row>
    <row r="573" spans="1:9" x14ac:dyDescent="0.25">
      <c r="A573" s="16">
        <v>41837</v>
      </c>
      <c r="B573">
        <f>+VLOOKUP(A573,'CEMEXCPO.MX'!$A$2:$G$1741,6,FALSE)</f>
        <v>14.9618</v>
      </c>
      <c r="C573">
        <f>+VLOOKUP(A573,BIMBOA.MX!$A$2:$G$1741,6,FALSE)</f>
        <v>39.769652999999998</v>
      </c>
      <c r="D573">
        <f>+VLOOKUP(A573,GENTERA.MX!$A$2:$G$1741,6,FALSE)</f>
        <v>22.011578</v>
      </c>
      <c r="F573" s="16">
        <v>41837</v>
      </c>
      <c r="G573">
        <f>+LN(B573/B572)</f>
        <v>-1.8836564500918619E-2</v>
      </c>
      <c r="H573">
        <f>+LN(C573/C572)</f>
        <v>-1.9507407134160184E-3</v>
      </c>
      <c r="I573">
        <f>+LN(D573/D572)</f>
        <v>5.2671277917554936E-3</v>
      </c>
    </row>
    <row r="574" spans="1:9" x14ac:dyDescent="0.25">
      <c r="A574" s="16">
        <v>41838</v>
      </c>
      <c r="B574">
        <f>+VLOOKUP(A574,'CEMEXCPO.MX'!$A$2:$G$1741,6,FALSE)</f>
        <v>15.264099999999999</v>
      </c>
      <c r="C574">
        <f>+VLOOKUP(A574,BIMBOA.MX!$A$2:$G$1741,6,FALSE)</f>
        <v>40.235588</v>
      </c>
      <c r="D574">
        <f>+VLOOKUP(A574,GENTERA.MX!$A$2:$G$1741,6,FALSE)</f>
        <v>22.705376000000001</v>
      </c>
      <c r="F574" s="16">
        <v>41838</v>
      </c>
      <c r="G574">
        <f>+LN(B574/B573)</f>
        <v>2.000337988318138E-2</v>
      </c>
      <c r="H574">
        <f>+LN(C574/C573)</f>
        <v>1.1647743621418172E-2</v>
      </c>
      <c r="I574">
        <f>+LN(D574/D573)</f>
        <v>3.1033136989156104E-2</v>
      </c>
    </row>
    <row r="575" spans="1:9" x14ac:dyDescent="0.25">
      <c r="A575" s="16">
        <v>41841</v>
      </c>
      <c r="B575">
        <f>+VLOOKUP(A575,'CEMEXCPO.MX'!$A$2:$G$1741,6,FALSE)</f>
        <v>15.0685</v>
      </c>
      <c r="C575">
        <f>+VLOOKUP(A575,BIMBOA.MX!$A$2:$G$1741,6,FALSE)</f>
        <v>40.342368999999998</v>
      </c>
      <c r="D575">
        <f>+VLOOKUP(A575,GENTERA.MX!$A$2:$G$1741,6,FALSE)</f>
        <v>22.804489</v>
      </c>
      <c r="F575" s="16">
        <v>41841</v>
      </c>
      <c r="G575">
        <f>+LN(B575/B574)</f>
        <v>-1.2897193863731921E-2</v>
      </c>
      <c r="H575">
        <f>+LN(C575/C574)</f>
        <v>2.6503789989860281E-3</v>
      </c>
      <c r="I575">
        <f>+LN(D575/D574)</f>
        <v>4.3556779039895695E-3</v>
      </c>
    </row>
    <row r="576" spans="1:9" x14ac:dyDescent="0.25">
      <c r="A576" s="16">
        <v>41842</v>
      </c>
      <c r="B576">
        <f>+VLOOKUP(A576,'CEMEXCPO.MX'!$A$2:$G$1741,6,FALSE)</f>
        <v>15.0685</v>
      </c>
      <c r="C576">
        <f>+VLOOKUP(A576,BIMBOA.MX!$A$2:$G$1741,6,FALSE)</f>
        <v>39.954085999999997</v>
      </c>
      <c r="D576">
        <f>+VLOOKUP(A576,GENTERA.MX!$A$2:$G$1741,6,FALSE)</f>
        <v>23.118347</v>
      </c>
      <c r="F576" s="16">
        <v>41842</v>
      </c>
      <c r="G576">
        <f>+LN(B576/B575)</f>
        <v>0</v>
      </c>
      <c r="H576">
        <f>+LN(C576/C575)</f>
        <v>-9.6713118026425706E-3</v>
      </c>
      <c r="I576">
        <f>+LN(D576/D575)</f>
        <v>1.3669142162575443E-2</v>
      </c>
    </row>
    <row r="577" spans="1:9" x14ac:dyDescent="0.25">
      <c r="A577" s="16">
        <v>41843</v>
      </c>
      <c r="B577">
        <f>+VLOOKUP(A577,'CEMEXCPO.MX'!$A$2:$G$1741,6,FALSE)</f>
        <v>15.0329</v>
      </c>
      <c r="C577">
        <f>+VLOOKUP(A577,BIMBOA.MX!$A$2:$G$1741,6,FALSE)</f>
        <v>39.798771000000002</v>
      </c>
      <c r="D577">
        <f>+VLOOKUP(A577,GENTERA.MX!$A$2:$G$1741,6,FALSE)</f>
        <v>23.200946999999999</v>
      </c>
      <c r="F577" s="16">
        <v>41843</v>
      </c>
      <c r="G577">
        <f>+LN(B577/B576)</f>
        <v>-2.365339592045425E-3</v>
      </c>
      <c r="H577">
        <f>+LN(C577/C576)</f>
        <v>-3.8949124129415568E-3</v>
      </c>
      <c r="I577">
        <f>+LN(D577/D576)</f>
        <v>3.5665520963253186E-3</v>
      </c>
    </row>
    <row r="578" spans="1:9" x14ac:dyDescent="0.25">
      <c r="A578" s="16">
        <v>41844</v>
      </c>
      <c r="B578">
        <f>+VLOOKUP(A578,'CEMEXCPO.MX'!$A$2:$G$1741,6,FALSE)</f>
        <v>14.970700000000001</v>
      </c>
      <c r="C578">
        <f>+VLOOKUP(A578,BIMBOA.MX!$A$2:$G$1741,6,FALSE)</f>
        <v>40.342368999999998</v>
      </c>
      <c r="D578">
        <f>+VLOOKUP(A578,GENTERA.MX!$A$2:$G$1741,6,FALSE)</f>
        <v>23.531324000000001</v>
      </c>
      <c r="F578" s="16">
        <v>41844</v>
      </c>
      <c r="G578">
        <f>+LN(B578/B577)</f>
        <v>-4.1461750660222469E-3</v>
      </c>
      <c r="H578">
        <f>+LN(C578/C577)</f>
        <v>1.3566224215584014E-2</v>
      </c>
      <c r="I578">
        <f>+LN(D578/D577)</f>
        <v>1.413937294482815E-2</v>
      </c>
    </row>
    <row r="579" spans="1:9" x14ac:dyDescent="0.25">
      <c r="A579" s="16">
        <v>41845</v>
      </c>
      <c r="B579">
        <f>+VLOOKUP(A579,'CEMEXCPO.MX'!$A$2:$G$1741,6,FALSE)</f>
        <v>14.9618</v>
      </c>
      <c r="C579">
        <f>+VLOOKUP(A579,BIMBOA.MX!$A$2:$G$1741,6,FALSE)</f>
        <v>40.992733000000001</v>
      </c>
      <c r="D579">
        <f>+VLOOKUP(A579,GENTERA.MX!$A$2:$G$1741,6,FALSE)</f>
        <v>23.547846</v>
      </c>
      <c r="F579" s="16">
        <v>41845</v>
      </c>
      <c r="G579">
        <f>+LN(B579/B578)</f>
        <v>-5.9467136138174859E-4</v>
      </c>
      <c r="H579">
        <f>+LN(C579/C578)</f>
        <v>1.5992550460099189E-2</v>
      </c>
      <c r="I579">
        <f>+LN(D579/D578)</f>
        <v>7.0188156156011483E-4</v>
      </c>
    </row>
    <row r="580" spans="1:9" x14ac:dyDescent="0.25">
      <c r="A580" s="16">
        <v>41848</v>
      </c>
      <c r="B580">
        <f>+VLOOKUP(A580,'CEMEXCPO.MX'!$A$2:$G$1741,6,FALSE)</f>
        <v>14.8018</v>
      </c>
      <c r="C580">
        <f>+VLOOKUP(A580,BIMBOA.MX!$A$2:$G$1741,6,FALSE)</f>
        <v>41.701351000000003</v>
      </c>
      <c r="D580">
        <f>+VLOOKUP(A580,GENTERA.MX!$A$2:$G$1741,6,FALSE)</f>
        <v>23.200946999999999</v>
      </c>
      <c r="F580" s="16">
        <v>41848</v>
      </c>
      <c r="G580">
        <f>+LN(B580/B579)</f>
        <v>-1.0751491167591401E-2</v>
      </c>
      <c r="H580">
        <f>+LN(C580/C579)</f>
        <v>1.7138719269172015E-2</v>
      </c>
      <c r="I580">
        <f>+LN(D580/D579)</f>
        <v>-1.4841254506388455E-2</v>
      </c>
    </row>
    <row r="581" spans="1:9" x14ac:dyDescent="0.25">
      <c r="A581" s="16">
        <v>41849</v>
      </c>
      <c r="B581">
        <f>+VLOOKUP(A581,'CEMEXCPO.MX'!$A$2:$G$1741,6,FALSE)</f>
        <v>14.792899999999999</v>
      </c>
      <c r="C581">
        <f>+VLOOKUP(A581,BIMBOA.MX!$A$2:$G$1741,6,FALSE)</f>
        <v>40.973323999999998</v>
      </c>
      <c r="D581">
        <f>+VLOOKUP(A581,GENTERA.MX!$A$2:$G$1741,6,FALSE)</f>
        <v>23.308315</v>
      </c>
      <c r="F581" s="16">
        <v>41849</v>
      </c>
      <c r="G581">
        <f>+LN(B581/B580)</f>
        <v>-6.0145906316340066E-4</v>
      </c>
      <c r="H581">
        <f>+LN(C581/C580)</f>
        <v>-1.7612305557768639E-2</v>
      </c>
      <c r="I581">
        <f>+LN(D581/D580)</f>
        <v>4.6170670578688554E-3</v>
      </c>
    </row>
    <row r="582" spans="1:9" x14ac:dyDescent="0.25">
      <c r="A582" s="16">
        <v>41850</v>
      </c>
      <c r="B582">
        <f>+VLOOKUP(A582,'CEMEXCPO.MX'!$A$2:$G$1741,6,FALSE)</f>
        <v>14.8551</v>
      </c>
      <c r="C582">
        <f>+VLOOKUP(A582,BIMBOA.MX!$A$2:$G$1741,6,FALSE)</f>
        <v>39.866722000000003</v>
      </c>
      <c r="D582">
        <f>+VLOOKUP(A582,GENTERA.MX!$A$2:$G$1741,6,FALSE)</f>
        <v>22.449331000000001</v>
      </c>
      <c r="F582" s="16">
        <v>41850</v>
      </c>
      <c r="G582">
        <f>+LN(B582/B581)</f>
        <v>4.1959046988498255E-3</v>
      </c>
      <c r="H582">
        <f>+LN(C582/C581)</f>
        <v>-2.7379279996390636E-2</v>
      </c>
      <c r="I582">
        <f>+LN(D582/D581)</f>
        <v>-3.754934967289697E-2</v>
      </c>
    </row>
    <row r="583" spans="1:9" x14ac:dyDescent="0.25">
      <c r="A583" s="16">
        <v>41851</v>
      </c>
      <c r="B583">
        <f>+VLOOKUP(A583,'CEMEXCPO.MX'!$A$2:$G$1741,6,FALSE)</f>
        <v>14.739599999999999</v>
      </c>
      <c r="C583">
        <f>+VLOOKUP(A583,BIMBOA.MX!$A$2:$G$1741,6,FALSE)</f>
        <v>39.420200000000001</v>
      </c>
      <c r="D583">
        <f>+VLOOKUP(A583,GENTERA.MX!$A$2:$G$1741,6,FALSE)</f>
        <v>22.011578</v>
      </c>
      <c r="F583" s="16">
        <v>41851</v>
      </c>
      <c r="G583">
        <f>+LN(B583/B582)</f>
        <v>-7.8054912811558966E-3</v>
      </c>
      <c r="H583">
        <f>+LN(C583/C582)</f>
        <v>-1.1263565528903648E-2</v>
      </c>
      <c r="I583">
        <f>+LN(D583/D582)</f>
        <v>-1.9692226537018423E-2</v>
      </c>
    </row>
    <row r="584" spans="1:9" x14ac:dyDescent="0.25">
      <c r="A584" s="16">
        <v>41852</v>
      </c>
      <c r="B584">
        <f>+VLOOKUP(A584,'CEMEXCPO.MX'!$A$2:$G$1741,6,FALSE)</f>
        <v>14.632899999999999</v>
      </c>
      <c r="C584">
        <f>+VLOOKUP(A584,BIMBOA.MX!$A$2:$G$1741,6,FALSE)</f>
        <v>39.429904999999998</v>
      </c>
      <c r="D584">
        <f>+VLOOKUP(A584,GENTERA.MX!$A$2:$G$1741,6,FALSE)</f>
        <v>21.491226000000001</v>
      </c>
      <c r="F584" s="16">
        <v>41852</v>
      </c>
      <c r="G584">
        <f>+LN(B584/B583)</f>
        <v>-7.2653311326265598E-3</v>
      </c>
      <c r="H584">
        <f>+LN(C584/C583)</f>
        <v>2.4616327521711752E-4</v>
      </c>
      <c r="I584">
        <f>+LN(D584/D583)</f>
        <v>-2.3923828834921688E-2</v>
      </c>
    </row>
    <row r="585" spans="1:9" x14ac:dyDescent="0.25">
      <c r="A585" s="16">
        <v>41855</v>
      </c>
      <c r="B585">
        <f>+VLOOKUP(A585,'CEMEXCPO.MX'!$A$2:$G$1741,6,FALSE)</f>
        <v>14.730700000000001</v>
      </c>
      <c r="C585">
        <f>+VLOOKUP(A585,BIMBOA.MX!$A$2:$G$1741,6,FALSE)</f>
        <v>40.439438000000003</v>
      </c>
      <c r="D585">
        <f>+VLOOKUP(A585,GENTERA.MX!$A$2:$G$1741,6,FALSE)</f>
        <v>23.101832999999999</v>
      </c>
      <c r="F585" s="16">
        <v>41855</v>
      </c>
      <c r="G585">
        <f>+LN(B585/B584)</f>
        <v>6.6613331909313777E-3</v>
      </c>
      <c r="H585">
        <f>+LN(C585/C584)</f>
        <v>2.528095837051356E-2</v>
      </c>
      <c r="I585">
        <f>+LN(D585/D584)</f>
        <v>7.2267206211260218E-2</v>
      </c>
    </row>
    <row r="586" spans="1:9" x14ac:dyDescent="0.25">
      <c r="A586" s="16">
        <v>41856</v>
      </c>
      <c r="B586">
        <f>+VLOOKUP(A586,'CEMEXCPO.MX'!$A$2:$G$1741,6,FALSE)</f>
        <v>14.757300000000001</v>
      </c>
      <c r="C586">
        <f>+VLOOKUP(A586,BIMBOA.MX!$A$2:$G$1741,6,FALSE)</f>
        <v>40.740355999999998</v>
      </c>
      <c r="D586">
        <f>+VLOOKUP(A586,GENTERA.MX!$A$2:$G$1741,6,FALSE)</f>
        <v>22.944901000000002</v>
      </c>
      <c r="F586" s="16">
        <v>41856</v>
      </c>
      <c r="G586">
        <f>+LN(B586/B585)</f>
        <v>1.804124200688336E-3</v>
      </c>
      <c r="H586">
        <f>+LN(C586/C585)</f>
        <v>7.4136521770260004E-3</v>
      </c>
      <c r="I586">
        <f>+LN(D586/D585)</f>
        <v>-6.8162318570180068E-3</v>
      </c>
    </row>
    <row r="587" spans="1:9" x14ac:dyDescent="0.25">
      <c r="A587" s="16">
        <v>41857</v>
      </c>
      <c r="B587">
        <f>+VLOOKUP(A587,'CEMEXCPO.MX'!$A$2:$G$1741,6,FALSE)</f>
        <v>14.7662</v>
      </c>
      <c r="C587">
        <f>+VLOOKUP(A587,BIMBOA.MX!$A$2:$G$1741,6,FALSE)</f>
        <v>40.303534999999997</v>
      </c>
      <c r="D587">
        <f>+VLOOKUP(A587,GENTERA.MX!$A$2:$G$1741,6,FALSE)</f>
        <v>22.614521</v>
      </c>
      <c r="F587" s="16">
        <v>41857</v>
      </c>
      <c r="G587">
        <f>+LN(B587/B586)</f>
        <v>6.029095648953062E-4</v>
      </c>
      <c r="H587">
        <f>+LN(C587/C586)</f>
        <v>-1.0779966873874232E-2</v>
      </c>
      <c r="I587">
        <f>+LN(D587/D586)</f>
        <v>-1.4503511098814193E-2</v>
      </c>
    </row>
    <row r="588" spans="1:9" x14ac:dyDescent="0.25">
      <c r="A588" s="16">
        <v>41858</v>
      </c>
      <c r="B588">
        <f>+VLOOKUP(A588,'CEMEXCPO.MX'!$A$2:$G$1741,6,FALSE)</f>
        <v>14.704000000000001</v>
      </c>
      <c r="C588">
        <f>+VLOOKUP(A588,BIMBOA.MX!$A$2:$G$1741,6,FALSE)</f>
        <v>39.963791000000001</v>
      </c>
      <c r="D588">
        <f>+VLOOKUP(A588,GENTERA.MX!$A$2:$G$1741,6,FALSE)</f>
        <v>22.763193000000001</v>
      </c>
      <c r="F588" s="16">
        <v>41858</v>
      </c>
      <c r="G588">
        <f>+LN(B588/B587)</f>
        <v>-4.2212195614692496E-3</v>
      </c>
      <c r="H588">
        <f>+LN(C588/C587)</f>
        <v>-8.4653630769423623E-3</v>
      </c>
      <c r="I588">
        <f>+LN(D588/D587)</f>
        <v>6.5526673276661849E-3</v>
      </c>
    </row>
    <row r="589" spans="1:9" x14ac:dyDescent="0.25">
      <c r="A589" s="16">
        <v>41859</v>
      </c>
      <c r="B589">
        <f>+VLOOKUP(A589,'CEMEXCPO.MX'!$A$2:$G$1741,6,FALSE)</f>
        <v>14.944000000000001</v>
      </c>
      <c r="C589">
        <f>+VLOOKUP(A589,BIMBOA.MX!$A$2:$G$1741,6,FALSE)</f>
        <v>40.478264000000003</v>
      </c>
      <c r="D589">
        <f>+VLOOKUP(A589,GENTERA.MX!$A$2:$G$1741,6,FALSE)</f>
        <v>23.068794</v>
      </c>
      <c r="F589" s="16">
        <v>41859</v>
      </c>
      <c r="G589">
        <f>+LN(B589/B588)</f>
        <v>1.6190315873155638E-2</v>
      </c>
      <c r="H589">
        <f>+LN(C589/C588)</f>
        <v>1.2791319533750969E-2</v>
      </c>
      <c r="I589">
        <f>+LN(D589/D588)</f>
        <v>1.3335905735700072E-2</v>
      </c>
    </row>
    <row r="590" spans="1:9" x14ac:dyDescent="0.25">
      <c r="A590" s="16">
        <v>41862</v>
      </c>
      <c r="B590">
        <f>+VLOOKUP(A590,'CEMEXCPO.MX'!$A$2:$G$1741,6,FALSE)</f>
        <v>14.944000000000001</v>
      </c>
      <c r="C590">
        <f>+VLOOKUP(A590,BIMBOA.MX!$A$2:$G$1741,6,FALSE)</f>
        <v>41.080100999999999</v>
      </c>
      <c r="D590">
        <f>+VLOOKUP(A590,GENTERA.MX!$A$2:$G$1741,6,FALSE)</f>
        <v>23.878226999999999</v>
      </c>
      <c r="F590" s="16">
        <v>41862</v>
      </c>
      <c r="G590">
        <f>+LN(B590/B589)</f>
        <v>0</v>
      </c>
      <c r="H590">
        <f>+LN(C590/C589)</f>
        <v>1.4758704990554926E-2</v>
      </c>
      <c r="I590">
        <f>+LN(D590/D589)</f>
        <v>3.4486244400321192E-2</v>
      </c>
    </row>
    <row r="591" spans="1:9" x14ac:dyDescent="0.25">
      <c r="A591" s="16">
        <v>41863</v>
      </c>
      <c r="B591">
        <f>+VLOOKUP(A591,'CEMEXCPO.MX'!$A$2:$G$1741,6,FALSE)</f>
        <v>14.8818</v>
      </c>
      <c r="C591">
        <f>+VLOOKUP(A591,BIMBOA.MX!$A$2:$G$1741,6,FALSE)</f>
        <v>41.012149999999998</v>
      </c>
      <c r="D591">
        <f>+VLOOKUP(A591,GENTERA.MX!$A$2:$G$1741,6,FALSE)</f>
        <v>23.481766</v>
      </c>
      <c r="F591" s="16">
        <v>41863</v>
      </c>
      <c r="G591">
        <f>+LN(B591/B590)</f>
        <v>-4.1708916556128335E-3</v>
      </c>
      <c r="H591">
        <f>+LN(C591/C590)</f>
        <v>-1.6554794074033511E-3</v>
      </c>
      <c r="I591">
        <f>+LN(D591/D590)</f>
        <v>-1.6742834458124797E-2</v>
      </c>
    </row>
    <row r="592" spans="1:9" x14ac:dyDescent="0.25">
      <c r="A592" s="16">
        <v>41864</v>
      </c>
      <c r="B592">
        <f>+VLOOKUP(A592,'CEMEXCPO.MX'!$A$2:$G$1741,6,FALSE)</f>
        <v>14.917400000000001</v>
      </c>
      <c r="C592">
        <f>+VLOOKUP(A592,BIMBOA.MX!$A$2:$G$1741,6,FALSE)</f>
        <v>41.633400000000002</v>
      </c>
      <c r="D592">
        <f>+VLOOKUP(A592,GENTERA.MX!$A$2:$G$1741,6,FALSE)</f>
        <v>23.903003999999999</v>
      </c>
      <c r="F592" s="16">
        <v>41864</v>
      </c>
      <c r="G592">
        <f>+LN(B592/B591)</f>
        <v>2.3893270246419058E-3</v>
      </c>
      <c r="H592">
        <f>+LN(C592/C591)</f>
        <v>1.5034365475901357E-2</v>
      </c>
      <c r="I592">
        <f>+LN(D592/D591)</f>
        <v>1.7779936336927572E-2</v>
      </c>
    </row>
    <row r="593" spans="1:9" x14ac:dyDescent="0.25">
      <c r="A593" s="16">
        <v>41865</v>
      </c>
      <c r="B593">
        <f>+VLOOKUP(A593,'CEMEXCPO.MX'!$A$2:$G$1741,6,FALSE)</f>
        <v>14.9885</v>
      </c>
      <c r="C593">
        <f>+VLOOKUP(A593,BIMBOA.MX!$A$2:$G$1741,6,FALSE)</f>
        <v>41.672226000000002</v>
      </c>
      <c r="D593">
        <f>+VLOOKUP(A593,GENTERA.MX!$A$2:$G$1741,6,FALSE)</f>
        <v>23.646957</v>
      </c>
      <c r="F593" s="16">
        <v>41865</v>
      </c>
      <c r="G593">
        <f>+LN(B593/B592)</f>
        <v>4.754923540842392E-3</v>
      </c>
      <c r="H593">
        <f>+LN(C593/C592)</f>
        <v>9.3213399083623741E-4</v>
      </c>
      <c r="I593">
        <f>+LN(D593/D592)</f>
        <v>-1.0769702832275447E-2</v>
      </c>
    </row>
    <row r="594" spans="1:9" x14ac:dyDescent="0.25">
      <c r="A594" s="16">
        <v>41866</v>
      </c>
      <c r="B594">
        <f>+VLOOKUP(A594,'CEMEXCPO.MX'!$A$2:$G$1741,6,FALSE)</f>
        <v>14.9085</v>
      </c>
      <c r="C594">
        <f>+VLOOKUP(A594,BIMBOA.MX!$A$2:$G$1741,6,FALSE)</f>
        <v>41.118926999999999</v>
      </c>
      <c r="D594">
        <f>+VLOOKUP(A594,GENTERA.MX!$A$2:$G$1741,6,FALSE)</f>
        <v>23.200946999999999</v>
      </c>
      <c r="F594" s="16">
        <v>41866</v>
      </c>
      <c r="G594">
        <f>+LN(B594/B593)</f>
        <v>-5.3517203023253487E-3</v>
      </c>
      <c r="H594">
        <f>+LN(C594/C593)</f>
        <v>-1.3366337285531962E-2</v>
      </c>
      <c r="I594">
        <f>+LN(D594/D593)</f>
        <v>-1.9041341778674843E-2</v>
      </c>
    </row>
    <row r="595" spans="1:9" x14ac:dyDescent="0.25">
      <c r="A595" s="16">
        <v>41869</v>
      </c>
      <c r="B595">
        <f>+VLOOKUP(A595,'CEMEXCPO.MX'!$A$2:$G$1741,6,FALSE)</f>
        <v>14.970700000000001</v>
      </c>
      <c r="C595">
        <f>+VLOOKUP(A595,BIMBOA.MX!$A$2:$G$1741,6,FALSE)</f>
        <v>41.487793000000003</v>
      </c>
      <c r="D595">
        <f>+VLOOKUP(A595,GENTERA.MX!$A$2:$G$1741,6,FALSE)</f>
        <v>23.754332000000002</v>
      </c>
      <c r="F595" s="16">
        <v>41869</v>
      </c>
      <c r="G595">
        <f>+LN(B595/B594)</f>
        <v>4.1634374313214567E-3</v>
      </c>
      <c r="H595">
        <f>+LN(C595/C594)</f>
        <v>8.9307129408685015E-3</v>
      </c>
      <c r="I595">
        <f>+LN(D595/D594)</f>
        <v>2.3571817043082702E-2</v>
      </c>
    </row>
    <row r="596" spans="1:9" x14ac:dyDescent="0.25">
      <c r="A596" s="16">
        <v>41870</v>
      </c>
      <c r="B596">
        <f>+VLOOKUP(A596,'CEMEXCPO.MX'!$A$2:$G$1741,6,FALSE)</f>
        <v>14.997400000000001</v>
      </c>
      <c r="C596">
        <f>+VLOOKUP(A596,BIMBOA.MX!$A$2:$G$1741,6,FALSE)</f>
        <v>41.788711999999997</v>
      </c>
      <c r="D596">
        <f>+VLOOKUP(A596,GENTERA.MX!$A$2:$G$1741,6,FALSE)</f>
        <v>24.241645999999999</v>
      </c>
      <c r="F596" s="16">
        <v>41870</v>
      </c>
      <c r="G596">
        <f>+LN(B596/B595)</f>
        <v>1.7818952195640966E-3</v>
      </c>
      <c r="H596">
        <f>+LN(C596/C595)</f>
        <v>7.2270158249971702E-3</v>
      </c>
      <c r="I596">
        <f>+LN(D596/D595)</f>
        <v>2.0307149338358005E-2</v>
      </c>
    </row>
    <row r="597" spans="1:9" x14ac:dyDescent="0.25">
      <c r="A597" s="16">
        <v>41871</v>
      </c>
      <c r="B597">
        <f>+VLOOKUP(A597,'CEMEXCPO.MX'!$A$2:$G$1741,6,FALSE)</f>
        <v>15.0863</v>
      </c>
      <c r="C597">
        <f>+VLOOKUP(A597,BIMBOA.MX!$A$2:$G$1741,6,FALSE)</f>
        <v>41.905192999999997</v>
      </c>
      <c r="D597">
        <f>+VLOOKUP(A597,GENTERA.MX!$A$2:$G$1741,6,FALSE)</f>
        <v>24.538983999999999</v>
      </c>
      <c r="F597" s="16">
        <v>41871</v>
      </c>
      <c r="G597">
        <f>+LN(B597/B596)</f>
        <v>5.9101944758048041E-3</v>
      </c>
      <c r="H597">
        <f>+LN(C597/C596)</f>
        <v>2.7835019815782339E-3</v>
      </c>
      <c r="I597">
        <f>+LN(D597/D596)</f>
        <v>1.2190973446545733E-2</v>
      </c>
    </row>
    <row r="598" spans="1:9" x14ac:dyDescent="0.25">
      <c r="A598" s="16">
        <v>41872</v>
      </c>
      <c r="B598">
        <f>+VLOOKUP(A598,'CEMEXCPO.MX'!$A$2:$G$1741,6,FALSE)</f>
        <v>15.050700000000001</v>
      </c>
      <c r="C598">
        <f>+VLOOKUP(A598,BIMBOA.MX!$A$2:$G$1741,6,FALSE)</f>
        <v>41.681933999999998</v>
      </c>
      <c r="D598">
        <f>+VLOOKUP(A598,GENTERA.MX!$A$2:$G$1741,6,FALSE)</f>
        <v>24.588543000000001</v>
      </c>
      <c r="F598" s="16">
        <v>41872</v>
      </c>
      <c r="G598">
        <f>+LN(B598/B597)</f>
        <v>-2.3625454795637452E-3</v>
      </c>
      <c r="H598">
        <f>+LN(C598/C597)</f>
        <v>-5.3419596756703854E-3</v>
      </c>
      <c r="I598">
        <f>+LN(D598/D597)</f>
        <v>2.0175661116070063E-3</v>
      </c>
    </row>
    <row r="599" spans="1:9" x14ac:dyDescent="0.25">
      <c r="A599" s="16">
        <v>41873</v>
      </c>
      <c r="B599">
        <f>+VLOOKUP(A599,'CEMEXCPO.MX'!$A$2:$G$1741,6,FALSE)</f>
        <v>15.077400000000001</v>
      </c>
      <c r="C599">
        <f>+VLOOKUP(A599,BIMBOA.MX!$A$2:$G$1741,6,FALSE)</f>
        <v>41.652813000000002</v>
      </c>
      <c r="D599">
        <f>+VLOOKUP(A599,GENTERA.MX!$A$2:$G$1741,6,FALSE)</f>
        <v>24.357275000000001</v>
      </c>
      <c r="F599" s="16">
        <v>41873</v>
      </c>
      <c r="G599">
        <f>+LN(B599/B598)</f>
        <v>1.7724321805804651E-3</v>
      </c>
      <c r="H599">
        <f>+LN(C599/C598)</f>
        <v>-6.9889217244144795E-4</v>
      </c>
      <c r="I599">
        <f>+LN(D599/D598)</f>
        <v>-9.4500298708202705E-3</v>
      </c>
    </row>
    <row r="600" spans="1:9" x14ac:dyDescent="0.25">
      <c r="A600" s="16">
        <v>41876</v>
      </c>
      <c r="B600">
        <f>+VLOOKUP(A600,'CEMEXCPO.MX'!$A$2:$G$1741,6,FALSE)</f>
        <v>15.3085</v>
      </c>
      <c r="C600">
        <f>+VLOOKUP(A600,BIMBOA.MX!$A$2:$G$1741,6,FALSE)</f>
        <v>41.662517999999999</v>
      </c>
      <c r="D600">
        <f>+VLOOKUP(A600,GENTERA.MX!$A$2:$G$1741,6,FALSE)</f>
        <v>24.538983999999999</v>
      </c>
      <c r="F600" s="16">
        <v>41876</v>
      </c>
      <c r="G600">
        <f>+LN(B600/B599)</f>
        <v>1.5211295768349961E-2</v>
      </c>
      <c r="H600">
        <f>+LN(C600/C599)</f>
        <v>2.3297032916772936E-4</v>
      </c>
      <c r="I600">
        <f>+LN(D600/D599)</f>
        <v>7.4324637592132169E-3</v>
      </c>
    </row>
    <row r="601" spans="1:9" x14ac:dyDescent="0.25">
      <c r="A601" s="16">
        <v>41877</v>
      </c>
      <c r="B601">
        <f>+VLOOKUP(A601,'CEMEXCPO.MX'!$A$2:$G$1741,6,FALSE)</f>
        <v>15.388500000000001</v>
      </c>
      <c r="C601">
        <f>+VLOOKUP(A601,BIMBOA.MX!$A$2:$G$1741,6,FALSE)</f>
        <v>41.264530000000001</v>
      </c>
      <c r="D601">
        <f>+VLOOKUP(A601,GENTERA.MX!$A$2:$G$1741,6,FALSE)</f>
        <v>23.894742999999998</v>
      </c>
      <c r="F601" s="16">
        <v>41877</v>
      </c>
      <c r="G601">
        <f>+LN(B601/B600)</f>
        <v>5.2122475236502618E-3</v>
      </c>
      <c r="H601">
        <f>+LN(C601/C600)</f>
        <v>-9.5985824948349834E-3</v>
      </c>
      <c r="I601">
        <f>+LN(D601/D600)</f>
        <v>-2.6604560048571025E-2</v>
      </c>
    </row>
    <row r="602" spans="1:9" x14ac:dyDescent="0.25">
      <c r="A602" s="16">
        <v>41878</v>
      </c>
      <c r="B602">
        <f>+VLOOKUP(A602,'CEMEXCPO.MX'!$A$2:$G$1741,6,FALSE)</f>
        <v>15.3352</v>
      </c>
      <c r="C602">
        <f>+VLOOKUP(A602,BIMBOA.MX!$A$2:$G$1741,6,FALSE)</f>
        <v>41.691642999999999</v>
      </c>
      <c r="D602">
        <f>+VLOOKUP(A602,GENTERA.MX!$A$2:$G$1741,6,FALSE)</f>
        <v>24.043415</v>
      </c>
      <c r="F602" s="16">
        <v>41878</v>
      </c>
      <c r="G602">
        <f>+LN(B602/B601)</f>
        <v>-3.4696376719265906E-3</v>
      </c>
      <c r="H602">
        <f>+LN(C602/C601)</f>
        <v>1.0297407864459557E-2</v>
      </c>
      <c r="I602">
        <f>+LN(D602/D601)</f>
        <v>6.2026779025242673E-3</v>
      </c>
    </row>
    <row r="603" spans="1:9" x14ac:dyDescent="0.25">
      <c r="A603" s="16">
        <v>41879</v>
      </c>
      <c r="B603">
        <f>+VLOOKUP(A603,'CEMEXCPO.MX'!$A$2:$G$1741,6,FALSE)</f>
        <v>15.3619</v>
      </c>
      <c r="C603">
        <f>+VLOOKUP(A603,BIMBOA.MX!$A$2:$G$1741,6,FALSE)</f>
        <v>41.584865999999998</v>
      </c>
      <c r="D603">
        <f>+VLOOKUP(A603,GENTERA.MX!$A$2:$G$1741,6,FALSE)</f>
        <v>23.498287000000001</v>
      </c>
      <c r="F603" s="16">
        <v>41879</v>
      </c>
      <c r="G603">
        <f>+LN(B603/B602)</f>
        <v>1.7395784444227923E-3</v>
      </c>
      <c r="H603">
        <f>+LN(C603/C602)</f>
        <v>-2.5643980468732738E-3</v>
      </c>
      <c r="I603">
        <f>+LN(D603/D602)</f>
        <v>-2.2933629610426377E-2</v>
      </c>
    </row>
    <row r="604" spans="1:9" x14ac:dyDescent="0.25">
      <c r="A604" s="16">
        <v>41880</v>
      </c>
      <c r="B604">
        <f>+VLOOKUP(A604,'CEMEXCPO.MX'!$A$2:$G$1741,6,FALSE)</f>
        <v>15.4419</v>
      </c>
      <c r="C604">
        <f>+VLOOKUP(A604,BIMBOA.MX!$A$2:$G$1741,6,FALSE)</f>
        <v>39.954085999999997</v>
      </c>
      <c r="D604">
        <f>+VLOOKUP(A604,GENTERA.MX!$A$2:$G$1741,6,FALSE)</f>
        <v>23.060531999999998</v>
      </c>
      <c r="F604" s="16">
        <v>41880</v>
      </c>
      <c r="G604">
        <f>+LN(B604/B603)</f>
        <v>5.1941760343214658E-3</v>
      </c>
      <c r="H604">
        <f>+LN(C604/C603)</f>
        <v>-4.0005358170149968E-2</v>
      </c>
      <c r="I604">
        <f>+LN(D604/D603)</f>
        <v>-1.8804940049906665E-2</v>
      </c>
    </row>
    <row r="605" spans="1:9" x14ac:dyDescent="0.25">
      <c r="A605" s="16">
        <v>41883</v>
      </c>
      <c r="B605">
        <f>+VLOOKUP(A605,'CEMEXCPO.MX'!$A$2:$G$1741,6,FALSE)</f>
        <v>15.370799999999999</v>
      </c>
      <c r="C605">
        <f>+VLOOKUP(A605,BIMBOA.MX!$A$2:$G$1741,6,FALSE)</f>
        <v>39.274593000000003</v>
      </c>
      <c r="D605">
        <f>+VLOOKUP(A605,GENTERA.MX!$A$2:$G$1741,6,FALSE)</f>
        <v>23.465250000000001</v>
      </c>
      <c r="F605" s="16">
        <v>41883</v>
      </c>
      <c r="G605">
        <f>+LN(B605/B604)</f>
        <v>-4.6149883776042703E-3</v>
      </c>
      <c r="H605">
        <f>+LN(C605/C604)</f>
        <v>-1.7153123567805177E-2</v>
      </c>
      <c r="I605">
        <f>+LN(D605/D604)</f>
        <v>1.7398018529088087E-2</v>
      </c>
    </row>
    <row r="606" spans="1:9" x14ac:dyDescent="0.25">
      <c r="A606" s="16">
        <v>41884</v>
      </c>
      <c r="B606">
        <f>+VLOOKUP(A606,'CEMEXCPO.MX'!$A$2:$G$1741,6,FALSE)</f>
        <v>15.5219</v>
      </c>
      <c r="C606">
        <f>+VLOOKUP(A606,BIMBOA.MX!$A$2:$G$1741,6,FALSE)</f>
        <v>39.109577000000002</v>
      </c>
      <c r="D606">
        <f>+VLOOKUP(A606,GENTERA.MX!$A$2:$G$1741,6,FALSE)</f>
        <v>23.523066</v>
      </c>
      <c r="F606" s="16">
        <v>41884</v>
      </c>
      <c r="G606">
        <f>+LN(B606/B605)</f>
        <v>9.7823242994866232E-3</v>
      </c>
      <c r="H606">
        <f>+LN(C606/C605)</f>
        <v>-4.2104482010037088E-3</v>
      </c>
      <c r="I606">
        <f>+LN(D606/D605)</f>
        <v>2.46086832212466E-3</v>
      </c>
    </row>
    <row r="607" spans="1:9" x14ac:dyDescent="0.25">
      <c r="A607" s="16">
        <v>41885</v>
      </c>
      <c r="B607">
        <f>+VLOOKUP(A607,'CEMEXCPO.MX'!$A$2:$G$1741,6,FALSE)</f>
        <v>15.513</v>
      </c>
      <c r="C607">
        <f>+VLOOKUP(A607,BIMBOA.MX!$A$2:$G$1741,6,FALSE)</f>
        <v>38.818367000000002</v>
      </c>
      <c r="D607">
        <f>+VLOOKUP(A607,GENTERA.MX!$A$2:$G$1741,6,FALSE)</f>
        <v>24.216866</v>
      </c>
      <c r="F607" s="16">
        <v>41885</v>
      </c>
      <c r="G607">
        <f>+LN(B607/B606)</f>
        <v>-5.7354786024614221E-4</v>
      </c>
      <c r="H607">
        <f>+LN(C607/C606)</f>
        <v>-7.4738621500828233E-3</v>
      </c>
      <c r="I607">
        <f>+LN(D607/D606)</f>
        <v>2.9067860882474976E-2</v>
      </c>
    </row>
    <row r="608" spans="1:9" x14ac:dyDescent="0.25">
      <c r="A608" s="16">
        <v>41886</v>
      </c>
      <c r="B608">
        <f>+VLOOKUP(A608,'CEMEXCPO.MX'!$A$2:$G$1741,6,FALSE)</f>
        <v>15.6463</v>
      </c>
      <c r="C608">
        <f>+VLOOKUP(A608,BIMBOA.MX!$A$2:$G$1741,6,FALSE)</f>
        <v>38.837775999999998</v>
      </c>
      <c r="D608">
        <f>+VLOOKUP(A608,GENTERA.MX!$A$2:$G$1741,6,FALSE)</f>
        <v>24.241645999999999</v>
      </c>
      <c r="F608" s="16">
        <v>41886</v>
      </c>
      <c r="G608">
        <f>+LN(B608/B607)</f>
        <v>8.5560852267066931E-3</v>
      </c>
      <c r="H608">
        <f>+LN(C608/C607)</f>
        <v>4.9987031686958485E-4</v>
      </c>
      <c r="I608">
        <f>+LN(D608/D607)</f>
        <v>1.0227306261464376E-3</v>
      </c>
    </row>
    <row r="609" spans="1:9" x14ac:dyDescent="0.25">
      <c r="A609" s="16">
        <v>41887</v>
      </c>
      <c r="B609">
        <f>+VLOOKUP(A609,'CEMEXCPO.MX'!$A$2:$G$1741,6,FALSE)</f>
        <v>15.530799999999999</v>
      </c>
      <c r="C609">
        <f>+VLOOKUP(A609,BIMBOA.MX!$A$2:$G$1741,6,FALSE)</f>
        <v>38.886313999999999</v>
      </c>
      <c r="D609">
        <f>+VLOOKUP(A609,GENTERA.MX!$A$2:$G$1741,6,FALSE)</f>
        <v>23.919519000000001</v>
      </c>
      <c r="F609" s="16">
        <v>41887</v>
      </c>
      <c r="G609">
        <f>+LN(B609/B608)</f>
        <v>-7.4093182748069201E-3</v>
      </c>
      <c r="H609">
        <f>+LN(C609/C608)</f>
        <v>1.2489822990470144E-3</v>
      </c>
      <c r="I609">
        <f>+LN(D609/D608)</f>
        <v>-1.3377243001554434E-2</v>
      </c>
    </row>
    <row r="610" spans="1:9" x14ac:dyDescent="0.25">
      <c r="A610" s="16">
        <v>41890</v>
      </c>
      <c r="B610">
        <f>+VLOOKUP(A610,'CEMEXCPO.MX'!$A$2:$G$1741,6,FALSE)</f>
        <v>15.637499999999999</v>
      </c>
      <c r="C610">
        <f>+VLOOKUP(A610,BIMBOA.MX!$A$2:$G$1741,6,FALSE)</f>
        <v>39.740527999999998</v>
      </c>
      <c r="D610">
        <f>+VLOOKUP(A610,GENTERA.MX!$A$2:$G$1741,6,FALSE)</f>
        <v>24.117750000000001</v>
      </c>
      <c r="F610" s="16">
        <v>41890</v>
      </c>
      <c r="G610">
        <f>+LN(B610/B609)</f>
        <v>6.8467267589356531E-3</v>
      </c>
      <c r="H610">
        <f>+LN(C610/C609)</f>
        <v>2.172915987016142E-2</v>
      </c>
      <c r="I610">
        <f>+LN(D610/D609)</f>
        <v>8.2532637411149544E-3</v>
      </c>
    </row>
    <row r="611" spans="1:9" x14ac:dyDescent="0.25">
      <c r="A611" s="16">
        <v>41891</v>
      </c>
      <c r="B611">
        <f>+VLOOKUP(A611,'CEMEXCPO.MX'!$A$2:$G$1741,6,FALSE)</f>
        <v>15.575200000000001</v>
      </c>
      <c r="C611">
        <f>+VLOOKUP(A611,BIMBOA.MX!$A$2:$G$1741,6,FALSE)</f>
        <v>39.391083000000002</v>
      </c>
      <c r="D611">
        <f>+VLOOKUP(A611,GENTERA.MX!$A$2:$G$1741,6,FALSE)</f>
        <v>23.894742999999998</v>
      </c>
      <c r="F611" s="16">
        <v>41891</v>
      </c>
      <c r="G611">
        <f>+LN(B611/B610)</f>
        <v>-3.991970110465955E-3</v>
      </c>
      <c r="H611">
        <f>+LN(C611/C610)</f>
        <v>-8.8320525040127031E-3</v>
      </c>
      <c r="I611">
        <f>+LN(D611/D610)</f>
        <v>-9.2896073415859367E-3</v>
      </c>
    </row>
    <row r="612" spans="1:9" x14ac:dyDescent="0.25">
      <c r="A612" s="16">
        <v>41892</v>
      </c>
      <c r="B612">
        <f>+VLOOKUP(A612,'CEMEXCPO.MX'!$A$2:$G$1741,6,FALSE)</f>
        <v>15.6463</v>
      </c>
      <c r="C612">
        <f>+VLOOKUP(A612,BIMBOA.MX!$A$2:$G$1741,6,FALSE)</f>
        <v>39.187224999999998</v>
      </c>
      <c r="D612">
        <f>+VLOOKUP(A612,GENTERA.MX!$A$2:$G$1741,6,FALSE)</f>
        <v>24.002115</v>
      </c>
      <c r="F612" s="16">
        <v>41892</v>
      </c>
      <c r="G612">
        <f>+LN(B612/B611)</f>
        <v>4.5545616263373253E-3</v>
      </c>
      <c r="H612">
        <f>+LN(C612/C611)</f>
        <v>-5.1886700680872011E-3</v>
      </c>
      <c r="I612">
        <f>+LN(D612/D611)</f>
        <v>4.4834748810405629E-3</v>
      </c>
    </row>
    <row r="613" spans="1:9" x14ac:dyDescent="0.25">
      <c r="A613" s="16">
        <v>41893</v>
      </c>
      <c r="B613">
        <f>+VLOOKUP(A613,'CEMEXCPO.MX'!$A$2:$G$1741,6,FALSE)</f>
        <v>15.664099999999999</v>
      </c>
      <c r="C613">
        <f>+VLOOKUP(A613,BIMBOA.MX!$A$2:$G$1741,6,FALSE)</f>
        <v>39.128990000000002</v>
      </c>
      <c r="D613">
        <f>+VLOOKUP(A613,GENTERA.MX!$A$2:$G$1741,6,FALSE)</f>
        <v>23.737814</v>
      </c>
      <c r="F613" s="16">
        <v>41893</v>
      </c>
      <c r="G613">
        <f>+LN(B613/B612)</f>
        <v>1.1370025242486126E-3</v>
      </c>
      <c r="H613">
        <f>+LN(C613/C612)</f>
        <v>-1.4871763333598161E-3</v>
      </c>
      <c r="I613">
        <f>+LN(D613/D612)</f>
        <v>-1.1072647399506435E-2</v>
      </c>
    </row>
    <row r="614" spans="1:9" x14ac:dyDescent="0.25">
      <c r="A614" s="16">
        <v>41894</v>
      </c>
      <c r="B614">
        <f>+VLOOKUP(A614,'CEMEXCPO.MX'!$A$2:$G$1741,6,FALSE)</f>
        <v>15.6197</v>
      </c>
      <c r="C614">
        <f>+VLOOKUP(A614,BIMBOA.MX!$A$2:$G$1741,6,FALSE)</f>
        <v>38.944557000000003</v>
      </c>
      <c r="D614">
        <f>+VLOOKUP(A614,GENTERA.MX!$A$2:$G$1741,6,FALSE)</f>
        <v>23.622181000000001</v>
      </c>
      <c r="F614" s="16">
        <v>41894</v>
      </c>
      <c r="G614">
        <f>+LN(B614/B613)</f>
        <v>-2.8385317520164518E-3</v>
      </c>
      <c r="H614">
        <f>+LN(C614/C613)</f>
        <v>-4.7246052001292185E-3</v>
      </c>
      <c r="I614">
        <f>+LN(D614/D613)</f>
        <v>-4.8831605567015149E-3</v>
      </c>
    </row>
    <row r="615" spans="1:9" x14ac:dyDescent="0.25">
      <c r="A615" s="16">
        <v>41897</v>
      </c>
      <c r="B615">
        <f>+VLOOKUP(A615,'CEMEXCPO.MX'!$A$2:$G$1741,6,FALSE)</f>
        <v>15.504099999999999</v>
      </c>
      <c r="C615">
        <f>+VLOOKUP(A615,BIMBOA.MX!$A$2:$G$1741,6,FALSE)</f>
        <v>38.546562000000002</v>
      </c>
      <c r="D615">
        <f>+VLOOKUP(A615,GENTERA.MX!$A$2:$G$1741,6,FALSE)</f>
        <v>23.523066</v>
      </c>
      <c r="F615" s="16">
        <v>41897</v>
      </c>
      <c r="G615">
        <f>+LN(B615/B614)</f>
        <v>-7.428433005122902E-3</v>
      </c>
      <c r="H615">
        <f>+LN(C615/C614)</f>
        <v>-1.0272106138236044E-2</v>
      </c>
      <c r="I615">
        <f>+LN(D615/D614)</f>
        <v>-4.2046718314286751E-3</v>
      </c>
    </row>
    <row r="616" spans="1:9" x14ac:dyDescent="0.25">
      <c r="A616" s="16">
        <v>41899</v>
      </c>
      <c r="B616">
        <f>+VLOOKUP(A616,'CEMEXCPO.MX'!$A$2:$G$1741,6,FALSE)</f>
        <v>15.6286</v>
      </c>
      <c r="C616">
        <f>+VLOOKUP(A616,BIMBOA.MX!$A$2:$G$1741,6,FALSE)</f>
        <v>38.769829000000001</v>
      </c>
      <c r="D616">
        <f>+VLOOKUP(A616,GENTERA.MX!$A$2:$G$1741,6,FALSE)</f>
        <v>23.539584999999999</v>
      </c>
      <c r="F616" s="16">
        <v>41899</v>
      </c>
      <c r="G616">
        <f>+LN(B616/B615)</f>
        <v>7.9980640084514523E-3</v>
      </c>
      <c r="H616">
        <f>+LN(C616/C615)</f>
        <v>5.7754278934060675E-3</v>
      </c>
      <c r="I616">
        <f>+LN(D616/D615)</f>
        <v>7.0200043250364275E-4</v>
      </c>
    </row>
    <row r="617" spans="1:9" x14ac:dyDescent="0.25">
      <c r="A617" s="16">
        <v>41900</v>
      </c>
      <c r="B617">
        <f>+VLOOKUP(A617,'CEMEXCPO.MX'!$A$2:$G$1741,6,FALSE)</f>
        <v>15.6286</v>
      </c>
      <c r="C617">
        <f>+VLOOKUP(A617,BIMBOA.MX!$A$2:$G$1741,6,FALSE)</f>
        <v>38.556274000000002</v>
      </c>
      <c r="D617">
        <f>+VLOOKUP(A617,GENTERA.MX!$A$2:$G$1741,6,FALSE)</f>
        <v>23.762594</v>
      </c>
      <c r="F617" s="16">
        <v>41900</v>
      </c>
      <c r="G617">
        <f>+LN(B617/B616)</f>
        <v>0</v>
      </c>
      <c r="H617">
        <f>+LN(C617/C616)</f>
        <v>-5.5235046035450744E-3</v>
      </c>
      <c r="I617">
        <f>+LN(D617/D616)</f>
        <v>9.429191509420556E-3</v>
      </c>
    </row>
    <row r="618" spans="1:9" x14ac:dyDescent="0.25">
      <c r="A618" s="16">
        <v>41901</v>
      </c>
      <c r="B618">
        <f>+VLOOKUP(A618,'CEMEXCPO.MX'!$A$2:$G$1741,6,FALSE)</f>
        <v>15.601900000000001</v>
      </c>
      <c r="C618">
        <f>+VLOOKUP(A618,BIMBOA.MX!$A$2:$G$1741,6,FALSE)</f>
        <v>38.294181999999999</v>
      </c>
      <c r="D618">
        <f>+VLOOKUP(A618,GENTERA.MX!$A$2:$G$1741,6,FALSE)</f>
        <v>23.655214000000001</v>
      </c>
      <c r="F618" s="16">
        <v>41901</v>
      </c>
      <c r="G618">
        <f>+LN(B618/B617)</f>
        <v>-1.7098673735682906E-3</v>
      </c>
      <c r="H618">
        <f>+LN(C618/C617)</f>
        <v>-6.8208578002999978E-3</v>
      </c>
      <c r="I618">
        <f>+LN(D618/D617)</f>
        <v>-4.5291078640948522E-3</v>
      </c>
    </row>
    <row r="619" spans="1:9" x14ac:dyDescent="0.25">
      <c r="A619" s="16">
        <v>41904</v>
      </c>
      <c r="B619">
        <f>+VLOOKUP(A619,'CEMEXCPO.MX'!$A$2:$G$1741,6,FALSE)</f>
        <v>15.610799999999999</v>
      </c>
      <c r="C619">
        <f>+VLOOKUP(A619,BIMBOA.MX!$A$2:$G$1741,6,FALSE)</f>
        <v>37.702061</v>
      </c>
      <c r="D619">
        <f>+VLOOKUP(A619,GENTERA.MX!$A$2:$G$1741,6,FALSE)</f>
        <v>22.96142</v>
      </c>
      <c r="F619" s="16">
        <v>41904</v>
      </c>
      <c r="G619">
        <f>+LN(B619/B618)</f>
        <v>5.7028070248346641E-4</v>
      </c>
      <c r="H619">
        <f>+LN(C619/C618)</f>
        <v>-1.5583217247778653E-2</v>
      </c>
      <c r="I619">
        <f>+LN(D619/D618)</f>
        <v>-2.9768139526525163E-2</v>
      </c>
    </row>
    <row r="620" spans="1:9" x14ac:dyDescent="0.25">
      <c r="A620" s="16">
        <v>41905</v>
      </c>
      <c r="B620">
        <f>+VLOOKUP(A620,'CEMEXCPO.MX'!$A$2:$G$1741,6,FALSE)</f>
        <v>15.601900000000001</v>
      </c>
      <c r="C620">
        <f>+VLOOKUP(A620,BIMBOA.MX!$A$2:$G$1741,6,FALSE)</f>
        <v>37.517628000000002</v>
      </c>
      <c r="D620">
        <f>+VLOOKUP(A620,GENTERA.MX!$A$2:$G$1741,6,FALSE)</f>
        <v>23.159647</v>
      </c>
      <c r="F620" s="16">
        <v>41905</v>
      </c>
      <c r="G620">
        <f>+LN(B620/B619)</f>
        <v>-5.7028070248349026E-4</v>
      </c>
      <c r="H620">
        <f>+LN(C620/C619)</f>
        <v>-4.9038588713388358E-3</v>
      </c>
      <c r="I620">
        <f>+LN(D620/D619)</f>
        <v>8.5959945636032657E-3</v>
      </c>
    </row>
    <row r="621" spans="1:9" x14ac:dyDescent="0.25">
      <c r="A621" s="16">
        <v>41906</v>
      </c>
      <c r="B621">
        <f>+VLOOKUP(A621,'CEMEXCPO.MX'!$A$2:$G$1741,6,FALSE)</f>
        <v>15.664099999999999</v>
      </c>
      <c r="C621">
        <f>+VLOOKUP(A621,BIMBOA.MX!$A$2:$G$1741,6,FALSE)</f>
        <v>38.468910000000001</v>
      </c>
      <c r="D621">
        <f>+VLOOKUP(A621,GENTERA.MX!$A$2:$G$1741,6,FALSE)</f>
        <v>23.027494000000001</v>
      </c>
      <c r="F621" s="16">
        <v>41906</v>
      </c>
      <c r="G621">
        <f>+LN(B621/B620)</f>
        <v>3.97876812225625E-3</v>
      </c>
      <c r="H621">
        <f>+LN(C621/C620)</f>
        <v>2.5039480072848608E-2</v>
      </c>
      <c r="I621">
        <f>+LN(D621/D620)</f>
        <v>-5.7225174702455941E-3</v>
      </c>
    </row>
    <row r="622" spans="1:9" x14ac:dyDescent="0.25">
      <c r="A622" s="16">
        <v>41907</v>
      </c>
      <c r="B622">
        <f>+VLOOKUP(A622,'CEMEXCPO.MX'!$A$2:$G$1741,6,FALSE)</f>
        <v>15.610799999999999</v>
      </c>
      <c r="C622">
        <f>+VLOOKUP(A622,BIMBOA.MX!$A$2:$G$1741,6,FALSE)</f>
        <v>38.595103999999999</v>
      </c>
      <c r="D622">
        <f>+VLOOKUP(A622,GENTERA.MX!$A$2:$G$1741,6,FALSE)</f>
        <v>22.854046</v>
      </c>
      <c r="F622" s="16">
        <v>41907</v>
      </c>
      <c r="G622">
        <f>+LN(B622/B621)</f>
        <v>-3.4084874197727118E-3</v>
      </c>
      <c r="H622">
        <f>+LN(C622/C621)</f>
        <v>3.2750464515289919E-3</v>
      </c>
      <c r="I622">
        <f>+LN(D622/D621)</f>
        <v>-7.5607238229380702E-3</v>
      </c>
    </row>
    <row r="623" spans="1:9" x14ac:dyDescent="0.25">
      <c r="A623" s="16">
        <v>41908</v>
      </c>
      <c r="B623">
        <f>+VLOOKUP(A623,'CEMEXCPO.MX'!$A$2:$G$1741,6,FALSE)</f>
        <v>15.637499999999999</v>
      </c>
      <c r="C623">
        <f>+VLOOKUP(A623,BIMBOA.MX!$A$2:$G$1741,6,FALSE)</f>
        <v>37.935028000000003</v>
      </c>
      <c r="D623">
        <f>+VLOOKUP(A623,GENTERA.MX!$A$2:$G$1741,6,FALSE)</f>
        <v>23.126612000000002</v>
      </c>
      <c r="F623" s="16">
        <v>41908</v>
      </c>
      <c r="G623">
        <f>+LN(B623/B622)</f>
        <v>1.7088933796528152E-3</v>
      </c>
      <c r="H623">
        <f>+LN(C623/C622)</f>
        <v>-1.7250522153334075E-2</v>
      </c>
      <c r="I623">
        <f>+LN(D623/D622)</f>
        <v>1.1855819577846633E-2</v>
      </c>
    </row>
    <row r="624" spans="1:9" x14ac:dyDescent="0.25">
      <c r="A624" s="16">
        <v>41911</v>
      </c>
      <c r="B624">
        <f>+VLOOKUP(A624,'CEMEXCPO.MX'!$A$2:$G$1741,6,FALSE)</f>
        <v>15.6286</v>
      </c>
      <c r="C624">
        <f>+VLOOKUP(A624,BIMBOA.MX!$A$2:$G$1741,6,FALSE)</f>
        <v>37.944732999999999</v>
      </c>
      <c r="D624">
        <f>+VLOOKUP(A624,GENTERA.MX!$A$2:$G$1741,6,FALSE)</f>
        <v>23.068794</v>
      </c>
      <c r="F624" s="16">
        <v>41911</v>
      </c>
      <c r="G624">
        <f>+LN(B624/B623)</f>
        <v>-5.6930670856808442E-4</v>
      </c>
      <c r="H624">
        <f>+LN(C624/C623)</f>
        <v>2.5579943650368798E-4</v>
      </c>
      <c r="I624">
        <f>+LN(D624/D623)</f>
        <v>-2.5031939405633684E-3</v>
      </c>
    </row>
    <row r="625" spans="1:9" x14ac:dyDescent="0.25">
      <c r="A625" s="16">
        <v>41912</v>
      </c>
      <c r="B625">
        <f>+VLOOKUP(A625,'CEMEXCPO.MX'!$A$2:$G$1741,6,FALSE)</f>
        <v>15.557399999999999</v>
      </c>
      <c r="C625">
        <f>+VLOOKUP(A625,BIMBOA.MX!$A$2:$G$1741,6,FALSE)</f>
        <v>37.799129000000001</v>
      </c>
      <c r="D625">
        <f>+VLOOKUP(A625,GENTERA.MX!$A$2:$G$1741,6,FALSE)</f>
        <v>23.729551000000001</v>
      </c>
      <c r="F625" s="16">
        <v>41912</v>
      </c>
      <c r="G625">
        <f>+LN(B625/B624)</f>
        <v>-4.5661594118412809E-3</v>
      </c>
      <c r="H625">
        <f>+LN(C625/C624)</f>
        <v>-3.844646298901059E-3</v>
      </c>
      <c r="I625">
        <f>+LN(D625/D624)</f>
        <v>2.824035393533051E-2</v>
      </c>
    </row>
    <row r="626" spans="1:9" x14ac:dyDescent="0.25">
      <c r="A626" s="16">
        <v>41913</v>
      </c>
      <c r="B626">
        <f>+VLOOKUP(A626,'CEMEXCPO.MX'!$A$2:$G$1741,6,FALSE)</f>
        <v>15.2552</v>
      </c>
      <c r="C626">
        <f>+VLOOKUP(A626,BIMBOA.MX!$A$2:$G$1741,6,FALSE)</f>
        <v>37.391433999999997</v>
      </c>
      <c r="D626">
        <f>+VLOOKUP(A626,GENTERA.MX!$A$2:$G$1741,6,FALSE)</f>
        <v>23.126612000000002</v>
      </c>
      <c r="F626" s="16">
        <v>41913</v>
      </c>
      <c r="G626">
        <f>+LN(B626/B625)</f>
        <v>-1.9615981134340089E-2</v>
      </c>
      <c r="H626">
        <f>+LN(C626/C625)</f>
        <v>-1.0844419277768594E-2</v>
      </c>
      <c r="I626">
        <f>+LN(D626/D625)</f>
        <v>-2.573715999476707E-2</v>
      </c>
    </row>
    <row r="627" spans="1:9" x14ac:dyDescent="0.25">
      <c r="A627" s="16">
        <v>41914</v>
      </c>
      <c r="B627">
        <f>+VLOOKUP(A627,'CEMEXCPO.MX'!$A$2:$G$1741,6,FALSE)</f>
        <v>15.0152</v>
      </c>
      <c r="C627">
        <f>+VLOOKUP(A627,BIMBOA.MX!$A$2:$G$1741,6,FALSE)</f>
        <v>37.876784999999998</v>
      </c>
      <c r="D627">
        <f>+VLOOKUP(A627,GENTERA.MX!$A$2:$G$1741,6,FALSE)</f>
        <v>23.564363</v>
      </c>
      <c r="F627" s="16">
        <v>41914</v>
      </c>
      <c r="G627">
        <f>+LN(B627/B626)</f>
        <v>-1.5857407178377039E-2</v>
      </c>
      <c r="H627">
        <f>+LN(C627/C626)</f>
        <v>1.2896750677628908E-2</v>
      </c>
      <c r="I627">
        <f>+LN(D627/D626)</f>
        <v>1.8751539318551013E-2</v>
      </c>
    </row>
    <row r="628" spans="1:9" x14ac:dyDescent="0.25">
      <c r="A628" s="16">
        <v>41915</v>
      </c>
      <c r="B628">
        <f>+VLOOKUP(A628,'CEMEXCPO.MX'!$A$2:$G$1741,6,FALSE)</f>
        <v>15.157400000000001</v>
      </c>
      <c r="C628">
        <f>+VLOOKUP(A628,BIMBOA.MX!$A$2:$G$1741,6,FALSE)</f>
        <v>38.090339999999998</v>
      </c>
      <c r="D628">
        <f>+VLOOKUP(A628,GENTERA.MX!$A$2:$G$1741,6,FALSE)</f>
        <v>24.913107</v>
      </c>
      <c r="F628" s="16">
        <v>41915</v>
      </c>
      <c r="G628">
        <f>+LN(B628/B627)</f>
        <v>9.4258401880535081E-3</v>
      </c>
      <c r="H628">
        <f>+LN(C628/C627)</f>
        <v>5.6223152461488861E-3</v>
      </c>
      <c r="I628">
        <f>+LN(D628/D627)</f>
        <v>5.5658522124908585E-2</v>
      </c>
    </row>
    <row r="629" spans="1:9" x14ac:dyDescent="0.25">
      <c r="A629" s="16">
        <v>41918</v>
      </c>
      <c r="B629">
        <f>+VLOOKUP(A629,'CEMEXCPO.MX'!$A$2:$G$1741,6,FALSE)</f>
        <v>15.184100000000001</v>
      </c>
      <c r="C629">
        <f>+VLOOKUP(A629,BIMBOA.MX!$A$2:$G$1741,6,FALSE)</f>
        <v>37.808833999999997</v>
      </c>
      <c r="D629">
        <f>+VLOOKUP(A629,GENTERA.MX!$A$2:$G$1741,6,FALSE)</f>
        <v>24.182896</v>
      </c>
      <c r="F629" s="16">
        <v>41918</v>
      </c>
      <c r="G629">
        <f>+LN(B629/B628)</f>
        <v>1.7599661778022297E-3</v>
      </c>
      <c r="H629">
        <f>+LN(C629/C628)</f>
        <v>-7.4179276532412106E-3</v>
      </c>
      <c r="I629">
        <f>+LN(D629/D628)</f>
        <v>-2.9748444101935903E-2</v>
      </c>
    </row>
    <row r="630" spans="1:9" x14ac:dyDescent="0.25">
      <c r="A630" s="16">
        <v>41919</v>
      </c>
      <c r="B630">
        <f>+VLOOKUP(A630,'CEMEXCPO.MX'!$A$2:$G$1741,6,FALSE)</f>
        <v>15.0418</v>
      </c>
      <c r="C630">
        <f>+VLOOKUP(A630,BIMBOA.MX!$A$2:$G$1741,6,FALSE)</f>
        <v>37.614697</v>
      </c>
      <c r="D630">
        <f>+VLOOKUP(A630,GENTERA.MX!$A$2:$G$1741,6,FALSE)</f>
        <v>23.753359</v>
      </c>
      <c r="F630" s="16">
        <v>41919</v>
      </c>
      <c r="G630">
        <f>+LN(B630/B629)</f>
        <v>-9.4158355141829141E-3</v>
      </c>
      <c r="H630">
        <f>+LN(C630/C629)</f>
        <v>-5.1479273421372136E-3</v>
      </c>
      <c r="I630">
        <f>+LN(D630/D629)</f>
        <v>-1.7921654359528621E-2</v>
      </c>
    </row>
    <row r="631" spans="1:9" x14ac:dyDescent="0.25">
      <c r="A631" s="16">
        <v>41920</v>
      </c>
      <c r="B631">
        <f>+VLOOKUP(A631,'CEMEXCPO.MX'!$A$2:$G$1741,6,FALSE)</f>
        <v>14.8996</v>
      </c>
      <c r="C631">
        <f>+VLOOKUP(A631,BIMBOA.MX!$A$2:$G$1741,6,FALSE)</f>
        <v>38.061217999999997</v>
      </c>
      <c r="D631">
        <f>+VLOOKUP(A631,GENTERA.MX!$A$2:$G$1741,6,FALSE)</f>
        <v>23.538589000000002</v>
      </c>
      <c r="F631" s="16">
        <v>41920</v>
      </c>
      <c r="G631">
        <f>+LN(B631/B630)</f>
        <v>-9.4986252580969294E-3</v>
      </c>
      <c r="H631">
        <f>+LN(C631/C630)</f>
        <v>1.1801011775239335E-2</v>
      </c>
      <c r="I631">
        <f>+LN(D631/D630)</f>
        <v>-9.0827925502320692E-3</v>
      </c>
    </row>
    <row r="632" spans="1:9" x14ac:dyDescent="0.25">
      <c r="A632" s="16">
        <v>41921</v>
      </c>
      <c r="B632">
        <f>+VLOOKUP(A632,'CEMEXCPO.MX'!$A$2:$G$1741,6,FALSE)</f>
        <v>14.526199999999999</v>
      </c>
      <c r="C632">
        <f>+VLOOKUP(A632,BIMBOA.MX!$A$2:$G$1741,6,FALSE)</f>
        <v>38.177703999999999</v>
      </c>
      <c r="D632">
        <f>+VLOOKUP(A632,GENTERA.MX!$A$2:$G$1741,6,FALSE)</f>
        <v>23.212143000000001</v>
      </c>
      <c r="F632" s="16">
        <v>41921</v>
      </c>
      <c r="G632">
        <f>+LN(B632/B631)</f>
        <v>-2.5380451449030905E-2</v>
      </c>
      <c r="H632">
        <f>+LN(C632/C631)</f>
        <v>3.0558168344948129E-3</v>
      </c>
      <c r="I632">
        <f>+LN(D632/D631)</f>
        <v>-1.3965612592894328E-2</v>
      </c>
    </row>
    <row r="633" spans="1:9" x14ac:dyDescent="0.25">
      <c r="A633" s="16">
        <v>41922</v>
      </c>
      <c r="B633">
        <f>+VLOOKUP(A633,'CEMEXCPO.MX'!$A$2:$G$1741,6,FALSE)</f>
        <v>14.019500000000001</v>
      </c>
      <c r="C633">
        <f>+VLOOKUP(A633,BIMBOA.MX!$A$2:$G$1741,6,FALSE)</f>
        <v>37.653522000000002</v>
      </c>
      <c r="D633">
        <f>+VLOOKUP(A633,GENTERA.MX!$A$2:$G$1741,6,FALSE)</f>
        <v>23.418320000000001</v>
      </c>
      <c r="F633" s="16">
        <v>41922</v>
      </c>
      <c r="G633">
        <f>+LN(B633/B632)</f>
        <v>-3.5504697872044397E-2</v>
      </c>
      <c r="H633">
        <f>+LN(C633/C632)</f>
        <v>-1.3825184604887492E-2</v>
      </c>
      <c r="I633">
        <f>+LN(D633/D632)</f>
        <v>8.8430751195692388E-3</v>
      </c>
    </row>
    <row r="634" spans="1:9" x14ac:dyDescent="0.25">
      <c r="A634" s="16">
        <v>41925</v>
      </c>
      <c r="B634">
        <f>+VLOOKUP(A634,'CEMEXCPO.MX'!$A$2:$G$1741,6,FALSE)</f>
        <v>13.4594</v>
      </c>
      <c r="C634">
        <f>+VLOOKUP(A634,BIMBOA.MX!$A$2:$G$1741,6,FALSE)</f>
        <v>37.537036999999998</v>
      </c>
      <c r="D634">
        <f>+VLOOKUP(A634,GENTERA.MX!$A$2:$G$1741,6,FALSE)</f>
        <v>23.177782000000001</v>
      </c>
      <c r="F634" s="16">
        <v>41925</v>
      </c>
      <c r="G634">
        <f>+LN(B634/B633)</f>
        <v>-4.0771470932415836E-2</v>
      </c>
      <c r="H634">
        <f>+LN(C634/C633)</f>
        <v>-3.0983967864528887E-3</v>
      </c>
      <c r="I634">
        <f>+LN(D634/D633)</f>
        <v>-1.032447463827495E-2</v>
      </c>
    </row>
    <row r="635" spans="1:9" x14ac:dyDescent="0.25">
      <c r="A635" s="16">
        <v>41926</v>
      </c>
      <c r="B635">
        <f>+VLOOKUP(A635,'CEMEXCPO.MX'!$A$2:$G$1741,6,FALSE)</f>
        <v>13.5839</v>
      </c>
      <c r="C635">
        <f>+VLOOKUP(A635,BIMBOA.MX!$A$2:$G$1741,6,FALSE)</f>
        <v>37.469090000000001</v>
      </c>
      <c r="D635">
        <f>+VLOOKUP(A635,GENTERA.MX!$A$2:$G$1741,6,FALSE)</f>
        <v>23.727588999999998</v>
      </c>
      <c r="F635" s="16">
        <v>41926</v>
      </c>
      <c r="G635">
        <f>+LN(B635/B634)</f>
        <v>9.2075212400222917E-3</v>
      </c>
      <c r="H635">
        <f>+LN(C635/C634)</f>
        <v>-1.8117724859047901E-3</v>
      </c>
      <c r="I635">
        <f>+LN(D635/D634)</f>
        <v>2.3444316540138864E-2</v>
      </c>
    </row>
    <row r="636" spans="1:9" x14ac:dyDescent="0.25">
      <c r="A636" s="16">
        <v>41927</v>
      </c>
      <c r="B636">
        <f>+VLOOKUP(A636,'CEMEXCPO.MX'!$A$2:$G$1741,6,FALSE)</f>
        <v>13.5038</v>
      </c>
      <c r="C636">
        <f>+VLOOKUP(A636,BIMBOA.MX!$A$2:$G$1741,6,FALSE)</f>
        <v>37.973849999999999</v>
      </c>
      <c r="D636">
        <f>+VLOOKUP(A636,GENTERA.MX!$A$2:$G$1741,6,FALSE)</f>
        <v>23.229326</v>
      </c>
      <c r="F636" s="16">
        <v>41927</v>
      </c>
      <c r="G636">
        <f>+LN(B636/B635)</f>
        <v>-5.9141406226246212E-3</v>
      </c>
      <c r="H636">
        <f>+LN(C636/C635)</f>
        <v>1.3381438527179403E-2</v>
      </c>
      <c r="I636">
        <f>+LN(D636/D635)</f>
        <v>-2.1222931781772311E-2</v>
      </c>
    </row>
    <row r="637" spans="1:9" x14ac:dyDescent="0.25">
      <c r="A637" s="16">
        <v>41928</v>
      </c>
      <c r="B637">
        <f>+VLOOKUP(A637,'CEMEXCPO.MX'!$A$2:$G$1741,6,FALSE)</f>
        <v>13.681699999999999</v>
      </c>
      <c r="C637">
        <f>+VLOOKUP(A637,BIMBOA.MX!$A$2:$G$1741,6,FALSE)</f>
        <v>38.022385</v>
      </c>
      <c r="D637">
        <f>+VLOOKUP(A637,GENTERA.MX!$A$2:$G$1741,6,FALSE)</f>
        <v>23.272279999999999</v>
      </c>
      <c r="F637" s="16">
        <v>41928</v>
      </c>
      <c r="G637">
        <f>+LN(B637/B636)</f>
        <v>1.3088046162113421E-2</v>
      </c>
      <c r="H637">
        <f>+LN(C637/C636)</f>
        <v>1.2773002925400348E-3</v>
      </c>
      <c r="I637">
        <f>+LN(D637/D636)</f>
        <v>1.8474205908800463E-3</v>
      </c>
    </row>
    <row r="638" spans="1:9" x14ac:dyDescent="0.25">
      <c r="A638" s="16">
        <v>41929</v>
      </c>
      <c r="B638">
        <f>+VLOOKUP(A638,'CEMEXCPO.MX'!$A$2:$G$1741,6,FALSE)</f>
        <v>14.0106</v>
      </c>
      <c r="C638">
        <f>+VLOOKUP(A638,BIMBOA.MX!$A$2:$G$1741,6,FALSE)</f>
        <v>38.294181999999999</v>
      </c>
      <c r="D638">
        <f>+VLOOKUP(A638,GENTERA.MX!$A$2:$G$1741,6,FALSE)</f>
        <v>24.835791</v>
      </c>
      <c r="F638" s="16">
        <v>41929</v>
      </c>
      <c r="G638">
        <f>+LN(B638/B637)</f>
        <v>2.3755012504848606E-2</v>
      </c>
      <c r="H638">
        <f>+LN(C638/C637)</f>
        <v>7.1229134076320139E-3</v>
      </c>
      <c r="I638">
        <f>+LN(D638/D637)</f>
        <v>6.5022845516992459E-2</v>
      </c>
    </row>
    <row r="639" spans="1:9" x14ac:dyDescent="0.25">
      <c r="A639" s="16">
        <v>41932</v>
      </c>
      <c r="B639">
        <f>+VLOOKUP(A639,'CEMEXCPO.MX'!$A$2:$G$1741,6,FALSE)</f>
        <v>14.1084</v>
      </c>
      <c r="C639">
        <f>+VLOOKUP(A639,BIMBOA.MX!$A$2:$G$1741,6,FALSE)</f>
        <v>37.498207000000001</v>
      </c>
      <c r="D639">
        <f>+VLOOKUP(A639,GENTERA.MX!$A$2:$G$1741,6,FALSE)</f>
        <v>25.445734000000002</v>
      </c>
      <c r="F639" s="16">
        <v>41932</v>
      </c>
      <c r="G639">
        <f>+LN(B639/B638)</f>
        <v>6.956178695211113E-3</v>
      </c>
      <c r="H639">
        <f>+LN(C639/C638)</f>
        <v>-2.1004860142554579E-2</v>
      </c>
      <c r="I639">
        <f>+LN(D639/D638)</f>
        <v>2.4262307892976055E-2</v>
      </c>
    </row>
    <row r="640" spans="1:9" x14ac:dyDescent="0.25">
      <c r="A640" s="16">
        <v>41933</v>
      </c>
      <c r="B640">
        <f>+VLOOKUP(A640,'CEMEXCPO.MX'!$A$2:$G$1741,6,FALSE)</f>
        <v>14.2684</v>
      </c>
      <c r="C640">
        <f>+VLOOKUP(A640,BIMBOA.MX!$A$2:$G$1741,6,FALSE)</f>
        <v>37.799129000000001</v>
      </c>
      <c r="D640">
        <f>+VLOOKUP(A640,GENTERA.MX!$A$2:$G$1741,6,FALSE)</f>
        <v>25.299692</v>
      </c>
      <c r="F640" s="16">
        <v>41933</v>
      </c>
      <c r="G640">
        <f>+LN(B640/B639)</f>
        <v>1.1276937187225918E-2</v>
      </c>
      <c r="H640">
        <f>+LN(C640/C639)</f>
        <v>7.9929415320833096E-3</v>
      </c>
      <c r="I640">
        <f>+LN(D640/D639)</f>
        <v>-5.7558844101495768E-3</v>
      </c>
    </row>
    <row r="641" spans="1:9" x14ac:dyDescent="0.25">
      <c r="A641" s="16">
        <v>41934</v>
      </c>
      <c r="B641">
        <f>+VLOOKUP(A641,'CEMEXCPO.MX'!$A$2:$G$1741,6,FALSE)</f>
        <v>13.975</v>
      </c>
      <c r="C641">
        <f>+VLOOKUP(A641,BIMBOA.MX!$A$2:$G$1741,6,FALSE)</f>
        <v>38.090339999999998</v>
      </c>
      <c r="D641">
        <f>+VLOOKUP(A641,GENTERA.MX!$A$2:$G$1741,6,FALSE)</f>
        <v>25.067739</v>
      </c>
      <c r="F641" s="16">
        <v>41934</v>
      </c>
      <c r="G641">
        <f>+LN(B641/B640)</f>
        <v>-2.0777282825621825E-2</v>
      </c>
      <c r="H641">
        <f>+LN(C641/C640)</f>
        <v>7.6746466460091561E-3</v>
      </c>
      <c r="I641">
        <f>+LN(D641/D640)</f>
        <v>-9.2105011183310527E-3</v>
      </c>
    </row>
    <row r="642" spans="1:9" x14ac:dyDescent="0.25">
      <c r="A642" s="16">
        <v>41935</v>
      </c>
      <c r="B642">
        <f>+VLOOKUP(A642,'CEMEXCPO.MX'!$A$2:$G$1741,6,FALSE)</f>
        <v>14.419499999999999</v>
      </c>
      <c r="C642">
        <f>+VLOOKUP(A642,BIMBOA.MX!$A$2:$G$1741,6,FALSE)</f>
        <v>38.944557000000003</v>
      </c>
      <c r="D642">
        <f>+VLOOKUP(A642,GENTERA.MX!$A$2:$G$1741,6,FALSE)</f>
        <v>25.213785000000001</v>
      </c>
      <c r="F642" s="16">
        <v>41935</v>
      </c>
      <c r="G642">
        <f>+LN(B642/B641)</f>
        <v>3.1311438150680576E-2</v>
      </c>
      <c r="H642">
        <f>+LN(C642/C641)</f>
        <v>2.2178312613137349E-2</v>
      </c>
      <c r="I642">
        <f>+LN(D642/D641)</f>
        <v>5.809148135920564E-3</v>
      </c>
    </row>
    <row r="643" spans="1:9" x14ac:dyDescent="0.25">
      <c r="A643" s="16">
        <v>41936</v>
      </c>
      <c r="B643">
        <f>+VLOOKUP(A643,'CEMEXCPO.MX'!$A$2:$G$1741,6,FALSE)</f>
        <v>14.5618</v>
      </c>
      <c r="C643">
        <f>+VLOOKUP(A643,BIMBOA.MX!$A$2:$G$1741,6,FALSE)</f>
        <v>39.099865000000001</v>
      </c>
      <c r="D643">
        <f>+VLOOKUP(A643,GENTERA.MX!$A$2:$G$1741,6,FALSE)</f>
        <v>24.732703999999998</v>
      </c>
      <c r="F643" s="16">
        <v>41936</v>
      </c>
      <c r="G643">
        <f>+LN(B643/B642)</f>
        <v>9.8202043092124412E-3</v>
      </c>
      <c r="H643">
        <f>+LN(C643/C642)</f>
        <v>3.9799950087699276E-3</v>
      </c>
      <c r="I643">
        <f>+LN(D643/D642)</f>
        <v>-1.9264452326351187E-2</v>
      </c>
    </row>
    <row r="644" spans="1:9" x14ac:dyDescent="0.25">
      <c r="A644" s="16">
        <v>41939</v>
      </c>
      <c r="B644">
        <f>+VLOOKUP(A644,'CEMEXCPO.MX'!$A$2:$G$1741,6,FALSE)</f>
        <v>14.410600000000001</v>
      </c>
      <c r="C644">
        <f>+VLOOKUP(A644,BIMBOA.MX!$A$2:$G$1741,6,FALSE)</f>
        <v>38.779536999999998</v>
      </c>
      <c r="D644">
        <f>+VLOOKUP(A644,GENTERA.MX!$A$2:$G$1741,6,FALSE)</f>
        <v>24.646795000000001</v>
      </c>
      <c r="F644" s="16">
        <v>41939</v>
      </c>
      <c r="G644">
        <f>+LN(B644/B643)</f>
        <v>-1.0437614604890849E-2</v>
      </c>
      <c r="H644">
        <f>+LN(C644/C643)</f>
        <v>-8.2263037005927027E-3</v>
      </c>
      <c r="I644">
        <f>+LN(D644/D643)</f>
        <v>-3.4795446862130354E-3</v>
      </c>
    </row>
    <row r="645" spans="1:9" x14ac:dyDescent="0.25">
      <c r="A645" s="16">
        <v>41940</v>
      </c>
      <c r="B645">
        <f>+VLOOKUP(A645,'CEMEXCPO.MX'!$A$2:$G$1741,6,FALSE)</f>
        <v>14.650700000000001</v>
      </c>
      <c r="C645">
        <f>+VLOOKUP(A645,BIMBOA.MX!$A$2:$G$1741,6,FALSE)</f>
        <v>38.769829000000001</v>
      </c>
      <c r="D645">
        <f>+VLOOKUP(A645,GENTERA.MX!$A$2:$G$1741,6,FALSE)</f>
        <v>24.990423</v>
      </c>
      <c r="F645" s="16">
        <v>41940</v>
      </c>
      <c r="G645">
        <f>+LN(B645/B644)</f>
        <v>1.652406899537431E-2</v>
      </c>
      <c r="H645">
        <f>+LN(C645/C644)</f>
        <v>-2.5036955300730251E-4</v>
      </c>
      <c r="I645">
        <f>+LN(D645/D644)</f>
        <v>1.3845799722959436E-2</v>
      </c>
    </row>
    <row r="646" spans="1:9" x14ac:dyDescent="0.25">
      <c r="A646" s="16">
        <v>41941</v>
      </c>
      <c r="B646">
        <f>+VLOOKUP(A646,'CEMEXCPO.MX'!$A$2:$G$1741,6,FALSE)</f>
        <v>14.5351</v>
      </c>
      <c r="C646">
        <f>+VLOOKUP(A646,BIMBOA.MX!$A$2:$G$1741,6,FALSE)</f>
        <v>39.002791999999999</v>
      </c>
      <c r="D646">
        <f>+VLOOKUP(A646,GENTERA.MX!$A$2:$G$1741,6,FALSE)</f>
        <v>25.316870000000002</v>
      </c>
      <c r="F646" s="16">
        <v>41941</v>
      </c>
      <c r="G646">
        <f>+LN(B646/B645)</f>
        <v>-7.9217019594064499E-3</v>
      </c>
      <c r="H646">
        <f>+LN(C646/C645)</f>
        <v>5.9908922644750133E-3</v>
      </c>
      <c r="I646">
        <f>+LN(D646/D645)</f>
        <v>1.2978300466842705E-2</v>
      </c>
    </row>
    <row r="647" spans="1:9" x14ac:dyDescent="0.25">
      <c r="A647" s="16">
        <v>41942</v>
      </c>
      <c r="B647">
        <f>+VLOOKUP(A647,'CEMEXCPO.MX'!$A$2:$G$1741,6,FALSE)</f>
        <v>14.544</v>
      </c>
      <c r="C647">
        <f>+VLOOKUP(A647,BIMBOA.MX!$A$2:$G$1741,6,FALSE)</f>
        <v>38.721294</v>
      </c>
      <c r="D647">
        <f>+VLOOKUP(A647,GENTERA.MX!$A$2:$G$1741,6,FALSE)</f>
        <v>25.669090000000001</v>
      </c>
      <c r="F647" s="16">
        <v>41942</v>
      </c>
      <c r="G647">
        <f>+LN(B647/B646)</f>
        <v>6.1212350299015431E-4</v>
      </c>
      <c r="H647">
        <f>+LN(C647/C646)</f>
        <v>-7.2435520393652588E-3</v>
      </c>
      <c r="I647">
        <f>+LN(D647/D646)</f>
        <v>1.3816572371963338E-2</v>
      </c>
    </row>
    <row r="648" spans="1:9" x14ac:dyDescent="0.25">
      <c r="A648" s="16">
        <v>41943</v>
      </c>
      <c r="B648">
        <f>+VLOOKUP(A648,'CEMEXCPO.MX'!$A$2:$G$1741,6,FALSE)</f>
        <v>14.7485</v>
      </c>
      <c r="C648">
        <f>+VLOOKUP(A648,BIMBOA.MX!$A$2:$G$1741,6,FALSE)</f>
        <v>38.235942999999999</v>
      </c>
      <c r="D648">
        <f>+VLOOKUP(A648,GENTERA.MX!$A$2:$G$1741,6,FALSE)</f>
        <v>25.763587999999999</v>
      </c>
      <c r="F648" s="16">
        <v>41943</v>
      </c>
      <c r="G648">
        <f>+LN(B648/B647)</f>
        <v>1.3962845264172982E-2</v>
      </c>
      <c r="H648">
        <f>+LN(C648/C647)</f>
        <v>-1.2613691812751869E-2</v>
      </c>
      <c r="I648">
        <f>+LN(D648/D647)</f>
        <v>3.6746329379651198E-3</v>
      </c>
    </row>
    <row r="649" spans="1:9" x14ac:dyDescent="0.25">
      <c r="A649" s="16">
        <v>41946</v>
      </c>
      <c r="B649">
        <f>+VLOOKUP(A649,'CEMEXCPO.MX'!$A$2:$G$1741,6,FALSE)</f>
        <v>14.8729</v>
      </c>
      <c r="C649">
        <f>+VLOOKUP(A649,BIMBOA.MX!$A$2:$G$1741,6,FALSE)</f>
        <v>38.439793000000002</v>
      </c>
      <c r="D649">
        <f>+VLOOKUP(A649,GENTERA.MX!$A$2:$G$1741,6,FALSE)</f>
        <v>25.754996999999999</v>
      </c>
      <c r="F649" s="16">
        <v>41946</v>
      </c>
      <c r="G649">
        <f>+LN(B649/B648)</f>
        <v>8.3993822954731515E-3</v>
      </c>
      <c r="H649">
        <f>+LN(C649/C648)</f>
        <v>5.317209613288249E-3</v>
      </c>
      <c r="I649">
        <f>+LN(D649/D648)</f>
        <v>-3.3351071577882296E-4</v>
      </c>
    </row>
    <row r="650" spans="1:9" x14ac:dyDescent="0.25">
      <c r="A650" s="16">
        <v>41947</v>
      </c>
      <c r="B650">
        <f>+VLOOKUP(A650,'CEMEXCPO.MX'!$A$2:$G$1741,6,FALSE)</f>
        <v>14.784000000000001</v>
      </c>
      <c r="C650">
        <f>+VLOOKUP(A650,BIMBOA.MX!$A$2:$G$1741,6,FALSE)</f>
        <v>37.624400999999999</v>
      </c>
      <c r="D650">
        <f>+VLOOKUP(A650,GENTERA.MX!$A$2:$G$1741,6,FALSE)</f>
        <v>25.763587999999999</v>
      </c>
      <c r="F650" s="16">
        <v>41947</v>
      </c>
      <c r="G650">
        <f>+LN(B650/B649)</f>
        <v>-5.9952500954408737E-3</v>
      </c>
      <c r="H650">
        <f>+LN(C650/C649)</f>
        <v>-2.1440396395453531E-2</v>
      </c>
      <c r="I650">
        <f>+LN(D650/D649)</f>
        <v>3.335107157788332E-4</v>
      </c>
    </row>
    <row r="651" spans="1:9" x14ac:dyDescent="0.25">
      <c r="A651" s="16">
        <v>41948</v>
      </c>
      <c r="B651">
        <f>+VLOOKUP(A651,'CEMEXCPO.MX'!$A$2:$G$1741,6,FALSE)</f>
        <v>14.7662</v>
      </c>
      <c r="C651">
        <f>+VLOOKUP(A651,BIMBOA.MX!$A$2:$G$1741,6,FALSE)</f>
        <v>38.643639</v>
      </c>
      <c r="D651">
        <f>+VLOOKUP(A651,GENTERA.MX!$A$2:$G$1741,6,FALSE)</f>
        <v>26.047084999999999</v>
      </c>
      <c r="F651" s="16">
        <v>41948</v>
      </c>
      <c r="G651">
        <f>+LN(B651/B650)</f>
        <v>-1.2047297245278482E-3</v>
      </c>
      <c r="H651">
        <f>+LN(C651/C650)</f>
        <v>2.6729379252043464E-2</v>
      </c>
      <c r="I651">
        <f>+LN(D651/D650)</f>
        <v>1.0943684495059667E-2</v>
      </c>
    </row>
    <row r="652" spans="1:9" x14ac:dyDescent="0.25">
      <c r="A652" s="16">
        <v>41949</v>
      </c>
      <c r="B652">
        <f>+VLOOKUP(A652,'CEMEXCPO.MX'!$A$2:$G$1741,6,FALSE)</f>
        <v>14.890700000000001</v>
      </c>
      <c r="C652">
        <f>+VLOOKUP(A652,BIMBOA.MX!$A$2:$G$1741,6,FALSE)</f>
        <v>38.323307</v>
      </c>
      <c r="D652">
        <f>+VLOOKUP(A652,GENTERA.MX!$A$2:$G$1741,6,FALSE)</f>
        <v>25.978359000000001</v>
      </c>
      <c r="F652" s="16">
        <v>41949</v>
      </c>
      <c r="G652">
        <f>+LN(B652/B651)</f>
        <v>8.3960718331735785E-3</v>
      </c>
      <c r="H652">
        <f>+LN(C652/C651)</f>
        <v>-8.3239329670453024E-3</v>
      </c>
      <c r="I652">
        <f>+LN(D652/D651)</f>
        <v>-2.6420164709042449E-3</v>
      </c>
    </row>
    <row r="653" spans="1:9" x14ac:dyDescent="0.25">
      <c r="A653" s="16">
        <v>41950</v>
      </c>
      <c r="B653">
        <f>+VLOOKUP(A653,'CEMEXCPO.MX'!$A$2:$G$1741,6,FALSE)</f>
        <v>14.7662</v>
      </c>
      <c r="C653">
        <f>+VLOOKUP(A653,BIMBOA.MX!$A$2:$G$1741,6,FALSE)</f>
        <v>37.740882999999997</v>
      </c>
      <c r="D653">
        <f>+VLOOKUP(A653,GENTERA.MX!$A$2:$G$1741,6,FALSE)</f>
        <v>25.943995999999999</v>
      </c>
      <c r="F653" s="16">
        <v>41950</v>
      </c>
      <c r="G653">
        <f>+LN(B653/B652)</f>
        <v>-8.396071833173523E-3</v>
      </c>
      <c r="H653">
        <f>+LN(C653/C652)</f>
        <v>-1.5314312368490197E-2</v>
      </c>
      <c r="I653">
        <f>+LN(D653/D652)</f>
        <v>-1.3236304484646225E-3</v>
      </c>
    </row>
    <row r="654" spans="1:9" x14ac:dyDescent="0.25">
      <c r="A654" s="16">
        <v>41953</v>
      </c>
      <c r="B654">
        <f>+VLOOKUP(A654,'CEMEXCPO.MX'!$A$2:$G$1741,6,FALSE)</f>
        <v>14.9529</v>
      </c>
      <c r="C654">
        <f>+VLOOKUP(A654,BIMBOA.MX!$A$2:$G$1741,6,FALSE)</f>
        <v>37.721474000000001</v>
      </c>
      <c r="D654">
        <f>+VLOOKUP(A654,GENTERA.MX!$A$2:$G$1741,6,FALSE)</f>
        <v>25.222373999999999</v>
      </c>
      <c r="F654" s="16">
        <v>41953</v>
      </c>
      <c r="G654">
        <f>+LN(B654/B653)</f>
        <v>1.2564475783330788E-2</v>
      </c>
      <c r="H654">
        <f>+LN(C654/C653)</f>
        <v>-5.1440217877053902E-4</v>
      </c>
      <c r="I654">
        <f>+LN(D654/D653)</f>
        <v>-2.8208757078552072E-2</v>
      </c>
    </row>
    <row r="655" spans="1:9" x14ac:dyDescent="0.25">
      <c r="A655" s="16">
        <v>41954</v>
      </c>
      <c r="B655">
        <f>+VLOOKUP(A655,'CEMEXCPO.MX'!$A$2:$G$1741,6,FALSE)</f>
        <v>14.997400000000001</v>
      </c>
      <c r="C655">
        <f>+VLOOKUP(A655,BIMBOA.MX!$A$2:$G$1741,6,FALSE)</f>
        <v>37.672935000000003</v>
      </c>
      <c r="D655">
        <f>+VLOOKUP(A655,GENTERA.MX!$A$2:$G$1741,6,FALSE)</f>
        <v>25.385597000000001</v>
      </c>
      <c r="F655" s="16">
        <v>41954</v>
      </c>
      <c r="G655">
        <f>+LN(B655/B654)</f>
        <v>2.9715917867871172E-3</v>
      </c>
      <c r="H655">
        <f>+LN(C655/C654)</f>
        <v>-1.2876022864280147E-3</v>
      </c>
      <c r="I655">
        <f>+LN(D655/D654)</f>
        <v>6.4505082000826429E-3</v>
      </c>
    </row>
    <row r="656" spans="1:9" x14ac:dyDescent="0.25">
      <c r="A656" s="16">
        <v>41955</v>
      </c>
      <c r="B656">
        <f>+VLOOKUP(A656,'CEMEXCPO.MX'!$A$2:$G$1741,6,FALSE)</f>
        <v>14.9796</v>
      </c>
      <c r="C656">
        <f>+VLOOKUP(A656,BIMBOA.MX!$A$2:$G$1741,6,FALSE)</f>
        <v>37.236117999999998</v>
      </c>
      <c r="D656">
        <f>+VLOOKUP(A656,GENTERA.MX!$A$2:$G$1741,6,FALSE)</f>
        <v>25.162239</v>
      </c>
      <c r="F656" s="16">
        <v>41955</v>
      </c>
      <c r="G656">
        <f>+LN(B656/B655)</f>
        <v>-1.1875772820498711E-3</v>
      </c>
      <c r="H656">
        <f>+LN(C656/C655)</f>
        <v>-1.1662727902358113E-2</v>
      </c>
      <c r="I656">
        <f>+LN(D656/D655)</f>
        <v>-8.8375476144325373E-3</v>
      </c>
    </row>
    <row r="657" spans="1:9" x14ac:dyDescent="0.25">
      <c r="A657" s="16">
        <v>41956</v>
      </c>
      <c r="B657">
        <f>+VLOOKUP(A657,'CEMEXCPO.MX'!$A$2:$G$1741,6,FALSE)</f>
        <v>14.8018</v>
      </c>
      <c r="C657">
        <f>+VLOOKUP(A657,BIMBOA.MX!$A$2:$G$1741,6,FALSE)</f>
        <v>36.828426</v>
      </c>
      <c r="D657">
        <f>+VLOOKUP(A657,GENTERA.MX!$A$2:$G$1741,6,FALSE)</f>
        <v>25.523047999999999</v>
      </c>
      <c r="F657" s="16">
        <v>41956</v>
      </c>
      <c r="G657">
        <f>+LN(B657/B656)</f>
        <v>-1.1940480466487269E-2</v>
      </c>
      <c r="H657">
        <f>+LN(C657/C656)</f>
        <v>-1.1009211581021956E-2</v>
      </c>
      <c r="I657">
        <f>+LN(D657/D656)</f>
        <v>1.4237468747513712E-2</v>
      </c>
    </row>
    <row r="658" spans="1:9" x14ac:dyDescent="0.25">
      <c r="A658" s="16">
        <v>41957</v>
      </c>
      <c r="B658">
        <f>+VLOOKUP(A658,'CEMEXCPO.MX'!$A$2:$G$1741,6,FALSE)</f>
        <v>14.8729</v>
      </c>
      <c r="C658">
        <f>+VLOOKUP(A658,BIMBOA.MX!$A$2:$G$1741,6,FALSE)</f>
        <v>36.896374000000002</v>
      </c>
      <c r="D658">
        <f>+VLOOKUP(A658,GENTERA.MX!$A$2:$G$1741,6,FALSE)</f>
        <v>25.17942</v>
      </c>
      <c r="F658" s="16">
        <v>41957</v>
      </c>
      <c r="G658">
        <f>+LN(B658/B657)</f>
        <v>4.7919699983881327E-3</v>
      </c>
      <c r="H658">
        <f>+LN(C658/C657)</f>
        <v>1.8432879909873595E-3</v>
      </c>
      <c r="I658">
        <f>+LN(D658/D657)</f>
        <v>-1.3554892884566117E-2</v>
      </c>
    </row>
    <row r="659" spans="1:9" x14ac:dyDescent="0.25">
      <c r="A659" s="16">
        <v>41961</v>
      </c>
      <c r="B659">
        <f>+VLOOKUP(A659,'CEMEXCPO.MX'!$A$2:$G$1741,6,FALSE)</f>
        <v>14.917400000000001</v>
      </c>
      <c r="C659">
        <f>+VLOOKUP(A659,BIMBOA.MX!$A$2:$G$1741,6,FALSE)</f>
        <v>36.197471999999998</v>
      </c>
      <c r="D659">
        <f>+VLOOKUP(A659,GENTERA.MX!$A$2:$G$1741,6,FALSE)</f>
        <v>25.316870000000002</v>
      </c>
      <c r="F659" s="16">
        <v>41961</v>
      </c>
      <c r="G659">
        <f>+LN(B659/B658)</f>
        <v>2.9875518607465918E-3</v>
      </c>
      <c r="H659">
        <f>+LN(C659/C658)</f>
        <v>-1.9123998496390467E-2</v>
      </c>
      <c r="I659">
        <f>+LN(D659/D658)</f>
        <v>5.4439777443354587E-3</v>
      </c>
    </row>
    <row r="660" spans="1:9" x14ac:dyDescent="0.25">
      <c r="A660" s="16">
        <v>41962</v>
      </c>
      <c r="B660">
        <f>+VLOOKUP(A660,'CEMEXCPO.MX'!$A$2:$G$1741,6,FALSE)</f>
        <v>15.0152</v>
      </c>
      <c r="C660">
        <f>+VLOOKUP(A660,BIMBOA.MX!$A$2:$G$1741,6,FALSE)</f>
        <v>38.041801</v>
      </c>
      <c r="D660">
        <f>+VLOOKUP(A660,GENTERA.MX!$A$2:$G$1741,6,FALSE)</f>
        <v>25.016195</v>
      </c>
      <c r="F660" s="16">
        <v>41962</v>
      </c>
      <c r="G660">
        <f>+LN(B660/B659)</f>
        <v>6.5347045043872825E-3</v>
      </c>
      <c r="H660">
        <f>+LN(C660/C659)</f>
        <v>4.969629931750378E-2</v>
      </c>
      <c r="I660">
        <f>+LN(D660/D659)</f>
        <v>-1.1947556804803727E-2</v>
      </c>
    </row>
    <row r="661" spans="1:9" x14ac:dyDescent="0.25">
      <c r="A661" s="16">
        <v>41963</v>
      </c>
      <c r="B661">
        <f>+VLOOKUP(A661,'CEMEXCPO.MX'!$A$2:$G$1741,6,FALSE)</f>
        <v>15.184100000000001</v>
      </c>
      <c r="C661">
        <f>+VLOOKUP(A661,BIMBOA.MX!$A$2:$G$1741,6,FALSE)</f>
        <v>37.886490000000002</v>
      </c>
      <c r="D661">
        <f>+VLOOKUP(A661,GENTERA.MX!$A$2:$G$1741,6,FALSE)</f>
        <v>25.591775999999999</v>
      </c>
      <c r="F661" s="16">
        <v>41963</v>
      </c>
      <c r="G661">
        <f>+LN(B661/B660)</f>
        <v>1.1185806365855835E-2</v>
      </c>
      <c r="H661">
        <f>+LN(C661/C660)</f>
        <v>-4.0909972966561596E-3</v>
      </c>
      <c r="I661">
        <f>+LN(D661/D660)</f>
        <v>2.2747634737329599E-2</v>
      </c>
    </row>
    <row r="662" spans="1:9" x14ac:dyDescent="0.25">
      <c r="A662" s="16">
        <v>41964</v>
      </c>
      <c r="B662">
        <f>+VLOOKUP(A662,'CEMEXCPO.MX'!$A$2:$G$1741,6,FALSE)</f>
        <v>15.2818</v>
      </c>
      <c r="C662">
        <f>+VLOOKUP(A662,BIMBOA.MX!$A$2:$G$1741,6,FALSE)</f>
        <v>38.265064000000002</v>
      </c>
      <c r="D662">
        <f>+VLOOKUP(A662,GENTERA.MX!$A$2:$G$1741,6,FALSE)</f>
        <v>25.566004</v>
      </c>
      <c r="F662" s="16">
        <v>41964</v>
      </c>
      <c r="G662">
        <f>+LN(B662/B661)</f>
        <v>6.4137501217375733E-3</v>
      </c>
      <c r="H662">
        <f>+LN(C662/C661)</f>
        <v>9.9427286472954599E-3</v>
      </c>
      <c r="I662">
        <f>+LN(D662/D661)</f>
        <v>-1.0075496700684154E-3</v>
      </c>
    </row>
    <row r="663" spans="1:9" x14ac:dyDescent="0.25">
      <c r="A663" s="16">
        <v>41967</v>
      </c>
      <c r="B663">
        <f>+VLOOKUP(A663,'CEMEXCPO.MX'!$A$2:$G$1741,6,FALSE)</f>
        <v>15.4419</v>
      </c>
      <c r="C663">
        <f>+VLOOKUP(A663,BIMBOA.MX!$A$2:$G$1741,6,FALSE)</f>
        <v>37.226410000000001</v>
      </c>
      <c r="D663">
        <f>+VLOOKUP(A663,GENTERA.MX!$A$2:$G$1741,6,FALSE)</f>
        <v>25.797953</v>
      </c>
      <c r="F663" s="16">
        <v>41967</v>
      </c>
      <c r="G663">
        <f>+LN(B663/B662)</f>
        <v>1.0422016173061417E-2</v>
      </c>
      <c r="H663">
        <f>+LN(C663/C662)</f>
        <v>-2.7518857184155716E-2</v>
      </c>
      <c r="I663">
        <f>+LN(D663/D662)</f>
        <v>9.0316474910167015E-3</v>
      </c>
    </row>
    <row r="664" spans="1:9" x14ac:dyDescent="0.25">
      <c r="A664" s="16">
        <v>41968</v>
      </c>
      <c r="B664">
        <f>+VLOOKUP(A664,'CEMEXCPO.MX'!$A$2:$G$1741,6,FALSE)</f>
        <v>15.290699999999999</v>
      </c>
      <c r="C664">
        <f>+VLOOKUP(A664,BIMBOA.MX!$A$2:$G$1741,6,FALSE)</f>
        <v>38.129162000000001</v>
      </c>
      <c r="D664">
        <f>+VLOOKUP(A664,GENTERA.MX!$A$2:$G$1741,6,FALSE)</f>
        <v>25.41996</v>
      </c>
      <c r="F664" s="16">
        <v>41968</v>
      </c>
      <c r="G664">
        <f>+LN(B664/B663)</f>
        <v>-9.8397935709575134E-3</v>
      </c>
      <c r="H664">
        <f>+LN(C664/C663)</f>
        <v>2.3960940559340227E-2</v>
      </c>
      <c r="I664">
        <f>+LN(D664/D663)</f>
        <v>-1.4760455498682776E-2</v>
      </c>
    </row>
    <row r="665" spans="1:9" x14ac:dyDescent="0.25">
      <c r="A665" s="16">
        <v>41969</v>
      </c>
      <c r="B665">
        <f>+VLOOKUP(A665,'CEMEXCPO.MX'!$A$2:$G$1741,6,FALSE)</f>
        <v>15.450799999999999</v>
      </c>
      <c r="C665">
        <f>+VLOOKUP(A665,BIMBOA.MX!$A$2:$G$1741,6,FALSE)</f>
        <v>38.002974999999999</v>
      </c>
      <c r="D665">
        <f>+VLOOKUP(A665,GENTERA.MX!$A$2:$G$1741,6,FALSE)</f>
        <v>25.222373999999999</v>
      </c>
      <c r="F665" s="16">
        <v>41969</v>
      </c>
      <c r="G665">
        <f>+LN(B665/B664)</f>
        <v>1.0415981488894522E-2</v>
      </c>
      <c r="H665">
        <f>+LN(C665/C664)</f>
        <v>-3.314950046774799E-3</v>
      </c>
      <c r="I665">
        <f>+LN(D665/D664)</f>
        <v>-7.803234447724427E-3</v>
      </c>
    </row>
    <row r="666" spans="1:9" x14ac:dyDescent="0.25">
      <c r="A666" s="16">
        <v>41970</v>
      </c>
      <c r="B666">
        <f>+VLOOKUP(A666,'CEMEXCPO.MX'!$A$2:$G$1741,6,FALSE)</f>
        <v>15.370799999999999</v>
      </c>
      <c r="C666">
        <f>+VLOOKUP(A666,BIMBOA.MX!$A$2:$G$1741,6,FALSE)</f>
        <v>38.090339999999998</v>
      </c>
      <c r="D666">
        <f>+VLOOKUP(A666,GENTERA.MX!$A$2:$G$1741,6,FALSE)</f>
        <v>25.196601999999999</v>
      </c>
      <c r="F666" s="16">
        <v>41970</v>
      </c>
      <c r="G666">
        <f>+LN(B666/B665)</f>
        <v>-5.1911762955412786E-3</v>
      </c>
      <c r="H666">
        <f>+LN(C666/C665)</f>
        <v>2.2962605424212764E-3</v>
      </c>
      <c r="I666">
        <f>+LN(D666/D665)</f>
        <v>-1.0223135925878078E-3</v>
      </c>
    </row>
    <row r="667" spans="1:9" x14ac:dyDescent="0.25">
      <c r="A667" s="16">
        <v>41971</v>
      </c>
      <c r="B667">
        <f>+VLOOKUP(A667,'CEMEXCPO.MX'!$A$2:$G$1741,6,FALSE)</f>
        <v>15.353</v>
      </c>
      <c r="C667">
        <f>+VLOOKUP(A667,BIMBOA.MX!$A$2:$G$1741,6,FALSE)</f>
        <v>37.964148999999999</v>
      </c>
      <c r="D667">
        <f>+VLOOKUP(A667,GENTERA.MX!$A$2:$G$1741,6,FALSE)</f>
        <v>25.505869000000001</v>
      </c>
      <c r="F667" s="16">
        <v>41971</v>
      </c>
      <c r="G667">
        <f>+LN(B667/B666)</f>
        <v>-1.1587109661916179E-3</v>
      </c>
      <c r="H667">
        <f>+LN(C667/C666)</f>
        <v>-3.3184396466510099E-3</v>
      </c>
      <c r="I667">
        <f>+LN(D667/D666)</f>
        <v>1.2199438389463264E-2</v>
      </c>
    </row>
    <row r="668" spans="1:9" x14ac:dyDescent="0.25">
      <c r="A668" s="16">
        <v>41974</v>
      </c>
      <c r="B668">
        <f>+VLOOKUP(A668,'CEMEXCPO.MX'!$A$2:$G$1741,6,FALSE)</f>
        <v>15.0329</v>
      </c>
      <c r="C668">
        <f>+VLOOKUP(A668,BIMBOA.MX!$A$2:$G$1741,6,FALSE)</f>
        <v>37.517628000000002</v>
      </c>
      <c r="D668">
        <f>+VLOOKUP(A668,GENTERA.MX!$A$2:$G$1741,6,FALSE)</f>
        <v>25.127876000000001</v>
      </c>
      <c r="F668" s="16">
        <v>41974</v>
      </c>
      <c r="G668">
        <f>+LN(B668/B667)</f>
        <v>-2.1069762085385395E-2</v>
      </c>
      <c r="H668">
        <f>+LN(C668/C667)</f>
        <v>-1.1831364508004226E-2</v>
      </c>
      <c r="I668">
        <f>+LN(D668/D667)</f>
        <v>-1.4930755055089655E-2</v>
      </c>
    </row>
    <row r="669" spans="1:9" x14ac:dyDescent="0.25">
      <c r="A669" s="16">
        <v>41975</v>
      </c>
      <c r="B669">
        <f>+VLOOKUP(A669,'CEMEXCPO.MX'!$A$2:$G$1741,6,FALSE)</f>
        <v>14.730700000000001</v>
      </c>
      <c r="C669">
        <f>+VLOOKUP(A669,BIMBOA.MX!$A$2:$G$1741,6,FALSE)</f>
        <v>37.071102000000003</v>
      </c>
      <c r="D669">
        <f>+VLOOKUP(A669,GENTERA.MX!$A$2:$G$1741,6,FALSE)</f>
        <v>25.084923</v>
      </c>
      <c r="F669" s="16">
        <v>41975</v>
      </c>
      <c r="G669">
        <f>+LN(B669/B668)</f>
        <v>-2.0307381182159818E-2</v>
      </c>
      <c r="H669">
        <f>+LN(C669/C668)</f>
        <v>-1.1973158260101575E-2</v>
      </c>
      <c r="I669">
        <f>+LN(D669/D668)</f>
        <v>-1.7108391219874733E-3</v>
      </c>
    </row>
    <row r="670" spans="1:9" x14ac:dyDescent="0.25">
      <c r="A670" s="16">
        <v>41976</v>
      </c>
      <c r="B670">
        <f>+VLOOKUP(A670,'CEMEXCPO.MX'!$A$2:$G$1741,6,FALSE)</f>
        <v>14.6684</v>
      </c>
      <c r="C670">
        <f>+VLOOKUP(A670,BIMBOA.MX!$A$2:$G$1741,6,FALSE)</f>
        <v>37.080810999999997</v>
      </c>
      <c r="D670">
        <f>+VLOOKUP(A670,GENTERA.MX!$A$2:$G$1741,6,FALSE)</f>
        <v>25.651910999999998</v>
      </c>
      <c r="F670" s="16">
        <v>41976</v>
      </c>
      <c r="G670">
        <f>+LN(B670/B669)</f>
        <v>-4.2382313238043673E-3</v>
      </c>
      <c r="H670">
        <f>+LN(C670/C669)</f>
        <v>2.6186782411074649E-4</v>
      </c>
      <c r="I670">
        <f>+LN(D670/D669)</f>
        <v>2.2351083397529038E-2</v>
      </c>
    </row>
    <row r="671" spans="1:9" x14ac:dyDescent="0.25">
      <c r="A671" s="16">
        <v>41977</v>
      </c>
      <c r="B671">
        <f>+VLOOKUP(A671,'CEMEXCPO.MX'!$A$2:$G$1741,6,FALSE)</f>
        <v>14.606199999999999</v>
      </c>
      <c r="C671">
        <f>+VLOOKUP(A671,BIMBOA.MX!$A$2:$G$1741,6,FALSE)</f>
        <v>36.702232000000002</v>
      </c>
      <c r="D671">
        <f>+VLOOKUP(A671,GENTERA.MX!$A$2:$G$1741,6,FALSE)</f>
        <v>24.938880999999999</v>
      </c>
      <c r="F671" s="16">
        <v>41977</v>
      </c>
      <c r="G671">
        <f>+LN(B671/B670)</f>
        <v>-4.2494239783672184E-3</v>
      </c>
      <c r="H671">
        <f>+LN(C671/C670)</f>
        <v>-1.0262041437472875E-2</v>
      </c>
      <c r="I671">
        <f>+LN(D671/D670)</f>
        <v>-2.8190000202682166E-2</v>
      </c>
    </row>
    <row r="672" spans="1:9" x14ac:dyDescent="0.25">
      <c r="A672" s="16">
        <v>41978</v>
      </c>
      <c r="B672">
        <f>+VLOOKUP(A672,'CEMEXCPO.MX'!$A$2:$G$1741,6,FALSE)</f>
        <v>14.686199999999999</v>
      </c>
      <c r="C672">
        <f>+VLOOKUP(A672,BIMBOA.MX!$A$2:$G$1741,6,FALSE)</f>
        <v>36.614871999999998</v>
      </c>
      <c r="D672">
        <f>+VLOOKUP(A672,GENTERA.MX!$A$2:$G$1741,6,FALSE)</f>
        <v>24.285986000000001</v>
      </c>
      <c r="F672" s="16">
        <v>41978</v>
      </c>
      <c r="G672">
        <f>+LN(B672/B671)</f>
        <v>5.4621812417370279E-3</v>
      </c>
      <c r="H672">
        <f>+LN(C672/C671)</f>
        <v>-2.3830739780289741E-3</v>
      </c>
      <c r="I672">
        <f>+LN(D672/D671)</f>
        <v>-2.652859539521317E-2</v>
      </c>
    </row>
    <row r="673" spans="1:9" x14ac:dyDescent="0.25">
      <c r="A673" s="16">
        <v>41981</v>
      </c>
      <c r="B673">
        <f>+VLOOKUP(A673,'CEMEXCPO.MX'!$A$2:$G$1741,6,FALSE)</f>
        <v>14.4551</v>
      </c>
      <c r="C673">
        <f>+VLOOKUP(A673,BIMBOA.MX!$A$2:$G$1741,6,FALSE)</f>
        <v>36.537216000000001</v>
      </c>
      <c r="D673">
        <f>+VLOOKUP(A673,GENTERA.MX!$A$2:$G$1741,6,FALSE)</f>
        <v>25.050560000000001</v>
      </c>
      <c r="F673" s="16">
        <v>41981</v>
      </c>
      <c r="G673">
        <f>+LN(B673/B672)</f>
        <v>-1.5860983882956321E-2</v>
      </c>
      <c r="H673">
        <f>+LN(C673/C672)</f>
        <v>-2.1231391008538882E-3</v>
      </c>
      <c r="I673">
        <f>+LN(D673/D672)</f>
        <v>3.0996706402764352E-2</v>
      </c>
    </row>
    <row r="674" spans="1:9" x14ac:dyDescent="0.25">
      <c r="A674" s="16">
        <v>41982</v>
      </c>
      <c r="B674">
        <f>+VLOOKUP(A674,'CEMEXCPO.MX'!$A$2:$G$1741,6,FALSE)</f>
        <v>14.1617</v>
      </c>
      <c r="C674">
        <f>+VLOOKUP(A674,BIMBOA.MX!$A$2:$G$1741,6,FALSE)</f>
        <v>35.527678999999999</v>
      </c>
      <c r="D674">
        <f>+VLOOKUP(A674,GENTERA.MX!$A$2:$G$1741,6,FALSE)</f>
        <v>25.007608000000001</v>
      </c>
      <c r="F674" s="16">
        <v>41982</v>
      </c>
      <c r="G674">
        <f>+LN(B674/B673)</f>
        <v>-2.0506155909281527E-2</v>
      </c>
      <c r="H674">
        <f>+LN(C674/C673)</f>
        <v>-2.8019274749267929E-2</v>
      </c>
      <c r="I674">
        <f>+LN(D674/D673)</f>
        <v>-1.7160839981573198E-3</v>
      </c>
    </row>
    <row r="675" spans="1:9" x14ac:dyDescent="0.25">
      <c r="A675" s="16">
        <v>41983</v>
      </c>
      <c r="B675">
        <f>+VLOOKUP(A675,'CEMEXCPO.MX'!$A$2:$G$1741,6,FALSE)</f>
        <v>13.7883</v>
      </c>
      <c r="C675">
        <f>+VLOOKUP(A675,BIMBOA.MX!$A$2:$G$1741,6,FALSE)</f>
        <v>34.556980000000003</v>
      </c>
      <c r="D675">
        <f>+VLOOKUP(A675,GENTERA.MX!$A$2:$G$1741,6,FALSE)</f>
        <v>24.285986000000001</v>
      </c>
      <c r="F675" s="16">
        <v>41983</v>
      </c>
      <c r="G675">
        <f>+LN(B675/B674)</f>
        <v>-2.67207310881497E-2</v>
      </c>
      <c r="H675">
        <f>+LN(C675/C674)</f>
        <v>-2.7702526963391611E-2</v>
      </c>
      <c r="I675">
        <f>+LN(D675/D674)</f>
        <v>-2.9280622404607097E-2</v>
      </c>
    </row>
    <row r="676" spans="1:9" x14ac:dyDescent="0.25">
      <c r="A676" s="16">
        <v>41984</v>
      </c>
      <c r="B676">
        <f>+VLOOKUP(A676,'CEMEXCPO.MX'!$A$2:$G$1741,6,FALSE)</f>
        <v>13.9306</v>
      </c>
      <c r="C676">
        <f>+VLOOKUP(A676,BIMBOA.MX!$A$2:$G$1741,6,FALSE)</f>
        <v>35.197639000000002</v>
      </c>
      <c r="D676">
        <f>+VLOOKUP(A676,GENTERA.MX!$A$2:$G$1741,6,FALSE)</f>
        <v>23.985309999999998</v>
      </c>
      <c r="F676" s="16">
        <v>41984</v>
      </c>
      <c r="G676">
        <f>+LN(B676/B675)</f>
        <v>1.0267452901110133E-2</v>
      </c>
      <c r="H676">
        <f>+LN(C676/C675)</f>
        <v>1.8369450632493949E-2</v>
      </c>
      <c r="I676">
        <f>+LN(D676/D675)</f>
        <v>-1.2457916552519353E-2</v>
      </c>
    </row>
    <row r="677" spans="1:9" x14ac:dyDescent="0.25">
      <c r="A677" s="16">
        <v>41988</v>
      </c>
      <c r="B677">
        <f>+VLOOKUP(A677,'CEMEXCPO.MX'!$A$2:$G$1741,6,FALSE)</f>
        <v>13.121600000000001</v>
      </c>
      <c r="C677">
        <f>+VLOOKUP(A677,BIMBOA.MX!$A$2:$G$1741,6,FALSE)</f>
        <v>35.391787999999998</v>
      </c>
      <c r="D677">
        <f>+VLOOKUP(A677,GENTERA.MX!$A$2:$G$1741,6,FALSE)</f>
        <v>22.980194000000001</v>
      </c>
      <c r="F677" s="16">
        <v>41988</v>
      </c>
      <c r="G677">
        <f>+LN(B677/B676)</f>
        <v>-5.982813206949486E-2</v>
      </c>
      <c r="H677">
        <f>+LN(C677/C676)</f>
        <v>5.5008093368166316E-3</v>
      </c>
      <c r="I677">
        <f>+LN(D677/D676)</f>
        <v>-4.2808845106574615E-2</v>
      </c>
    </row>
    <row r="678" spans="1:9" x14ac:dyDescent="0.25">
      <c r="A678" s="16">
        <v>41989</v>
      </c>
      <c r="B678">
        <f>+VLOOKUP(A678,'CEMEXCPO.MX'!$A$2:$G$1741,6,FALSE)</f>
        <v>13.1394</v>
      </c>
      <c r="C678">
        <f>+VLOOKUP(A678,BIMBOA.MX!$A$2:$G$1741,6,FALSE)</f>
        <v>35.585926000000001</v>
      </c>
      <c r="D678">
        <f>+VLOOKUP(A678,GENTERA.MX!$A$2:$G$1741,6,FALSE)</f>
        <v>23.220735999999999</v>
      </c>
      <c r="F678" s="16">
        <v>41989</v>
      </c>
      <c r="G678">
        <f>+LN(B678/B677)</f>
        <v>1.3556226134527269E-3</v>
      </c>
      <c r="H678">
        <f>+LN(C678/C677)</f>
        <v>5.4704067853487207E-3</v>
      </c>
      <c r="I678">
        <f>+LN(D678/D677)</f>
        <v>1.0412958071943392E-2</v>
      </c>
    </row>
    <row r="679" spans="1:9" x14ac:dyDescent="0.25">
      <c r="A679" s="16">
        <v>41990</v>
      </c>
      <c r="B679">
        <f>+VLOOKUP(A679,'CEMEXCPO.MX'!$A$2:$G$1741,6,FALSE)</f>
        <v>13.414999999999999</v>
      </c>
      <c r="C679">
        <f>+VLOOKUP(A679,BIMBOA.MX!$A$2:$G$1741,6,FALSE)</f>
        <v>35.964500000000001</v>
      </c>
      <c r="D679">
        <f>+VLOOKUP(A679,GENTERA.MX!$A$2:$G$1741,6,FALSE)</f>
        <v>23.916585999999999</v>
      </c>
      <c r="F679" s="16">
        <v>41990</v>
      </c>
      <c r="G679">
        <f>+LN(B679/B678)</f>
        <v>2.0758133964124993E-2</v>
      </c>
      <c r="H679">
        <f>+LN(C679/C678)</f>
        <v>1.0582118204535857E-2</v>
      </c>
      <c r="I679">
        <f>+LN(D679/D678)</f>
        <v>2.9526520563128961E-2</v>
      </c>
    </row>
    <row r="680" spans="1:9" x14ac:dyDescent="0.25">
      <c r="A680" s="16">
        <v>41991</v>
      </c>
      <c r="B680">
        <f>+VLOOKUP(A680,'CEMEXCPO.MX'!$A$2:$G$1741,6,FALSE)</f>
        <v>14.0284</v>
      </c>
      <c r="C680">
        <f>+VLOOKUP(A680,BIMBOA.MX!$A$2:$G$1741,6,FALSE)</f>
        <v>38.235942999999999</v>
      </c>
      <c r="D680">
        <f>+VLOOKUP(A680,GENTERA.MX!$A$2:$G$1741,6,FALSE)</f>
        <v>24.466391000000002</v>
      </c>
      <c r="F680" s="16">
        <v>41991</v>
      </c>
      <c r="G680">
        <f>+LN(B680/B679)</f>
        <v>4.4710362393588297E-2</v>
      </c>
      <c r="H680">
        <f>+LN(C680/C679)</f>
        <v>6.1243648641131333E-2</v>
      </c>
      <c r="I680">
        <f>+LN(D680/D679)</f>
        <v>2.2728186715280988E-2</v>
      </c>
    </row>
    <row r="681" spans="1:9" x14ac:dyDescent="0.25">
      <c r="A681" s="16">
        <v>41992</v>
      </c>
      <c r="B681">
        <f>+VLOOKUP(A681,'CEMEXCPO.MX'!$A$2:$G$1741,6,FALSE)</f>
        <v>13.939500000000001</v>
      </c>
      <c r="C681">
        <f>+VLOOKUP(A681,BIMBOA.MX!$A$2:$G$1741,6,FALSE)</f>
        <v>38.595103999999999</v>
      </c>
      <c r="D681">
        <f>+VLOOKUP(A681,GENTERA.MX!$A$2:$G$1741,6,FALSE)</f>
        <v>24.638206</v>
      </c>
      <c r="F681" s="16">
        <v>41992</v>
      </c>
      <c r="G681">
        <f>+LN(B681/B680)</f>
        <v>-6.3573095878090534E-3</v>
      </c>
      <c r="H681">
        <f>+LN(C681/C680)</f>
        <v>9.3494395890570039E-3</v>
      </c>
      <c r="I681">
        <f>+LN(D681/D680)</f>
        <v>6.9979477141832655E-3</v>
      </c>
    </row>
    <row r="682" spans="1:9" x14ac:dyDescent="0.25">
      <c r="A682" s="16">
        <v>41995</v>
      </c>
      <c r="B682">
        <f>+VLOOKUP(A682,'CEMEXCPO.MX'!$A$2:$G$1741,6,FALSE)</f>
        <v>13.832800000000001</v>
      </c>
      <c r="C682">
        <f>+VLOOKUP(A682,BIMBOA.MX!$A$2:$G$1741,6,FALSE)</f>
        <v>39.517268999999999</v>
      </c>
      <c r="D682">
        <f>+VLOOKUP(A682,GENTERA.MX!$A$2:$G$1741,6,FALSE)</f>
        <v>24.260210000000001</v>
      </c>
      <c r="F682" s="16">
        <v>41995</v>
      </c>
      <c r="G682">
        <f>+LN(B682/B681)</f>
        <v>-7.6839530749240863E-3</v>
      </c>
      <c r="H682">
        <f>+LN(C682/C681)</f>
        <v>2.36123371930935E-2</v>
      </c>
      <c r="I682">
        <f>+LN(D682/D681)</f>
        <v>-1.5460767870420703E-2</v>
      </c>
    </row>
    <row r="683" spans="1:9" x14ac:dyDescent="0.25">
      <c r="A683" s="16">
        <v>41996</v>
      </c>
      <c r="B683">
        <f>+VLOOKUP(A683,'CEMEXCPO.MX'!$A$2:$G$1741,6,FALSE)</f>
        <v>13.672800000000001</v>
      </c>
      <c r="C683">
        <f>+VLOOKUP(A683,BIMBOA.MX!$A$2:$G$1741,6,FALSE)</f>
        <v>39.701706000000001</v>
      </c>
      <c r="D683">
        <f>+VLOOKUP(A683,GENTERA.MX!$A$2:$G$1741,6,FALSE)</f>
        <v>24.535115999999999</v>
      </c>
      <c r="F683" s="16">
        <v>41996</v>
      </c>
      <c r="G683">
        <f>+LN(B683/B682)</f>
        <v>-1.1634125756284038E-2</v>
      </c>
      <c r="H683">
        <f>+LN(C683/C682)</f>
        <v>4.6563928212075721E-3</v>
      </c>
      <c r="I683">
        <f>+LN(D683/D682)</f>
        <v>1.1267837767691422E-2</v>
      </c>
    </row>
    <row r="684" spans="1:9" x14ac:dyDescent="0.25">
      <c r="A684" s="16">
        <v>41997</v>
      </c>
      <c r="B684">
        <f>+VLOOKUP(A684,'CEMEXCPO.MX'!$A$2:$G$1741,6,FALSE)</f>
        <v>13.521599999999999</v>
      </c>
      <c r="C684">
        <f>+VLOOKUP(A684,BIMBOA.MX!$A$2:$G$1741,6,FALSE)</f>
        <v>39.526978</v>
      </c>
      <c r="D684">
        <f>+VLOOKUP(A684,GENTERA.MX!$A$2:$G$1741,6,FALSE)</f>
        <v>24.586662</v>
      </c>
      <c r="F684" s="16">
        <v>41997</v>
      </c>
      <c r="G684">
        <f>+LN(B684/B683)</f>
        <v>-1.1120051044077702E-2</v>
      </c>
      <c r="H684">
        <f>+LN(C684/C683)</f>
        <v>-4.4107329429162049E-3</v>
      </c>
      <c r="I684">
        <f>+LN(D684/D683)</f>
        <v>2.0987033050704107E-3</v>
      </c>
    </row>
    <row r="685" spans="1:9" x14ac:dyDescent="0.25">
      <c r="A685" s="16">
        <v>41999</v>
      </c>
      <c r="B685">
        <f>+VLOOKUP(A685,'CEMEXCPO.MX'!$A$2:$G$1741,6,FALSE)</f>
        <v>13.3972</v>
      </c>
      <c r="C685">
        <f>+VLOOKUP(A685,BIMBOA.MX!$A$2:$G$1741,6,FALSE)</f>
        <v>39.604633</v>
      </c>
      <c r="D685">
        <f>+VLOOKUP(A685,GENTERA.MX!$A$2:$G$1741,6,FALSE)</f>
        <v>24.663975000000001</v>
      </c>
      <c r="F685" s="16">
        <v>41999</v>
      </c>
      <c r="G685">
        <f>+LN(B685/B684)</f>
        <v>-9.2426769092801547E-3</v>
      </c>
      <c r="H685">
        <f>+LN(C685/C684)</f>
        <v>1.9626802474169182E-3</v>
      </c>
      <c r="I685">
        <f>+LN(D685/D684)</f>
        <v>3.1395761848027242E-3</v>
      </c>
    </row>
    <row r="686" spans="1:9" x14ac:dyDescent="0.25">
      <c r="A686" s="16">
        <v>42002</v>
      </c>
      <c r="B686">
        <f>+VLOOKUP(A686,'CEMEXCPO.MX'!$A$2:$G$1741,6,FALSE)</f>
        <v>13.521599999999999</v>
      </c>
      <c r="C686">
        <f>+VLOOKUP(A686,BIMBOA.MX!$A$2:$G$1741,6,FALSE)</f>
        <v>39.381374000000001</v>
      </c>
      <c r="D686">
        <f>+VLOOKUP(A686,GENTERA.MX!$A$2:$G$1741,6,FALSE)</f>
        <v>25.222373999999999</v>
      </c>
      <c r="F686" s="16">
        <v>42002</v>
      </c>
      <c r="G686">
        <f>+LN(B686/B685)</f>
        <v>9.2426769092801477E-3</v>
      </c>
      <c r="H686">
        <f>+LN(C686/C685)</f>
        <v>-5.6531429567285617E-3</v>
      </c>
      <c r="I686">
        <f>+LN(D686/D685)</f>
        <v>2.2387780787981697E-2</v>
      </c>
    </row>
    <row r="687" spans="1:9" x14ac:dyDescent="0.25">
      <c r="A687" s="16">
        <v>42003</v>
      </c>
      <c r="B687">
        <f>+VLOOKUP(A687,'CEMEXCPO.MX'!$A$2:$G$1741,6,FALSE)</f>
        <v>13.521599999999999</v>
      </c>
      <c r="C687">
        <f>+VLOOKUP(A687,BIMBOA.MX!$A$2:$G$1741,6,FALSE)</f>
        <v>39.410488000000001</v>
      </c>
      <c r="D687">
        <f>+VLOOKUP(A687,GENTERA.MX!$A$2:$G$1741,6,FALSE)</f>
        <v>25.385597000000001</v>
      </c>
      <c r="F687" s="16">
        <v>42003</v>
      </c>
      <c r="G687">
        <f>+LN(B687/B686)</f>
        <v>0</v>
      </c>
      <c r="H687">
        <f>+LN(C687/C686)</f>
        <v>7.3901036442110941E-4</v>
      </c>
      <c r="I687">
        <f>+LN(D687/D686)</f>
        <v>6.4505082000826429E-3</v>
      </c>
    </row>
    <row r="688" spans="1:9" x14ac:dyDescent="0.25">
      <c r="A688" s="16">
        <v>42004</v>
      </c>
      <c r="B688">
        <f>+VLOOKUP(A688,'CEMEXCPO.MX'!$A$2:$G$1741,6,FALSE)</f>
        <v>13.3705</v>
      </c>
      <c r="C688">
        <f>+VLOOKUP(A688,BIMBOA.MX!$A$2:$G$1741,6,FALSE)</f>
        <v>39.507565</v>
      </c>
      <c r="D688">
        <f>+VLOOKUP(A688,GENTERA.MX!$A$2:$G$1741,6,FALSE)</f>
        <v>25.471503999999999</v>
      </c>
      <c r="F688" s="16">
        <v>42004</v>
      </c>
      <c r="G688">
        <f>+LN(B688/B687)</f>
        <v>-1.1237619235669198E-2</v>
      </c>
      <c r="H688">
        <f>+LN(C688/C687)</f>
        <v>2.460198782750893E-3</v>
      </c>
      <c r="I688">
        <f>+LN(D688/D687)</f>
        <v>3.3783711622690387E-3</v>
      </c>
    </row>
    <row r="689" spans="1:9" x14ac:dyDescent="0.25">
      <c r="A689" s="16">
        <v>42006</v>
      </c>
      <c r="B689">
        <f>+VLOOKUP(A689,'CEMEXCPO.MX'!$A$2:$G$1741,6,FALSE)</f>
        <v>13.0505</v>
      </c>
      <c r="C689">
        <f>+VLOOKUP(A689,BIMBOA.MX!$A$2:$G$1741,6,FALSE)</f>
        <v>38.604809000000003</v>
      </c>
      <c r="D689">
        <f>+VLOOKUP(A689,GENTERA.MX!$A$2:$G$1741,6,FALSE)</f>
        <v>24.543707000000001</v>
      </c>
      <c r="F689" s="16">
        <v>42006</v>
      </c>
      <c r="G689">
        <f>+LN(B689/B688)</f>
        <v>-2.422434036143328E-2</v>
      </c>
      <c r="H689">
        <f>+LN(C689/C688)</f>
        <v>-2.3115318354112683E-2</v>
      </c>
      <c r="I689">
        <f>+LN(D689/D688)</f>
        <v>-3.7104849741443138E-2</v>
      </c>
    </row>
    <row r="690" spans="1:9" x14ac:dyDescent="0.25">
      <c r="A690" s="16">
        <v>42009</v>
      </c>
      <c r="B690">
        <f>+VLOOKUP(A690,'CEMEXCPO.MX'!$A$2:$G$1741,6,FALSE)</f>
        <v>12.7393</v>
      </c>
      <c r="C690">
        <f>+VLOOKUP(A690,BIMBOA.MX!$A$2:$G$1741,6,FALSE)</f>
        <v>38.546562000000002</v>
      </c>
      <c r="D690">
        <f>+VLOOKUP(A690,GENTERA.MX!$A$2:$G$1741,6,FALSE)</f>
        <v>23.907990000000002</v>
      </c>
      <c r="F690" s="16">
        <v>42009</v>
      </c>
      <c r="G690">
        <f>+LN(B690/B689)</f>
        <v>-2.4134743631440924E-2</v>
      </c>
      <c r="H690">
        <f>+LN(C690/C689)</f>
        <v>-1.5099410499536099E-3</v>
      </c>
      <c r="I690">
        <f>+LN(D690/D689)</f>
        <v>-2.6242774677246186E-2</v>
      </c>
    </row>
    <row r="691" spans="1:9" x14ac:dyDescent="0.25">
      <c r="A691" s="16">
        <v>42010</v>
      </c>
      <c r="B691">
        <f>+VLOOKUP(A691,'CEMEXCPO.MX'!$A$2:$G$1741,6,FALSE)</f>
        <v>12.9171</v>
      </c>
      <c r="C691">
        <f>+VLOOKUP(A691,BIMBOA.MX!$A$2:$G$1741,6,FALSE)</f>
        <v>38.265064000000002</v>
      </c>
      <c r="D691">
        <f>+VLOOKUP(A691,GENTERA.MX!$A$2:$G$1741,6,FALSE)</f>
        <v>24.578071999999999</v>
      </c>
      <c r="F691" s="16">
        <v>42010</v>
      </c>
      <c r="G691">
        <f>+LN(B691/B690)</f>
        <v>1.3860311376071011E-2</v>
      </c>
      <c r="H691">
        <f>+LN(C691/C690)</f>
        <v>-7.3296003457322218E-3</v>
      </c>
      <c r="I691">
        <f>+LN(D691/D690)</f>
        <v>2.764195061533024E-2</v>
      </c>
    </row>
    <row r="692" spans="1:9" x14ac:dyDescent="0.25">
      <c r="A692" s="16">
        <v>42011</v>
      </c>
      <c r="B692">
        <f>+VLOOKUP(A692,'CEMEXCPO.MX'!$A$2:$G$1741,6,FALSE)</f>
        <v>13.2105</v>
      </c>
      <c r="C692">
        <f>+VLOOKUP(A692,BIMBOA.MX!$A$2:$G$1741,6,FALSE)</f>
        <v>39.206645999999999</v>
      </c>
      <c r="D692">
        <f>+VLOOKUP(A692,GENTERA.MX!$A$2:$G$1741,6,FALSE)</f>
        <v>24.122761000000001</v>
      </c>
      <c r="F692" s="16">
        <v>42011</v>
      </c>
      <c r="G692">
        <f>+LN(B692/B691)</f>
        <v>2.2459952975878307E-2</v>
      </c>
      <c r="H692">
        <f>+LN(C692/C691)</f>
        <v>2.4308960435123969E-2</v>
      </c>
      <c r="I692">
        <f>+LN(D692/D691)</f>
        <v>-1.8698828679277014E-2</v>
      </c>
    </row>
    <row r="693" spans="1:9" x14ac:dyDescent="0.25">
      <c r="A693" s="16">
        <v>42012</v>
      </c>
      <c r="B693">
        <f>+VLOOKUP(A693,'CEMEXCPO.MX'!$A$2:$G$1741,6,FALSE)</f>
        <v>13.3794</v>
      </c>
      <c r="C693">
        <f>+VLOOKUP(A693,BIMBOA.MX!$A$2:$G$1741,6,FALSE)</f>
        <v>39.818187999999999</v>
      </c>
      <c r="D693">
        <f>+VLOOKUP(A693,GENTERA.MX!$A$2:$G$1741,6,FALSE)</f>
        <v>24.285986000000001</v>
      </c>
      <c r="F693" s="16">
        <v>42012</v>
      </c>
      <c r="G693">
        <f>+LN(B693/B692)</f>
        <v>1.2704242713788659E-2</v>
      </c>
      <c r="H693">
        <f>+LN(C693/C692)</f>
        <v>1.5477519586881702E-2</v>
      </c>
      <c r="I693">
        <f>+LN(D693/D692)</f>
        <v>6.7436415397164216E-3</v>
      </c>
    </row>
    <row r="694" spans="1:9" x14ac:dyDescent="0.25">
      <c r="A694" s="16">
        <v>42013</v>
      </c>
      <c r="B694">
        <f>+VLOOKUP(A694,'CEMEXCPO.MX'!$A$2:$G$1741,6,FALSE)</f>
        <v>13.335000000000001</v>
      </c>
      <c r="C694">
        <f>+VLOOKUP(A694,BIMBOA.MX!$A$2:$G$1741,6,FALSE)</f>
        <v>39.041629999999998</v>
      </c>
      <c r="D694">
        <f>+VLOOKUP(A694,GENTERA.MX!$A$2:$G$1741,6,FALSE)</f>
        <v>24.131350999999999</v>
      </c>
      <c r="F694" s="16">
        <v>42013</v>
      </c>
      <c r="G694">
        <f>+LN(B694/B693)</f>
        <v>-3.3240530112977752E-3</v>
      </c>
      <c r="H694">
        <f>+LN(C694/C693)</f>
        <v>-1.9695280106725586E-2</v>
      </c>
      <c r="I694">
        <f>+LN(D694/D693)</f>
        <v>-6.3876097018188815E-3</v>
      </c>
    </row>
    <row r="695" spans="1:9" x14ac:dyDescent="0.25">
      <c r="A695" s="16">
        <v>42016</v>
      </c>
      <c r="B695">
        <f>+VLOOKUP(A695,'CEMEXCPO.MX'!$A$2:$G$1741,6,FALSE)</f>
        <v>13.1305</v>
      </c>
      <c r="C695">
        <f>+VLOOKUP(A695,BIMBOA.MX!$A$2:$G$1741,6,FALSE)</f>
        <v>38.565983000000003</v>
      </c>
      <c r="D695">
        <f>+VLOOKUP(A695,GENTERA.MX!$A$2:$G$1741,6,FALSE)</f>
        <v>23.830674999999999</v>
      </c>
      <c r="F695" s="16">
        <v>42016</v>
      </c>
      <c r="G695">
        <f>+LN(B695/B694)</f>
        <v>-1.545438931317546E-2</v>
      </c>
      <c r="H695">
        <f>+LN(C695/C694)</f>
        <v>-1.2257894227942923E-2</v>
      </c>
      <c r="I695">
        <f>+LN(D695/D694)</f>
        <v>-1.2538250116398817E-2</v>
      </c>
    </row>
    <row r="696" spans="1:9" x14ac:dyDescent="0.25">
      <c r="A696" s="16">
        <v>42017</v>
      </c>
      <c r="B696">
        <f>+VLOOKUP(A696,'CEMEXCPO.MX'!$A$2:$G$1741,6,FALSE)</f>
        <v>12.926</v>
      </c>
      <c r="C696">
        <f>+VLOOKUP(A696,BIMBOA.MX!$A$2:$G$1741,6,FALSE)</f>
        <v>38.701878000000001</v>
      </c>
      <c r="D696">
        <f>+VLOOKUP(A696,GENTERA.MX!$A$2:$G$1741,6,FALSE)</f>
        <v>23.572956000000001</v>
      </c>
      <c r="F696" s="16">
        <v>42017</v>
      </c>
      <c r="G696">
        <f>+LN(B696/B695)</f>
        <v>-1.569698148009847E-2</v>
      </c>
      <c r="H696">
        <f>+LN(C696/C695)</f>
        <v>3.5175074955793879E-3</v>
      </c>
      <c r="I696">
        <f>+LN(D696/D695)</f>
        <v>-1.087349360359894E-2</v>
      </c>
    </row>
    <row r="697" spans="1:9" x14ac:dyDescent="0.25">
      <c r="A697" s="16">
        <v>42018</v>
      </c>
      <c r="B697">
        <f>+VLOOKUP(A697,'CEMEXCPO.MX'!$A$2:$G$1741,6,FALSE)</f>
        <v>12.437099999999999</v>
      </c>
      <c r="C697">
        <f>+VLOOKUP(A697,BIMBOA.MX!$A$2:$G$1741,6,FALSE)</f>
        <v>37.702061</v>
      </c>
      <c r="D697">
        <f>+VLOOKUP(A697,GENTERA.MX!$A$2:$G$1741,6,FALSE)</f>
        <v>24.131350999999999</v>
      </c>
      <c r="F697" s="16">
        <v>42018</v>
      </c>
      <c r="G697">
        <f>+LN(B697/B696)</f>
        <v>-3.8556845677182455E-2</v>
      </c>
      <c r="H697">
        <f>+LN(C697/C696)</f>
        <v>-2.617336459540202E-2</v>
      </c>
      <c r="I697">
        <f>+LN(D697/D696)</f>
        <v>2.3411743719997821E-2</v>
      </c>
    </row>
    <row r="698" spans="1:9" x14ac:dyDescent="0.25">
      <c r="A698" s="16">
        <v>42019</v>
      </c>
      <c r="B698">
        <f>+VLOOKUP(A698,'CEMEXCPO.MX'!$A$2:$G$1741,6,FALSE)</f>
        <v>12.3748</v>
      </c>
      <c r="C698">
        <f>+VLOOKUP(A698,BIMBOA.MX!$A$2:$G$1741,6,FALSE)</f>
        <v>36.702232000000002</v>
      </c>
      <c r="D698">
        <f>+VLOOKUP(A698,GENTERA.MX!$A$2:$G$1741,6,FALSE)</f>
        <v>24.148533</v>
      </c>
      <c r="F698" s="16">
        <v>42019</v>
      </c>
      <c r="G698">
        <f>+LN(B698/B697)</f>
        <v>-5.0217944555291192E-3</v>
      </c>
      <c r="H698">
        <f>+LN(C698/C697)</f>
        <v>-2.6877190744802569E-2</v>
      </c>
      <c r="I698">
        <f>+LN(D698/D697)</f>
        <v>7.1176644605798196E-4</v>
      </c>
    </row>
    <row r="699" spans="1:9" x14ac:dyDescent="0.25">
      <c r="A699" s="16">
        <v>42020</v>
      </c>
      <c r="B699">
        <f>+VLOOKUP(A699,'CEMEXCPO.MX'!$A$2:$G$1741,6,FALSE)</f>
        <v>12.1792</v>
      </c>
      <c r="C699">
        <f>+VLOOKUP(A699,BIMBOA.MX!$A$2:$G$1741,6,FALSE)</f>
        <v>38.012680000000003</v>
      </c>
      <c r="D699">
        <f>+VLOOKUP(A699,GENTERA.MX!$A$2:$G$1741,6,FALSE)</f>
        <v>23.959536</v>
      </c>
      <c r="F699" s="16">
        <v>42020</v>
      </c>
      <c r="G699">
        <f>+LN(B699/B698)</f>
        <v>-1.5932568028353543E-2</v>
      </c>
      <c r="H699">
        <f>+LN(C699/C698)</f>
        <v>3.5082217626806245E-2</v>
      </c>
      <c r="I699">
        <f>+LN(D699/D698)</f>
        <v>-7.8572254615099316E-3</v>
      </c>
    </row>
    <row r="700" spans="1:9" x14ac:dyDescent="0.25">
      <c r="A700" s="16">
        <v>42023</v>
      </c>
      <c r="B700">
        <f>+VLOOKUP(A700,'CEMEXCPO.MX'!$A$2:$G$1741,6,FALSE)</f>
        <v>12.1792</v>
      </c>
      <c r="C700">
        <f>+VLOOKUP(A700,BIMBOA.MX!$A$2:$G$1741,6,FALSE)</f>
        <v>38.032097</v>
      </c>
      <c r="D700">
        <f>+VLOOKUP(A700,GENTERA.MX!$A$2:$G$1741,6,FALSE)</f>
        <v>24.011084</v>
      </c>
      <c r="F700" s="16">
        <v>42023</v>
      </c>
      <c r="G700">
        <f>+LN(B700/B699)</f>
        <v>0</v>
      </c>
      <c r="H700">
        <f>+LN(C700/C699)</f>
        <v>5.1067282167105541E-4</v>
      </c>
      <c r="I700">
        <f>+LN(D700/D699)</f>
        <v>2.1491496187046213E-3</v>
      </c>
    </row>
    <row r="701" spans="1:9" x14ac:dyDescent="0.25">
      <c r="A701" s="16">
        <v>42024</v>
      </c>
      <c r="B701">
        <f>+VLOOKUP(A701,'CEMEXCPO.MX'!$A$2:$G$1741,6,FALSE)</f>
        <v>12.3482</v>
      </c>
      <c r="C701">
        <f>+VLOOKUP(A701,BIMBOA.MX!$A$2:$G$1741,6,FALSE)</f>
        <v>38.633929999999999</v>
      </c>
      <c r="D701">
        <f>+VLOOKUP(A701,GENTERA.MX!$A$2:$G$1741,6,FALSE)</f>
        <v>24.036854000000002</v>
      </c>
      <c r="F701" s="16">
        <v>42024</v>
      </c>
      <c r="G701">
        <f>+LN(B701/B700)</f>
        <v>1.3780724784077559E-2</v>
      </c>
      <c r="H701">
        <f>+LN(C701/C700)</f>
        <v>1.5700444808521119E-2</v>
      </c>
      <c r="I701">
        <f>+LN(D701/D700)</f>
        <v>1.0726788096921452E-3</v>
      </c>
    </row>
    <row r="702" spans="1:9" x14ac:dyDescent="0.25">
      <c r="A702" s="16">
        <v>42025</v>
      </c>
      <c r="B702">
        <f>+VLOOKUP(A702,'CEMEXCPO.MX'!$A$2:$G$1741,6,FALSE)</f>
        <v>12.330399999999999</v>
      </c>
      <c r="C702">
        <f>+VLOOKUP(A702,BIMBOA.MX!$A$2:$G$1741,6,FALSE)</f>
        <v>38.925136999999999</v>
      </c>
      <c r="D702">
        <f>+VLOOKUP(A702,GENTERA.MX!$A$2:$G$1741,6,FALSE)</f>
        <v>24.277394999999999</v>
      </c>
      <c r="F702" s="16">
        <v>42025</v>
      </c>
      <c r="G702">
        <f>+LN(B702/B701)</f>
        <v>-1.4425456133431852E-3</v>
      </c>
      <c r="H702">
        <f>+LN(C702/C701)</f>
        <v>7.5093313959115433E-3</v>
      </c>
      <c r="I702">
        <f>+LN(D702/D701)</f>
        <v>9.9574346059618252E-3</v>
      </c>
    </row>
    <row r="703" spans="1:9" x14ac:dyDescent="0.25">
      <c r="A703" s="16">
        <v>42026</v>
      </c>
      <c r="B703">
        <f>+VLOOKUP(A703,'CEMEXCPO.MX'!$A$2:$G$1741,6,FALSE)</f>
        <v>12.694900000000001</v>
      </c>
      <c r="C703">
        <f>+VLOOKUP(A703,BIMBOA.MX!$A$2:$G$1741,6,FALSE)</f>
        <v>39.672581000000001</v>
      </c>
      <c r="D703">
        <f>+VLOOKUP(A703,GENTERA.MX!$A$2:$G$1741,6,FALSE)</f>
        <v>24.251621</v>
      </c>
      <c r="F703" s="16">
        <v>42026</v>
      </c>
      <c r="G703">
        <f>+LN(B703/B702)</f>
        <v>2.9132580158269052E-2</v>
      </c>
      <c r="H703">
        <f>+LN(C703/C702)</f>
        <v>1.9020056866509035E-2</v>
      </c>
      <c r="I703">
        <f>+LN(D703/D702)</f>
        <v>-1.0622099744769665E-3</v>
      </c>
    </row>
    <row r="704" spans="1:9" x14ac:dyDescent="0.25">
      <c r="A704" s="16">
        <v>42027</v>
      </c>
      <c r="B704">
        <f>+VLOOKUP(A704,'CEMEXCPO.MX'!$A$2:$G$1741,6,FALSE)</f>
        <v>12.4282</v>
      </c>
      <c r="C704">
        <f>+VLOOKUP(A704,BIMBOA.MX!$A$2:$G$1741,6,FALSE)</f>
        <v>39.226063000000003</v>
      </c>
      <c r="D704">
        <f>+VLOOKUP(A704,GENTERA.MX!$A$2:$G$1741,6,FALSE)</f>
        <v>24.354710000000001</v>
      </c>
      <c r="F704" s="16">
        <v>42027</v>
      </c>
      <c r="G704">
        <f>+LN(B704/B703)</f>
        <v>-2.1232253913410003E-2</v>
      </c>
      <c r="H704">
        <f>+LN(C704/C703)</f>
        <v>-1.1318895853699166E-2</v>
      </c>
      <c r="I704">
        <f>+LN(D704/D703)</f>
        <v>4.2417994714368471E-3</v>
      </c>
    </row>
    <row r="705" spans="1:9" x14ac:dyDescent="0.25">
      <c r="A705" s="16">
        <v>42030</v>
      </c>
      <c r="B705">
        <f>+VLOOKUP(A705,'CEMEXCPO.MX'!$A$2:$G$1741,6,FALSE)</f>
        <v>12.463699999999999</v>
      </c>
      <c r="C705">
        <f>+VLOOKUP(A705,BIMBOA.MX!$A$2:$G$1741,6,FALSE)</f>
        <v>39.119281999999998</v>
      </c>
      <c r="D705">
        <f>+VLOOKUP(A705,GENTERA.MX!$A$2:$G$1741,6,FALSE)</f>
        <v>25.213785000000001</v>
      </c>
      <c r="F705" s="16">
        <v>42030</v>
      </c>
      <c r="G705">
        <f>+LN(B705/B704)</f>
        <v>2.852335423849113E-3</v>
      </c>
      <c r="H705">
        <f>+LN(C705/C704)</f>
        <v>-2.7259071006784067E-3</v>
      </c>
      <c r="I705">
        <f>+LN(D705/D704)</f>
        <v>3.4665608782215862E-2</v>
      </c>
    </row>
    <row r="706" spans="1:9" x14ac:dyDescent="0.25">
      <c r="A706" s="16">
        <v>42031</v>
      </c>
      <c r="B706">
        <f>+VLOOKUP(A706,'CEMEXCPO.MX'!$A$2:$G$1741,6,FALSE)</f>
        <v>12.517099999999999</v>
      </c>
      <c r="C706">
        <f>+VLOOKUP(A706,BIMBOA.MX!$A$2:$G$1741,6,FALSE)</f>
        <v>38.779536999999998</v>
      </c>
      <c r="D706">
        <f>+VLOOKUP(A706,GENTERA.MX!$A$2:$G$1741,6,FALSE)</f>
        <v>24.913107</v>
      </c>
      <c r="F706" s="16">
        <v>42031</v>
      </c>
      <c r="G706">
        <f>+LN(B706/B705)</f>
        <v>4.2752899296691089E-3</v>
      </c>
      <c r="H706">
        <f>+LN(C706/C705)</f>
        <v>-8.7227806156077812E-3</v>
      </c>
      <c r="I706">
        <f>+LN(D706/D705)</f>
        <v>-1.1996818243358721E-2</v>
      </c>
    </row>
    <row r="707" spans="1:9" x14ac:dyDescent="0.25">
      <c r="A707" s="16">
        <v>42032</v>
      </c>
      <c r="B707">
        <f>+VLOOKUP(A707,'CEMEXCPO.MX'!$A$2:$G$1741,6,FALSE)</f>
        <v>12.2859</v>
      </c>
      <c r="C707">
        <f>+VLOOKUP(A707,BIMBOA.MX!$A$2:$G$1741,6,FALSE)</f>
        <v>38.080630999999997</v>
      </c>
      <c r="D707">
        <f>+VLOOKUP(A707,GENTERA.MX!$A$2:$G$1741,6,FALSE)</f>
        <v>24.844384999999999</v>
      </c>
      <c r="F707" s="16">
        <v>42032</v>
      </c>
      <c r="G707">
        <f>+LN(B707/B706)</f>
        <v>-1.8643446085735739E-2</v>
      </c>
      <c r="H707">
        <f>+LN(C707/C706)</f>
        <v>-1.8186930435316422E-2</v>
      </c>
      <c r="I707">
        <f>+LN(D707/D706)</f>
        <v>-2.7622792441709706E-3</v>
      </c>
    </row>
    <row r="708" spans="1:9" x14ac:dyDescent="0.25">
      <c r="A708" s="16">
        <v>42033</v>
      </c>
      <c r="B708">
        <f>+VLOOKUP(A708,'CEMEXCPO.MX'!$A$2:$G$1741,6,FALSE)</f>
        <v>12.3659</v>
      </c>
      <c r="C708">
        <f>+VLOOKUP(A708,BIMBOA.MX!$A$2:$G$1741,6,FALSE)</f>
        <v>38.274773000000003</v>
      </c>
      <c r="D708">
        <f>+VLOOKUP(A708,GENTERA.MX!$A$2:$G$1741,6,FALSE)</f>
        <v>24.320347000000002</v>
      </c>
      <c r="F708" s="16">
        <v>42033</v>
      </c>
      <c r="G708">
        <f>+LN(B708/B707)</f>
        <v>6.4904210513557856E-3</v>
      </c>
      <c r="H708">
        <f>+LN(C708/C707)</f>
        <v>5.085230597925444E-3</v>
      </c>
      <c r="I708">
        <f>+LN(D708/D707)</f>
        <v>-2.1318446188104846E-2</v>
      </c>
    </row>
    <row r="709" spans="1:9" x14ac:dyDescent="0.25">
      <c r="A709" s="16">
        <v>42034</v>
      </c>
      <c r="B709">
        <f>+VLOOKUP(A709,'CEMEXCPO.MX'!$A$2:$G$1741,6,FALSE)</f>
        <v>11.8325</v>
      </c>
      <c r="C709">
        <f>+VLOOKUP(A709,BIMBOA.MX!$A$2:$G$1741,6,FALSE)</f>
        <v>37.022564000000003</v>
      </c>
      <c r="D709">
        <f>+VLOOKUP(A709,GENTERA.MX!$A$2:$G$1741,6,FALSE)</f>
        <v>24.328938999999998</v>
      </c>
      <c r="F709" s="16">
        <v>42034</v>
      </c>
      <c r="G709">
        <f>+LN(B709/B708)</f>
        <v>-4.4092701616104173E-2</v>
      </c>
      <c r="H709">
        <f>+LN(C709/C708)</f>
        <v>-3.3263446155420533E-2</v>
      </c>
      <c r="I709">
        <f>+LN(D709/D708)</f>
        <v>3.5322204273781691E-4</v>
      </c>
    </row>
    <row r="710" spans="1:9" x14ac:dyDescent="0.25">
      <c r="A710" s="16">
        <v>42038</v>
      </c>
      <c r="B710">
        <f>+VLOOKUP(A710,'CEMEXCPO.MX'!$A$2:$G$1741,6,FALSE)</f>
        <v>12.196999999999999</v>
      </c>
      <c r="C710">
        <f>+VLOOKUP(A710,BIMBOA.MX!$A$2:$G$1741,6,FALSE)</f>
        <v>38.604809000000003</v>
      </c>
      <c r="D710">
        <f>+VLOOKUP(A710,GENTERA.MX!$A$2:$G$1741,6,FALSE)</f>
        <v>25.033379</v>
      </c>
      <c r="F710" s="16">
        <v>42038</v>
      </c>
      <c r="G710">
        <f>+LN(B710/B709)</f>
        <v>3.034003706283514E-2</v>
      </c>
      <c r="H710">
        <f>+LN(C710/C709)</f>
        <v>4.1849289596351792E-2</v>
      </c>
      <c r="I710">
        <f>+LN(D710/D709)</f>
        <v>2.8543547203648493E-2</v>
      </c>
    </row>
    <row r="711" spans="1:9" x14ac:dyDescent="0.25">
      <c r="A711" s="16">
        <v>42039</v>
      </c>
      <c r="B711">
        <f>+VLOOKUP(A711,'CEMEXCPO.MX'!$A$2:$G$1741,6,FALSE)</f>
        <v>11.610300000000001</v>
      </c>
      <c r="C711">
        <f>+VLOOKUP(A711,BIMBOA.MX!$A$2:$G$1741,6,FALSE)</f>
        <v>37.886490000000002</v>
      </c>
      <c r="D711">
        <f>+VLOOKUP(A711,GENTERA.MX!$A$2:$G$1741,6,FALSE)</f>
        <v>24.792839000000001</v>
      </c>
      <c r="F711" s="16">
        <v>42039</v>
      </c>
      <c r="G711">
        <f>+LN(B711/B710)</f>
        <v>-4.9297384691861082E-2</v>
      </c>
      <c r="H711">
        <f>+LN(C711/C710)</f>
        <v>-1.878227004298123E-2</v>
      </c>
      <c r="I711">
        <f>+LN(D711/D710)</f>
        <v>-9.6552328600411005E-3</v>
      </c>
    </row>
    <row r="712" spans="1:9" x14ac:dyDescent="0.25">
      <c r="A712" s="16">
        <v>42040</v>
      </c>
      <c r="B712">
        <f>+VLOOKUP(A712,'CEMEXCPO.MX'!$A$2:$G$1741,6,FALSE)</f>
        <v>13.1305</v>
      </c>
      <c r="C712">
        <f>+VLOOKUP(A712,BIMBOA.MX!$A$2:$G$1741,6,FALSE)</f>
        <v>37.634109000000002</v>
      </c>
      <c r="D712">
        <f>+VLOOKUP(A712,GENTERA.MX!$A$2:$G$1741,6,FALSE)</f>
        <v>25.110695</v>
      </c>
      <c r="F712" s="16">
        <v>42040</v>
      </c>
      <c r="G712">
        <f>+LN(B712/B711)</f>
        <v>0.123045133151562</v>
      </c>
      <c r="H712">
        <f>+LN(C712/C711)</f>
        <v>-6.6837907244856175E-3</v>
      </c>
      <c r="I712">
        <f>+LN(D712/D711)</f>
        <v>1.2738989527680638E-2</v>
      </c>
    </row>
    <row r="713" spans="1:9" x14ac:dyDescent="0.25">
      <c r="A713" s="16">
        <v>42041</v>
      </c>
      <c r="B713">
        <f>+VLOOKUP(A713,'CEMEXCPO.MX'!$A$2:$G$1741,6,FALSE)</f>
        <v>13.068199999999999</v>
      </c>
      <c r="C713">
        <f>+VLOOKUP(A713,BIMBOA.MX!$A$2:$G$1741,6,FALSE)</f>
        <v>38.177703999999999</v>
      </c>
      <c r="D713">
        <f>+VLOOKUP(A713,GENTERA.MX!$A$2:$G$1741,6,FALSE)</f>
        <v>24.603840000000002</v>
      </c>
      <c r="F713" s="16">
        <v>42041</v>
      </c>
      <c r="G713">
        <f>+LN(B713/B712)</f>
        <v>-4.7559701383329978E-3</v>
      </c>
      <c r="H713">
        <f>+LN(C713/C712)</f>
        <v>1.4340886856967595E-2</v>
      </c>
      <c r="I713">
        <f>+LN(D713/D712)</f>
        <v>-2.039132268497296E-2</v>
      </c>
    </row>
    <row r="714" spans="1:9" x14ac:dyDescent="0.25">
      <c r="A714" s="16">
        <v>42044</v>
      </c>
      <c r="B714">
        <f>+VLOOKUP(A714,'CEMEXCPO.MX'!$A$2:$G$1741,6,FALSE)</f>
        <v>13.254899999999999</v>
      </c>
      <c r="C714">
        <f>+VLOOKUP(A714,BIMBOA.MX!$A$2:$G$1741,6,FALSE)</f>
        <v>37.672935000000003</v>
      </c>
      <c r="D714">
        <f>+VLOOKUP(A714,GENTERA.MX!$A$2:$G$1741,6,FALSE)</f>
        <v>24.397660999999999</v>
      </c>
      <c r="F714" s="16">
        <v>42044</v>
      </c>
      <c r="G714">
        <f>+LN(B714/B713)</f>
        <v>1.4185497207163984E-2</v>
      </c>
      <c r="H714">
        <f>+LN(C714/C713)</f>
        <v>-1.3309748164546409E-2</v>
      </c>
      <c r="I714">
        <f>+LN(D714/D713)</f>
        <v>-8.4152612688440445E-3</v>
      </c>
    </row>
    <row r="715" spans="1:9" x14ac:dyDescent="0.25">
      <c r="A715" s="16">
        <v>42045</v>
      </c>
      <c r="B715">
        <f>+VLOOKUP(A715,'CEMEXCPO.MX'!$A$2:$G$1741,6,FALSE)</f>
        <v>12.9527</v>
      </c>
      <c r="C715">
        <f>+VLOOKUP(A715,BIMBOA.MX!$A$2:$G$1741,6,FALSE)</f>
        <v>37.779716000000001</v>
      </c>
      <c r="D715">
        <f>+VLOOKUP(A715,GENTERA.MX!$A$2:$G$1741,6,FALSE)</f>
        <v>24.354710000000001</v>
      </c>
      <c r="F715" s="16">
        <v>42045</v>
      </c>
      <c r="G715">
        <f>+LN(B715/B714)</f>
        <v>-2.3063034767489103E-2</v>
      </c>
      <c r="H715">
        <f>+LN(C715/C714)</f>
        <v>2.8304127123991852E-3</v>
      </c>
      <c r="I715">
        <f>+LN(D715/D714)</f>
        <v>-1.7620070667899825E-3</v>
      </c>
    </row>
    <row r="716" spans="1:9" x14ac:dyDescent="0.25">
      <c r="A716" s="16">
        <v>42046</v>
      </c>
      <c r="B716">
        <f>+VLOOKUP(A716,'CEMEXCPO.MX'!$A$2:$G$1741,6,FALSE)</f>
        <v>12.8104</v>
      </c>
      <c r="C716">
        <f>+VLOOKUP(A716,BIMBOA.MX!$A$2:$G$1741,6,FALSE)</f>
        <v>38.527149000000001</v>
      </c>
      <c r="D716">
        <f>+VLOOKUP(A716,GENTERA.MX!$A$2:$G$1741,6,FALSE)</f>
        <v>24.483571999999999</v>
      </c>
      <c r="F716" s="16">
        <v>42046</v>
      </c>
      <c r="G716">
        <f>+LN(B716/B715)</f>
        <v>-1.1046919596014225E-2</v>
      </c>
      <c r="H716">
        <f>+LN(C716/C715)</f>
        <v>1.959081676995127E-2</v>
      </c>
      <c r="I716">
        <f>+LN(D716/D715)</f>
        <v>5.2771020505398896E-3</v>
      </c>
    </row>
    <row r="717" spans="1:9" x14ac:dyDescent="0.25">
      <c r="A717" s="16">
        <v>42047</v>
      </c>
      <c r="B717">
        <f>+VLOOKUP(A717,'CEMEXCPO.MX'!$A$2:$G$1741,6,FALSE)</f>
        <v>13.1927</v>
      </c>
      <c r="C717">
        <f>+VLOOKUP(A717,BIMBOA.MX!$A$2:$G$1741,6,FALSE)</f>
        <v>39.361953999999997</v>
      </c>
      <c r="D717">
        <f>+VLOOKUP(A717,GENTERA.MX!$A$2:$G$1741,6,FALSE)</f>
        <v>25.067739</v>
      </c>
      <c r="F717" s="16">
        <v>42047</v>
      </c>
      <c r="G717">
        <f>+LN(B717/B716)</f>
        <v>2.9406305285503507E-2</v>
      </c>
      <c r="H717">
        <f>+LN(C717/C716)</f>
        <v>2.1436553650567632E-2</v>
      </c>
      <c r="I717">
        <f>+LN(D717/D716)</f>
        <v>2.3579358595755297E-2</v>
      </c>
    </row>
    <row r="718" spans="1:9" x14ac:dyDescent="0.25">
      <c r="A718" s="16">
        <v>42048</v>
      </c>
      <c r="B718">
        <f>+VLOOKUP(A718,'CEMEXCPO.MX'!$A$2:$G$1741,6,FALSE)</f>
        <v>13.0505</v>
      </c>
      <c r="C718">
        <f>+VLOOKUP(A718,BIMBOA.MX!$A$2:$G$1741,6,FALSE)</f>
        <v>39.429904999999998</v>
      </c>
      <c r="D718">
        <f>+VLOOKUP(A718,GENTERA.MX!$A$2:$G$1741,6,FALSE)</f>
        <v>25.110695</v>
      </c>
      <c r="F718" s="16">
        <v>42048</v>
      </c>
      <c r="G718">
        <f>+LN(B718/B717)</f>
        <v>-1.0837199100655131E-2</v>
      </c>
      <c r="H718">
        <f>+LN(C718/C717)</f>
        <v>1.7248232928802718E-3</v>
      </c>
      <c r="I718">
        <f>+LN(D718/D717)</f>
        <v>1.7121303743118275E-3</v>
      </c>
    </row>
    <row r="719" spans="1:9" x14ac:dyDescent="0.25">
      <c r="A719" s="16">
        <v>42051</v>
      </c>
      <c r="B719">
        <f>+VLOOKUP(A719,'CEMEXCPO.MX'!$A$2:$G$1741,6,FALSE)</f>
        <v>13.0238</v>
      </c>
      <c r="C719">
        <f>+VLOOKUP(A719,BIMBOA.MX!$A$2:$G$1741,6,FALSE)</f>
        <v>39.274593000000003</v>
      </c>
      <c r="D719">
        <f>+VLOOKUP(A719,GENTERA.MX!$A$2:$G$1741,6,FALSE)</f>
        <v>24.990423</v>
      </c>
      <c r="F719" s="16">
        <v>42051</v>
      </c>
      <c r="G719">
        <f>+LN(B719/B718)</f>
        <v>-2.0479943340587013E-3</v>
      </c>
      <c r="H719">
        <f>+LN(C719/C718)</f>
        <v>-3.9467172918729388E-3</v>
      </c>
      <c r="I719">
        <f>+LN(D719/D718)</f>
        <v>-4.8011795279960219E-3</v>
      </c>
    </row>
    <row r="720" spans="1:9" x14ac:dyDescent="0.25">
      <c r="A720" s="16">
        <v>42052</v>
      </c>
      <c r="B720">
        <f>+VLOOKUP(A720,'CEMEXCPO.MX'!$A$2:$G$1741,6,FALSE)</f>
        <v>13.281599999999999</v>
      </c>
      <c r="C720">
        <f>+VLOOKUP(A720,BIMBOA.MX!$A$2:$G$1741,6,FALSE)</f>
        <v>39.721111000000001</v>
      </c>
      <c r="D720">
        <f>+VLOOKUP(A720,GENTERA.MX!$A$2:$G$1741,6,FALSE)</f>
        <v>25.342644</v>
      </c>
      <c r="F720" s="16">
        <v>42052</v>
      </c>
      <c r="G720">
        <f>+LN(B720/B719)</f>
        <v>1.9601165841714428E-2</v>
      </c>
      <c r="H720">
        <f>+LN(C720/C719)</f>
        <v>1.1304988319600182E-2</v>
      </c>
      <c r="I720">
        <f>+LN(D720/D719)</f>
        <v>1.3995838938444805E-2</v>
      </c>
    </row>
    <row r="721" spans="1:9" x14ac:dyDescent="0.25">
      <c r="A721" s="16">
        <v>42053</v>
      </c>
      <c r="B721">
        <f>+VLOOKUP(A721,'CEMEXCPO.MX'!$A$2:$G$1741,6,FALSE)</f>
        <v>13.0594</v>
      </c>
      <c r="C721">
        <f>+VLOOKUP(A721,BIMBOA.MX!$A$2:$G$1741,6,FALSE)</f>
        <v>40.905372999999997</v>
      </c>
      <c r="D721">
        <f>+VLOOKUP(A721,GENTERA.MX!$A$2:$G$1741,6,FALSE)</f>
        <v>24.861563</v>
      </c>
      <c r="F721" s="16">
        <v>42053</v>
      </c>
      <c r="G721">
        <f>+LN(B721/B720)</f>
        <v>-1.6871437732750592E-2</v>
      </c>
      <c r="H721">
        <f>+LN(C721/C720)</f>
        <v>2.9378614032367859E-2</v>
      </c>
      <c r="I721">
        <f>+LN(D721/D720)</f>
        <v>-1.9165554222890846E-2</v>
      </c>
    </row>
    <row r="722" spans="1:9" x14ac:dyDescent="0.25">
      <c r="A722" s="16">
        <v>42054</v>
      </c>
      <c r="B722">
        <f>+VLOOKUP(A722,'CEMEXCPO.MX'!$A$2:$G$1741,6,FALSE)</f>
        <v>13.148300000000001</v>
      </c>
      <c r="C722">
        <f>+VLOOKUP(A722,BIMBOA.MX!$A$2:$G$1741,6,FALSE)</f>
        <v>40.769474000000002</v>
      </c>
      <c r="D722">
        <f>+VLOOKUP(A722,GENTERA.MX!$A$2:$G$1741,6,FALSE)</f>
        <v>25.153648</v>
      </c>
      <c r="F722" s="16">
        <v>42054</v>
      </c>
      <c r="G722">
        <f>+LN(B722/B721)</f>
        <v>6.7842917142853561E-3</v>
      </c>
      <c r="H722">
        <f>+LN(C722/C721)</f>
        <v>-3.3278085091632617E-3</v>
      </c>
      <c r="I722">
        <f>+LN(D722/D721)</f>
        <v>1.1679979538979613E-2</v>
      </c>
    </row>
    <row r="723" spans="1:9" x14ac:dyDescent="0.25">
      <c r="A723" s="16">
        <v>42055</v>
      </c>
      <c r="B723">
        <f>+VLOOKUP(A723,'CEMEXCPO.MX'!$A$2:$G$1741,6,FALSE)</f>
        <v>13.308299999999999</v>
      </c>
      <c r="C723">
        <f>+VLOOKUP(A723,BIMBOA.MX!$A$2:$G$1741,6,FALSE)</f>
        <v>40.585045000000001</v>
      </c>
      <c r="D723">
        <f>+VLOOKUP(A723,GENTERA.MX!$A$2:$G$1741,6,FALSE)</f>
        <v>24.930288000000001</v>
      </c>
      <c r="F723" s="16">
        <v>42055</v>
      </c>
      <c r="G723">
        <f>+LN(B723/B722)</f>
        <v>1.2095428033355201E-2</v>
      </c>
      <c r="H723">
        <f>+LN(C723/C722)</f>
        <v>-4.5339661080121422E-3</v>
      </c>
      <c r="I723">
        <f>+LN(D723/D722)</f>
        <v>-8.919485913537497E-3</v>
      </c>
    </row>
    <row r="724" spans="1:9" x14ac:dyDescent="0.25">
      <c r="A724" s="16">
        <v>42058</v>
      </c>
      <c r="B724">
        <f>+VLOOKUP(A724,'CEMEXCPO.MX'!$A$2:$G$1741,6,FALSE)</f>
        <v>13.441599999999999</v>
      </c>
      <c r="C724">
        <f>+VLOOKUP(A724,BIMBOA.MX!$A$2:$G$1741,6,FALSE)</f>
        <v>41.681933999999998</v>
      </c>
      <c r="D724">
        <f>+VLOOKUP(A724,GENTERA.MX!$A$2:$G$1741,6,FALSE)</f>
        <v>25.110695</v>
      </c>
      <c r="F724" s="16">
        <v>42058</v>
      </c>
      <c r="G724">
        <f>+LN(B724/B723)</f>
        <v>9.9664748949215027E-3</v>
      </c>
      <c r="H724">
        <f>+LN(C724/C723)</f>
        <v>2.6668148523684945E-2</v>
      </c>
      <c r="I724">
        <f>+LN(D724/D723)</f>
        <v>7.2104011869999528E-3</v>
      </c>
    </row>
    <row r="725" spans="1:9" x14ac:dyDescent="0.25">
      <c r="A725" s="16">
        <v>42059</v>
      </c>
      <c r="B725">
        <f>+VLOOKUP(A725,'CEMEXCPO.MX'!$A$2:$G$1741,6,FALSE)</f>
        <v>13.681699999999999</v>
      </c>
      <c r="C725">
        <f>+VLOOKUP(A725,BIMBOA.MX!$A$2:$G$1741,6,FALSE)</f>
        <v>41.594569999999997</v>
      </c>
      <c r="D725">
        <f>+VLOOKUP(A725,GENTERA.MX!$A$2:$G$1741,6,FALSE)</f>
        <v>25.626137</v>
      </c>
      <c r="F725" s="16">
        <v>42059</v>
      </c>
      <c r="G725">
        <f>+LN(B725/B724)</f>
        <v>1.7704797851053382E-2</v>
      </c>
      <c r="H725">
        <f>+LN(C725/C724)</f>
        <v>-2.098167618810336E-3</v>
      </c>
      <c r="I725">
        <f>+LN(D725/D724)</f>
        <v>2.0318956203618697E-2</v>
      </c>
    </row>
    <row r="726" spans="1:9" x14ac:dyDescent="0.25">
      <c r="A726" s="16">
        <v>42060</v>
      </c>
      <c r="B726">
        <f>+VLOOKUP(A726,'CEMEXCPO.MX'!$A$2:$G$1741,6,FALSE)</f>
        <v>13.512700000000001</v>
      </c>
      <c r="C726">
        <f>+VLOOKUP(A726,BIMBOA.MX!$A$2:$G$1741,6,FALSE)</f>
        <v>41.109219000000003</v>
      </c>
      <c r="D726">
        <f>+VLOOKUP(A726,GENTERA.MX!$A$2:$G$1741,6,FALSE)</f>
        <v>25.076333999999999</v>
      </c>
      <c r="F726" s="16">
        <v>42060</v>
      </c>
      <c r="G726">
        <f>+LN(B726/B725)</f>
        <v>-1.2429189513624379E-2</v>
      </c>
      <c r="H726">
        <f>+LN(C726/C725)</f>
        <v>-1.1737226982857656E-2</v>
      </c>
      <c r="I726">
        <f>+LN(D726/D725)</f>
        <v>-2.1688274374216044E-2</v>
      </c>
    </row>
    <row r="727" spans="1:9" x14ac:dyDescent="0.25">
      <c r="A727" s="16">
        <v>42061</v>
      </c>
      <c r="B727">
        <f>+VLOOKUP(A727,'CEMEXCPO.MX'!$A$2:$G$1741,6,FALSE)</f>
        <v>13.699400000000001</v>
      </c>
      <c r="C727">
        <f>+VLOOKUP(A727,BIMBOA.MX!$A$2:$G$1741,6,FALSE)</f>
        <v>41.487793000000003</v>
      </c>
      <c r="D727">
        <f>+VLOOKUP(A727,GENTERA.MX!$A$2:$G$1741,6,FALSE)</f>
        <v>24.586662</v>
      </c>
      <c r="F727" s="16">
        <v>42061</v>
      </c>
      <c r="G727">
        <f>+LN(B727/B726)</f>
        <v>1.3722052288710535E-2</v>
      </c>
      <c r="H727">
        <f>+LN(C727/C726)</f>
        <v>9.1668364707629818E-3</v>
      </c>
      <c r="I727">
        <f>+LN(D727/D726)</f>
        <v>-1.9720432056273312E-2</v>
      </c>
    </row>
    <row r="728" spans="1:9" x14ac:dyDescent="0.25">
      <c r="A728" s="16">
        <v>42062</v>
      </c>
      <c r="B728">
        <f>+VLOOKUP(A728,'CEMEXCPO.MX'!$A$2:$G$1741,6,FALSE)</f>
        <v>13.468299999999999</v>
      </c>
      <c r="C728">
        <f>+VLOOKUP(A728,BIMBOA.MX!$A$2:$G$1741,6,FALSE)</f>
        <v>40.983032000000001</v>
      </c>
      <c r="D728">
        <f>+VLOOKUP(A728,GENTERA.MX!$A$2:$G$1741,6,FALSE)</f>
        <v>24.621023000000001</v>
      </c>
      <c r="F728" s="16">
        <v>42062</v>
      </c>
      <c r="G728">
        <f>+LN(B728/B727)</f>
        <v>-1.7013260181566698E-2</v>
      </c>
      <c r="H728">
        <f>+LN(C728/C727)</f>
        <v>-1.2241112004626823E-2</v>
      </c>
      <c r="I728">
        <f>+LN(D728/D727)</f>
        <v>1.3965707017038359E-3</v>
      </c>
    </row>
    <row r="729" spans="1:9" x14ac:dyDescent="0.25">
      <c r="A729" s="16">
        <v>42065</v>
      </c>
      <c r="B729">
        <f>+VLOOKUP(A729,'CEMEXCPO.MX'!$A$2:$G$1741,6,FALSE)</f>
        <v>13.5038</v>
      </c>
      <c r="C729">
        <f>+VLOOKUP(A729,BIMBOA.MX!$A$2:$G$1741,6,FALSE)</f>
        <v>40.565627999999997</v>
      </c>
      <c r="D729">
        <f>+VLOOKUP(A729,GENTERA.MX!$A$2:$G$1741,6,FALSE)</f>
        <v>24.380483999999999</v>
      </c>
      <c r="F729" s="16">
        <v>42065</v>
      </c>
      <c r="G729">
        <f>+LN(B729/B728)</f>
        <v>2.6323512443672055E-3</v>
      </c>
      <c r="H729">
        <f>+LN(C729/C728)</f>
        <v>-1.0237020331250714E-2</v>
      </c>
      <c r="I729">
        <f>+LN(D729/D728)</f>
        <v>-9.8176952830900215E-3</v>
      </c>
    </row>
    <row r="730" spans="1:9" x14ac:dyDescent="0.25">
      <c r="A730" s="16">
        <v>42066</v>
      </c>
      <c r="B730">
        <f>+VLOOKUP(A730,'CEMEXCPO.MX'!$A$2:$G$1741,6,FALSE)</f>
        <v>13.2994</v>
      </c>
      <c r="C730">
        <f>+VLOOKUP(A730,BIMBOA.MX!$A$2:$G$1741,6,FALSE)</f>
        <v>40.691814000000001</v>
      </c>
      <c r="D730">
        <f>+VLOOKUP(A730,GENTERA.MX!$A$2:$G$1741,6,FALSE)</f>
        <v>24.432030000000001</v>
      </c>
      <c r="F730" s="16">
        <v>42066</v>
      </c>
      <c r="G730">
        <f>+LN(B730/B729)</f>
        <v>-1.5252205889244558E-2</v>
      </c>
      <c r="H730">
        <f>+LN(C730/C729)</f>
        <v>3.1058349445634821E-3</v>
      </c>
      <c r="I730">
        <f>+LN(D730/D729)</f>
        <v>2.1120001793093223E-3</v>
      </c>
    </row>
    <row r="731" spans="1:9" x14ac:dyDescent="0.25">
      <c r="A731" s="16">
        <v>42067</v>
      </c>
      <c r="B731">
        <f>+VLOOKUP(A731,'CEMEXCPO.MX'!$A$2:$G$1741,6,FALSE)</f>
        <v>13.121600000000001</v>
      </c>
      <c r="C731">
        <f>+VLOOKUP(A731,BIMBOA.MX!$A$2:$G$1741,6,FALSE)</f>
        <v>40.585045000000001</v>
      </c>
      <c r="D731">
        <f>+VLOOKUP(A731,GENTERA.MX!$A$2:$G$1741,6,FALSE)</f>
        <v>23.701815</v>
      </c>
      <c r="F731" s="16">
        <v>42067</v>
      </c>
      <c r="G731">
        <f>+LN(B731/B730)</f>
        <v>-1.3459194128131341E-2</v>
      </c>
      <c r="H731">
        <f>+LN(C731/C730)</f>
        <v>-2.6272930014657791E-3</v>
      </c>
      <c r="I731">
        <f>+LN(D731/D730)</f>
        <v>-3.0343348886068162E-2</v>
      </c>
    </row>
    <row r="732" spans="1:9" x14ac:dyDescent="0.25">
      <c r="A732" s="16">
        <v>42068</v>
      </c>
      <c r="B732">
        <f>+VLOOKUP(A732,'CEMEXCPO.MX'!$A$2:$G$1741,6,FALSE)</f>
        <v>13.2727</v>
      </c>
      <c r="C732">
        <f>+VLOOKUP(A732,BIMBOA.MX!$A$2:$G$1741,6,FALSE)</f>
        <v>39.924965</v>
      </c>
      <c r="D732">
        <f>+VLOOKUP(A732,GENTERA.MX!$A$2:$G$1741,6,FALSE)</f>
        <v>23.306640999999999</v>
      </c>
      <c r="F732" s="16">
        <v>42068</v>
      </c>
      <c r="G732">
        <f>+LN(B732/B731)</f>
        <v>1.1449566813324409E-2</v>
      </c>
      <c r="H732">
        <f>+LN(C732/C731)</f>
        <v>-1.6397831539572888E-2</v>
      </c>
      <c r="I732">
        <f>+LN(D732/D731)</f>
        <v>-1.6813286067310865E-2</v>
      </c>
    </row>
    <row r="733" spans="1:9" x14ac:dyDescent="0.25">
      <c r="A733" s="16">
        <v>42069</v>
      </c>
      <c r="B733">
        <f>+VLOOKUP(A733,'CEMEXCPO.MX'!$A$2:$G$1741,6,FALSE)</f>
        <v>12.783799999999999</v>
      </c>
      <c r="C733">
        <f>+VLOOKUP(A733,BIMBOA.MX!$A$2:$G$1741,6,FALSE)</f>
        <v>39.614337999999996</v>
      </c>
      <c r="D733">
        <f>+VLOOKUP(A733,GENTERA.MX!$A$2:$G$1741,6,FALSE)</f>
        <v>23.521409999999999</v>
      </c>
      <c r="F733" s="16">
        <v>42069</v>
      </c>
      <c r="G733">
        <f>+LN(B733/B732)</f>
        <v>-3.7530549767487466E-2</v>
      </c>
      <c r="H733">
        <f>+LN(C733/C732)</f>
        <v>-7.8106940212603242E-3</v>
      </c>
      <c r="I733">
        <f>+LN(D733/D732)</f>
        <v>9.1727287931671082E-3</v>
      </c>
    </row>
    <row r="734" spans="1:9" x14ac:dyDescent="0.25">
      <c r="A734" s="16">
        <v>42072</v>
      </c>
      <c r="B734">
        <f>+VLOOKUP(A734,'CEMEXCPO.MX'!$A$2:$G$1741,6,FALSE)</f>
        <v>12.801500000000001</v>
      </c>
      <c r="C734">
        <f>+VLOOKUP(A734,BIMBOA.MX!$A$2:$G$1741,6,FALSE)</f>
        <v>40.420025000000003</v>
      </c>
      <c r="D734">
        <f>+VLOOKUP(A734,GENTERA.MX!$A$2:$G$1741,6,FALSE)</f>
        <v>23.985309999999998</v>
      </c>
      <c r="F734" s="16">
        <v>42072</v>
      </c>
      <c r="G734">
        <f>+LN(B734/B733)</f>
        <v>1.3836072138060248E-3</v>
      </c>
      <c r="H734">
        <f>+LN(C734/C733)</f>
        <v>2.0134207045249253E-2</v>
      </c>
      <c r="I734">
        <f>+LN(D734/D733)</f>
        <v>1.9530489401985818E-2</v>
      </c>
    </row>
    <row r="735" spans="1:9" x14ac:dyDescent="0.25">
      <c r="A735" s="16">
        <v>42073</v>
      </c>
      <c r="B735">
        <f>+VLOOKUP(A735,'CEMEXCPO.MX'!$A$2:$G$1741,6,FALSE)</f>
        <v>12.703799999999999</v>
      </c>
      <c r="C735">
        <f>+VLOOKUP(A735,BIMBOA.MX!$A$2:$G$1741,6,FALSE)</f>
        <v>39.672581000000001</v>
      </c>
      <c r="D735">
        <f>+VLOOKUP(A735,GENTERA.MX!$A$2:$G$1741,6,FALSE)</f>
        <v>23.418320000000001</v>
      </c>
      <c r="F735" s="16">
        <v>42073</v>
      </c>
      <c r="G735">
        <f>+LN(B735/B734)</f>
        <v>-7.6611902518443631E-3</v>
      </c>
      <c r="H735">
        <f>+LN(C735/C734)</f>
        <v>-1.8665036311643676E-2</v>
      </c>
      <c r="I735">
        <f>+LN(D735/D734)</f>
        <v>-2.3922937579597979E-2</v>
      </c>
    </row>
    <row r="736" spans="1:9" x14ac:dyDescent="0.25">
      <c r="A736" s="16">
        <v>42074</v>
      </c>
      <c r="B736">
        <f>+VLOOKUP(A736,'CEMEXCPO.MX'!$A$2:$G$1741,6,FALSE)</f>
        <v>12.8193</v>
      </c>
      <c r="C736">
        <f>+VLOOKUP(A736,BIMBOA.MX!$A$2:$G$1741,6,FALSE)</f>
        <v>40.594746000000001</v>
      </c>
      <c r="D736">
        <f>+VLOOKUP(A736,GENTERA.MX!$A$2:$G$1741,6,FALSE)</f>
        <v>23.61591</v>
      </c>
      <c r="F736" s="16">
        <v>42074</v>
      </c>
      <c r="G736">
        <f>+LN(B736/B735)</f>
        <v>9.0506865098746361E-3</v>
      </c>
      <c r="H736">
        <f>+LN(C736/C735)</f>
        <v>2.2978355197311669E-2</v>
      </c>
      <c r="I736">
        <f>+LN(D736/D735)</f>
        <v>8.4020153996529831E-3</v>
      </c>
    </row>
    <row r="737" spans="1:9" x14ac:dyDescent="0.25">
      <c r="A737" s="16">
        <v>42075</v>
      </c>
      <c r="B737">
        <f>+VLOOKUP(A737,'CEMEXCPO.MX'!$A$2:$G$1741,6,FALSE)</f>
        <v>13.281599999999999</v>
      </c>
      <c r="C737">
        <f>+VLOOKUP(A737,BIMBOA.MX!$A$2:$G$1741,6,FALSE)</f>
        <v>41.225707999999997</v>
      </c>
      <c r="D737">
        <f>+VLOOKUP(A737,GENTERA.MX!$A$2:$G$1741,6,FALSE)</f>
        <v>23.916585999999999</v>
      </c>
      <c r="F737" s="16">
        <v>42075</v>
      </c>
      <c r="G737">
        <f>+LN(B737/B736)</f>
        <v>3.5427770900951013E-2</v>
      </c>
      <c r="H737">
        <f>+LN(C737/C736)</f>
        <v>1.5423392976424052E-2</v>
      </c>
      <c r="I737">
        <f>+LN(D737/D736)</f>
        <v>1.2651555708442792E-2</v>
      </c>
    </row>
    <row r="738" spans="1:9" x14ac:dyDescent="0.25">
      <c r="A738" s="16">
        <v>42076</v>
      </c>
      <c r="B738">
        <f>+VLOOKUP(A738,'CEMEXCPO.MX'!$A$2:$G$1741,6,FALSE)</f>
        <v>13.2994</v>
      </c>
      <c r="C738">
        <f>+VLOOKUP(A738,BIMBOA.MX!$A$2:$G$1741,6,FALSE)</f>
        <v>41.254826000000001</v>
      </c>
      <c r="D738">
        <f>+VLOOKUP(A738,GENTERA.MX!$A$2:$G$1741,6,FALSE)</f>
        <v>23.409732999999999</v>
      </c>
      <c r="F738" s="16">
        <v>42076</v>
      </c>
      <c r="G738">
        <f>+LN(B738/B737)</f>
        <v>1.3393027095070442E-3</v>
      </c>
      <c r="H738">
        <f>+LN(C738/C737)</f>
        <v>7.0605753376083821E-4</v>
      </c>
      <c r="I738">
        <f>+LN(D738/D737)</f>
        <v>-2.1420317088170826E-2</v>
      </c>
    </row>
    <row r="739" spans="1:9" x14ac:dyDescent="0.25">
      <c r="A739" s="16">
        <v>42080</v>
      </c>
      <c r="B739">
        <f>+VLOOKUP(A739,'CEMEXCPO.MX'!$A$2:$G$1741,6,FALSE)</f>
        <v>13.1394</v>
      </c>
      <c r="C739">
        <f>+VLOOKUP(A739,BIMBOA.MX!$A$2:$G$1741,6,FALSE)</f>
        <v>40.847133999999997</v>
      </c>
      <c r="D739">
        <f>+VLOOKUP(A739,GENTERA.MX!$A$2:$G$1741,6,FALSE)</f>
        <v>23.418320000000001</v>
      </c>
      <c r="F739" s="16">
        <v>42080</v>
      </c>
      <c r="G739">
        <f>+LN(B739/B738)</f>
        <v>-1.2103571514678666E-2</v>
      </c>
      <c r="H739">
        <f>+LN(C739/C738)</f>
        <v>-9.9314401508080689E-3</v>
      </c>
      <c r="I739">
        <f>+LN(D739/D738)</f>
        <v>3.6674598007532653E-4</v>
      </c>
    </row>
    <row r="740" spans="1:9" x14ac:dyDescent="0.25">
      <c r="A740" s="16">
        <v>42081</v>
      </c>
      <c r="B740">
        <f>+VLOOKUP(A740,'CEMEXCPO.MX'!$A$2:$G$1741,6,FALSE)</f>
        <v>12.970499999999999</v>
      </c>
      <c r="C740">
        <f>+VLOOKUP(A740,BIMBOA.MX!$A$2:$G$1741,6,FALSE)</f>
        <v>41.808124999999997</v>
      </c>
      <c r="D740">
        <f>+VLOOKUP(A740,GENTERA.MX!$A$2:$G$1741,6,FALSE)</f>
        <v>23.985309999999998</v>
      </c>
      <c r="F740" s="16">
        <v>42081</v>
      </c>
      <c r="G740">
        <f>+LN(B740/B739)</f>
        <v>-1.2937801827004927E-2</v>
      </c>
      <c r="H740">
        <f>+LN(C740/C739)</f>
        <v>2.3254038906168617E-2</v>
      </c>
      <c r="I740">
        <f>+LN(D740/D739)</f>
        <v>2.3922937579597993E-2</v>
      </c>
    </row>
    <row r="741" spans="1:9" x14ac:dyDescent="0.25">
      <c r="A741" s="16">
        <v>42082</v>
      </c>
      <c r="B741">
        <f>+VLOOKUP(A741,'CEMEXCPO.MX'!$A$2:$G$1741,6,FALSE)</f>
        <v>12.703799999999999</v>
      </c>
      <c r="C741">
        <f>+VLOOKUP(A741,BIMBOA.MX!$A$2:$G$1741,6,FALSE)</f>
        <v>41.555743999999997</v>
      </c>
      <c r="D741">
        <f>+VLOOKUP(A741,GENTERA.MX!$A$2:$G$1741,6,FALSE)</f>
        <v>23.856449000000001</v>
      </c>
      <c r="F741" s="16">
        <v>42082</v>
      </c>
      <c r="G741">
        <f>+LN(B741/B740)</f>
        <v>-2.0776386778648941E-2</v>
      </c>
      <c r="H741">
        <f>+LN(C741/C740)</f>
        <v>-6.0549438047984502E-3</v>
      </c>
      <c r="I741">
        <f>+LN(D741/D740)</f>
        <v>-5.3869805089717922E-3</v>
      </c>
    </row>
    <row r="742" spans="1:9" x14ac:dyDescent="0.25">
      <c r="A742" s="16">
        <v>42083</v>
      </c>
      <c r="B742">
        <f>+VLOOKUP(A742,'CEMEXCPO.MX'!$A$2:$G$1741,6,FALSE)</f>
        <v>12.703799999999999</v>
      </c>
      <c r="C742">
        <f>+VLOOKUP(A742,BIMBOA.MX!$A$2:$G$1741,6,FALSE)</f>
        <v>42.914721999999998</v>
      </c>
      <c r="D742">
        <f>+VLOOKUP(A742,GENTERA.MX!$A$2:$G$1741,6,FALSE)</f>
        <v>23.796312</v>
      </c>
      <c r="F742" s="16">
        <v>42083</v>
      </c>
      <c r="G742">
        <f>+LN(B742/B741)</f>
        <v>0</v>
      </c>
      <c r="H742">
        <f>+LN(C742/C741)</f>
        <v>3.2179182400339859E-2</v>
      </c>
      <c r="I742">
        <f>+LN(D742/D741)</f>
        <v>-2.523968419156683E-3</v>
      </c>
    </row>
    <row r="743" spans="1:9" x14ac:dyDescent="0.25">
      <c r="A743" s="16">
        <v>42086</v>
      </c>
      <c r="B743">
        <f>+VLOOKUP(A743,'CEMEXCPO.MX'!$A$2:$G$1741,6,FALSE)</f>
        <v>12.8371</v>
      </c>
      <c r="C743">
        <f>+VLOOKUP(A743,BIMBOA.MX!$A$2:$G$1741,6,FALSE)</f>
        <v>42.623516000000002</v>
      </c>
      <c r="D743">
        <f>+VLOOKUP(A743,GENTERA.MX!$A$2:$G$1741,6,FALSE)</f>
        <v>23.822085999999999</v>
      </c>
      <c r="F743" s="16">
        <v>42086</v>
      </c>
      <c r="G743">
        <f>+LN(B743/B742)</f>
        <v>1.043825474672226E-2</v>
      </c>
      <c r="H743">
        <f>+LN(C743/C742)</f>
        <v>-6.808817479379471E-3</v>
      </c>
      <c r="I743">
        <f>+LN(D743/D742)</f>
        <v>1.0825228734888614E-3</v>
      </c>
    </row>
    <row r="744" spans="1:9" x14ac:dyDescent="0.25">
      <c r="A744" s="16">
        <v>42087</v>
      </c>
      <c r="B744">
        <f>+VLOOKUP(A744,'CEMEXCPO.MX'!$A$2:$G$1741,6,FALSE)</f>
        <v>13.0238</v>
      </c>
      <c r="C744">
        <f>+VLOOKUP(A744,BIMBOA.MX!$A$2:$G$1741,6,FALSE)</f>
        <v>43.186523000000001</v>
      </c>
      <c r="D744">
        <f>+VLOOKUP(A744,GENTERA.MX!$A$2:$G$1741,6,FALSE)</f>
        <v>23.822085999999999</v>
      </c>
      <c r="F744" s="16">
        <v>42087</v>
      </c>
      <c r="G744">
        <f>+LN(B744/B743)</f>
        <v>1.4439036822388746E-2</v>
      </c>
      <c r="H744">
        <f>+LN(C744/C743)</f>
        <v>1.3122359237110562E-2</v>
      </c>
      <c r="I744">
        <f>+LN(D744/D743)</f>
        <v>0</v>
      </c>
    </row>
    <row r="745" spans="1:9" x14ac:dyDescent="0.25">
      <c r="A745" s="16">
        <v>42088</v>
      </c>
      <c r="B745">
        <f>+VLOOKUP(A745,'CEMEXCPO.MX'!$A$2:$G$1741,6,FALSE)</f>
        <v>12.9438</v>
      </c>
      <c r="C745">
        <f>+VLOOKUP(A745,BIMBOA.MX!$A$2:$G$1741,6,FALSE)</f>
        <v>42.497326000000001</v>
      </c>
      <c r="D745">
        <f>+VLOOKUP(A745,GENTERA.MX!$A$2:$G$1741,6,FALSE)</f>
        <v>23.950945000000001</v>
      </c>
      <c r="F745" s="16">
        <v>42088</v>
      </c>
      <c r="G745">
        <f>+LN(B745/B744)</f>
        <v>-6.1615438544435136E-3</v>
      </c>
      <c r="H745">
        <f>+LN(C745/C744)</f>
        <v>-1.6087322681545443E-2</v>
      </c>
      <c r="I745">
        <f>+LN(D745/D744)</f>
        <v>5.3946467205186147E-3</v>
      </c>
    </row>
    <row r="746" spans="1:9" x14ac:dyDescent="0.25">
      <c r="A746" s="16">
        <v>42089</v>
      </c>
      <c r="B746">
        <f>+VLOOKUP(A746,'CEMEXCPO.MX'!$A$2:$G$1741,6,FALSE)</f>
        <v>12.730399999999999</v>
      </c>
      <c r="C746">
        <f>+VLOOKUP(A746,BIMBOA.MX!$A$2:$G$1741,6,FALSE)</f>
        <v>41.245120999999997</v>
      </c>
      <c r="D746">
        <f>+VLOOKUP(A746,GENTERA.MX!$A$2:$G$1741,6,FALSE)</f>
        <v>23.572956000000001</v>
      </c>
      <c r="F746" s="16">
        <v>42089</v>
      </c>
      <c r="G746">
        <f>+LN(B746/B745)</f>
        <v>-1.6624075108638971E-2</v>
      </c>
      <c r="H746">
        <f>+LN(C746/C745)</f>
        <v>-2.9908329306590518E-2</v>
      </c>
      <c r="I746">
        <f>+LN(D746/D745)</f>
        <v>-1.5907657535176551E-2</v>
      </c>
    </row>
    <row r="747" spans="1:9" x14ac:dyDescent="0.25">
      <c r="A747" s="16">
        <v>42090</v>
      </c>
      <c r="B747">
        <f>+VLOOKUP(A747,'CEMEXCPO.MX'!$A$2:$G$1741,6,FALSE)</f>
        <v>12.7927</v>
      </c>
      <c r="C747">
        <f>+VLOOKUP(A747,BIMBOA.MX!$A$2:$G$1741,6,FALSE)</f>
        <v>41.371310999999999</v>
      </c>
      <c r="D747">
        <f>+VLOOKUP(A747,GENTERA.MX!$A$2:$G$1741,6,FALSE)</f>
        <v>23.341003000000001</v>
      </c>
      <c r="F747" s="16">
        <v>42090</v>
      </c>
      <c r="G747">
        <f>+LN(B747/B746)</f>
        <v>4.8818618217016559E-3</v>
      </c>
      <c r="H747">
        <f>+LN(C747/C746)</f>
        <v>3.0548426040575768E-3</v>
      </c>
      <c r="I747">
        <f>+LN(D747/D746)</f>
        <v>-9.8885233745986158E-3</v>
      </c>
    </row>
    <row r="748" spans="1:9" x14ac:dyDescent="0.25">
      <c r="A748" s="16">
        <v>42093</v>
      </c>
      <c r="B748">
        <f>+VLOOKUP(A748,'CEMEXCPO.MX'!$A$2:$G$1741,6,FALSE)</f>
        <v>12.8993</v>
      </c>
      <c r="C748">
        <f>+VLOOKUP(A748,BIMBOA.MX!$A$2:$G$1741,6,FALSE)</f>
        <v>41.866371000000001</v>
      </c>
      <c r="D748">
        <f>+VLOOKUP(A748,GENTERA.MX!$A$2:$G$1741,6,FALSE)</f>
        <v>23.469866</v>
      </c>
      <c r="F748" s="16">
        <v>42093</v>
      </c>
      <c r="G748">
        <f>+LN(B748/B747)</f>
        <v>8.2983505938757415E-3</v>
      </c>
      <c r="H748">
        <f>+LN(C748/C747)</f>
        <v>1.1895233637759866E-2</v>
      </c>
      <c r="I748">
        <f>+LN(D748/D747)</f>
        <v>5.5057010591179111E-3</v>
      </c>
    </row>
    <row r="749" spans="1:9" x14ac:dyDescent="0.25">
      <c r="A749" s="16">
        <v>42094</v>
      </c>
      <c r="B749">
        <f>+VLOOKUP(A749,'CEMEXCPO.MX'!$A$2:$G$1741,6,FALSE)</f>
        <v>12.863799999999999</v>
      </c>
      <c r="C749">
        <f>+VLOOKUP(A749,BIMBOA.MX!$A$2:$G$1741,6,FALSE)</f>
        <v>41.992558000000002</v>
      </c>
      <c r="D749">
        <f>+VLOOKUP(A749,GENTERA.MX!$A$2:$G$1741,6,FALSE)</f>
        <v>23.598728000000001</v>
      </c>
      <c r="F749" s="16">
        <v>42094</v>
      </c>
      <c r="G749">
        <f>+LN(B749/B748)</f>
        <v>-2.7558812773454369E-3</v>
      </c>
      <c r="H749">
        <f>+LN(C749/C748)</f>
        <v>3.0095088679497986E-3</v>
      </c>
      <c r="I749">
        <f>+LN(D749/D748)</f>
        <v>5.4755118435565993E-3</v>
      </c>
    </row>
    <row r="750" spans="1:9" x14ac:dyDescent="0.25">
      <c r="A750" s="16">
        <v>42095</v>
      </c>
      <c r="B750">
        <f>+VLOOKUP(A750,'CEMEXCPO.MX'!$A$2:$G$1741,6,FALSE)</f>
        <v>12.7393</v>
      </c>
      <c r="C750">
        <f>+VLOOKUP(A750,BIMBOA.MX!$A$2:$G$1741,6,FALSE)</f>
        <v>41.953732000000002</v>
      </c>
      <c r="D750">
        <f>+VLOOKUP(A750,GENTERA.MX!$A$2:$G$1741,6,FALSE)</f>
        <v>23.590133999999999</v>
      </c>
      <c r="F750" s="16">
        <v>42095</v>
      </c>
      <c r="G750">
        <f>+LN(B750/B749)</f>
        <v>-9.7254614725315065E-3</v>
      </c>
      <c r="H750">
        <f>+LN(C750/C749)</f>
        <v>-9.2502009960171037E-4</v>
      </c>
      <c r="I750">
        <f>+LN(D750/D749)</f>
        <v>-3.6423849742411445E-4</v>
      </c>
    </row>
    <row r="751" spans="1:9" x14ac:dyDescent="0.25">
      <c r="A751" s="16">
        <v>42100</v>
      </c>
      <c r="B751">
        <f>+VLOOKUP(A751,'CEMEXCPO.MX'!$A$2:$G$1741,6,FALSE)</f>
        <v>13.361599999999999</v>
      </c>
      <c r="C751">
        <f>+VLOOKUP(A751,BIMBOA.MX!$A$2:$G$1741,6,FALSE)</f>
        <v>43.031216000000001</v>
      </c>
      <c r="D751">
        <f>+VLOOKUP(A751,GENTERA.MX!$A$2:$G$1741,6,FALSE)</f>
        <v>23.822085999999999</v>
      </c>
      <c r="F751" s="16">
        <v>42100</v>
      </c>
      <c r="G751">
        <f>+LN(B751/B750)</f>
        <v>4.7693217837290552E-2</v>
      </c>
      <c r="H751">
        <f>+LN(C751/C750)</f>
        <v>2.535841379767027E-2</v>
      </c>
      <c r="I751">
        <f>+LN(D751/D750)</f>
        <v>9.7845597840060874E-3</v>
      </c>
    </row>
    <row r="752" spans="1:9" x14ac:dyDescent="0.25">
      <c r="A752" s="16">
        <v>42101</v>
      </c>
      <c r="B752">
        <f>+VLOOKUP(A752,'CEMEXCPO.MX'!$A$2:$G$1741,6,FALSE)</f>
        <v>13.432700000000001</v>
      </c>
      <c r="C752">
        <f>+VLOOKUP(A752,BIMBOA.MX!$A$2:$G$1741,6,FALSE)</f>
        <v>42.74971</v>
      </c>
      <c r="D752">
        <f>+VLOOKUP(A752,GENTERA.MX!$A$2:$G$1741,6,FALSE)</f>
        <v>23.753359</v>
      </c>
      <c r="F752" s="16">
        <v>42101</v>
      </c>
      <c r="G752">
        <f>+LN(B752/B751)</f>
        <v>5.307111354288116E-3</v>
      </c>
      <c r="H752">
        <f>+LN(C752/C751)</f>
        <v>-6.5633940711299988E-3</v>
      </c>
      <c r="I752">
        <f>+LN(D752/D751)</f>
        <v>-2.8891815014011812E-3</v>
      </c>
    </row>
    <row r="753" spans="1:9" x14ac:dyDescent="0.25">
      <c r="A753" s="16">
        <v>42102</v>
      </c>
      <c r="B753">
        <f>+VLOOKUP(A753,'CEMEXCPO.MX'!$A$2:$G$1741,6,FALSE)</f>
        <v>13.1572</v>
      </c>
      <c r="C753">
        <f>+VLOOKUP(A753,BIMBOA.MX!$A$2:$G$1741,6,FALSE)</f>
        <v>42.157581</v>
      </c>
      <c r="D753">
        <f>+VLOOKUP(A753,GENTERA.MX!$A$2:$G$1741,6,FALSE)</f>
        <v>23.744765999999998</v>
      </c>
      <c r="F753" s="16">
        <v>42102</v>
      </c>
      <c r="G753">
        <f>+LN(B753/B752)</f>
        <v>-2.0722895469279103E-2</v>
      </c>
      <c r="H753">
        <f>+LN(C753/C752)</f>
        <v>-1.3947885807367579E-2</v>
      </c>
      <c r="I753">
        <f>+LN(D753/D752)</f>
        <v>-3.6182481282147176E-4</v>
      </c>
    </row>
    <row r="754" spans="1:9" x14ac:dyDescent="0.25">
      <c r="A754" s="16">
        <v>42103</v>
      </c>
      <c r="B754">
        <f>+VLOOKUP(A754,'CEMEXCPO.MX'!$A$2:$G$1741,6,FALSE)</f>
        <v>13.2105</v>
      </c>
      <c r="C754">
        <f>+VLOOKUP(A754,BIMBOA.MX!$A$2:$G$1741,6,FALSE)</f>
        <v>41.730468999999999</v>
      </c>
      <c r="D754">
        <f>+VLOOKUP(A754,GENTERA.MX!$A$2:$G$1741,6,FALSE)</f>
        <v>23.572956000000001</v>
      </c>
      <c r="F754" s="16">
        <v>42103</v>
      </c>
      <c r="G754">
        <f>+LN(B754/B753)</f>
        <v>4.0428306296500177E-3</v>
      </c>
      <c r="H754">
        <f>+LN(C754/C753)</f>
        <v>-1.0182992469510386E-2</v>
      </c>
      <c r="I754">
        <f>+LN(D754/D753)</f>
        <v>-7.2620045004352044E-3</v>
      </c>
    </row>
    <row r="755" spans="1:9" x14ac:dyDescent="0.25">
      <c r="A755" s="16">
        <v>42104</v>
      </c>
      <c r="B755">
        <f>+VLOOKUP(A755,'CEMEXCPO.MX'!$A$2:$G$1741,6,FALSE)</f>
        <v>13.228300000000001</v>
      </c>
      <c r="C755">
        <f>+VLOOKUP(A755,BIMBOA.MX!$A$2:$G$1741,6,FALSE)</f>
        <v>41.740177000000003</v>
      </c>
      <c r="D755">
        <f>+VLOOKUP(A755,GENTERA.MX!$A$2:$G$1741,6,FALSE)</f>
        <v>23.504228999999999</v>
      </c>
      <c r="F755" s="16">
        <v>42104</v>
      </c>
      <c r="G755">
        <f>+LN(B755/B754)</f>
        <v>1.3465060962980181E-3</v>
      </c>
      <c r="H755">
        <f>+LN(C755/C754)</f>
        <v>2.3260871956775746E-4</v>
      </c>
      <c r="I755">
        <f>+LN(D755/D754)</f>
        <v>-2.9197603393153484E-3</v>
      </c>
    </row>
    <row r="756" spans="1:9" x14ac:dyDescent="0.25">
      <c r="A756" s="16">
        <v>42107</v>
      </c>
      <c r="B756">
        <f>+VLOOKUP(A756,'CEMEXCPO.MX'!$A$2:$G$1741,6,FALSE)</f>
        <v>13.246</v>
      </c>
      <c r="C756">
        <f>+VLOOKUP(A756,BIMBOA.MX!$A$2:$G$1741,6,FALSE)</f>
        <v>41.526623000000001</v>
      </c>
      <c r="D756">
        <f>+VLOOKUP(A756,GENTERA.MX!$A$2:$G$1741,6,FALSE)</f>
        <v>23.031739999999999</v>
      </c>
      <c r="F756" s="16">
        <v>42107</v>
      </c>
      <c r="G756">
        <f>+LN(B756/B755)</f>
        <v>1.3371460350030838E-3</v>
      </c>
      <c r="H756">
        <f>+LN(C756/C755)</f>
        <v>-5.1294025525336065E-3</v>
      </c>
      <c r="I756">
        <f>+LN(D756/D755)</f>
        <v>-2.0307097802254769E-2</v>
      </c>
    </row>
    <row r="757" spans="1:9" x14ac:dyDescent="0.25">
      <c r="A757" s="16">
        <v>42108</v>
      </c>
      <c r="B757">
        <f>+VLOOKUP(A757,'CEMEXCPO.MX'!$A$2:$G$1741,6,FALSE)</f>
        <v>13.3172</v>
      </c>
      <c r="C757">
        <f>+VLOOKUP(A757,BIMBOA.MX!$A$2:$G$1741,6,FALSE)</f>
        <v>41.283946999999998</v>
      </c>
      <c r="D757">
        <f>+VLOOKUP(A757,GENTERA.MX!$A$2:$G$1741,6,FALSE)</f>
        <v>23.323822</v>
      </c>
      <c r="F757" s="16">
        <v>42108</v>
      </c>
      <c r="G757">
        <f>+LN(B757/B756)</f>
        <v>5.3608127419820179E-3</v>
      </c>
      <c r="H757">
        <f>+LN(C757/C756)</f>
        <v>-5.8610077116531302E-3</v>
      </c>
      <c r="I757">
        <f>+LN(D757/D756)</f>
        <v>1.2601977102442491E-2</v>
      </c>
    </row>
    <row r="758" spans="1:9" x14ac:dyDescent="0.25">
      <c r="A758" s="16">
        <v>42109</v>
      </c>
      <c r="B758">
        <f>+VLOOKUP(A758,'CEMEXCPO.MX'!$A$2:$G$1741,6,FALSE)</f>
        <v>13.646100000000001</v>
      </c>
      <c r="C758">
        <f>+VLOOKUP(A758,BIMBOA.MX!$A$2:$G$1741,6,FALSE)</f>
        <v>41.487793000000003</v>
      </c>
      <c r="D758">
        <f>+VLOOKUP(A758,GENTERA.MX!$A$2:$G$1741,6,FALSE)</f>
        <v>23.444095999999998</v>
      </c>
      <c r="F758" s="16">
        <v>42109</v>
      </c>
      <c r="G758">
        <f>+LN(B758/B757)</f>
        <v>2.439733371638194E-2</v>
      </c>
      <c r="H758">
        <f>+LN(C758/C757)</f>
        <v>4.9255074768055308E-3</v>
      </c>
      <c r="I758">
        <f>+LN(D758/D757)</f>
        <v>5.1434517634460445E-3</v>
      </c>
    </row>
    <row r="759" spans="1:9" x14ac:dyDescent="0.25">
      <c r="A759" s="16">
        <v>42110</v>
      </c>
      <c r="B759">
        <f>+VLOOKUP(A759,'CEMEXCPO.MX'!$A$2:$G$1741,6,FALSE)</f>
        <v>13.601599999999999</v>
      </c>
      <c r="C759">
        <f>+VLOOKUP(A759,BIMBOA.MX!$A$2:$G$1741,6,FALSE)</f>
        <v>42.254646000000001</v>
      </c>
      <c r="D759">
        <f>+VLOOKUP(A759,GENTERA.MX!$A$2:$G$1741,6,FALSE)</f>
        <v>23.564363</v>
      </c>
      <c r="F759" s="16">
        <v>42110</v>
      </c>
      <c r="G759">
        <f>+LN(B759/B758)</f>
        <v>-3.2663336401944796E-3</v>
      </c>
      <c r="H759">
        <f>+LN(C759/C758)</f>
        <v>1.8315072865234334E-2</v>
      </c>
      <c r="I759">
        <f>+LN(D759/D758)</f>
        <v>5.1168349254943034E-3</v>
      </c>
    </row>
    <row r="760" spans="1:9" x14ac:dyDescent="0.25">
      <c r="A760" s="16">
        <v>42111</v>
      </c>
      <c r="B760">
        <f>+VLOOKUP(A760,'CEMEXCPO.MX'!$A$2:$G$1741,6,FALSE)</f>
        <v>13.432700000000001</v>
      </c>
      <c r="C760">
        <f>+VLOOKUP(A760,BIMBOA.MX!$A$2:$G$1741,6,FALSE)</f>
        <v>41.439259</v>
      </c>
      <c r="D760">
        <f>+VLOOKUP(A760,GENTERA.MX!$A$2:$G$1741,6,FALSE)</f>
        <v>22.980194000000001</v>
      </c>
      <c r="F760" s="16">
        <v>42111</v>
      </c>
      <c r="G760">
        <f>+LN(B760/B759)</f>
        <v>-1.249540010984131E-2</v>
      </c>
      <c r="H760">
        <f>+LN(C760/C759)</f>
        <v>-1.9485595737347702E-2</v>
      </c>
      <c r="I760">
        <f>+LN(D760/D759)</f>
        <v>-2.5102813887089799E-2</v>
      </c>
    </row>
    <row r="761" spans="1:9" x14ac:dyDescent="0.25">
      <c r="A761" s="16">
        <v>42114</v>
      </c>
      <c r="B761">
        <f>+VLOOKUP(A761,'CEMEXCPO.MX'!$A$2:$G$1741,6,FALSE)</f>
        <v>13.3794</v>
      </c>
      <c r="C761">
        <f>+VLOOKUP(A761,BIMBOA.MX!$A$2:$G$1741,6,FALSE)</f>
        <v>40.944201999999997</v>
      </c>
      <c r="D761">
        <f>+VLOOKUP(A761,GENTERA.MX!$A$2:$G$1741,6,FALSE)</f>
        <v>23.323822</v>
      </c>
      <c r="F761" s="16">
        <v>42114</v>
      </c>
      <c r="G761">
        <f>+LN(B761/B760)</f>
        <v>-3.975822125840486E-3</v>
      </c>
      <c r="H761">
        <f>+LN(C761/C760)</f>
        <v>-1.2018503544161646E-2</v>
      </c>
      <c r="I761">
        <f>+LN(D761/D760)</f>
        <v>1.4842527198149429E-2</v>
      </c>
    </row>
    <row r="762" spans="1:9" x14ac:dyDescent="0.25">
      <c r="A762" s="16">
        <v>42115</v>
      </c>
      <c r="B762">
        <f>+VLOOKUP(A762,'CEMEXCPO.MX'!$A$2:$G$1741,6,FALSE)</f>
        <v>13.4505</v>
      </c>
      <c r="C762">
        <f>+VLOOKUP(A762,BIMBOA.MX!$A$2:$G$1741,6,FALSE)</f>
        <v>41.419846</v>
      </c>
      <c r="D762">
        <f>+VLOOKUP(A762,GENTERA.MX!$A$2:$G$1741,6,FALSE)</f>
        <v>22.920061</v>
      </c>
      <c r="F762" s="16">
        <v>42115</v>
      </c>
      <c r="G762">
        <f>+LN(B762/B761)</f>
        <v>5.3000694327994258E-3</v>
      </c>
      <c r="H762">
        <f>+LN(C762/C761)</f>
        <v>1.1549924976840466E-2</v>
      </c>
      <c r="I762">
        <f>+LN(D762/D761)</f>
        <v>-1.7462688432648518E-2</v>
      </c>
    </row>
    <row r="763" spans="1:9" x14ac:dyDescent="0.25">
      <c r="A763" s="16">
        <v>42116</v>
      </c>
      <c r="B763">
        <f>+VLOOKUP(A763,'CEMEXCPO.MX'!$A$2:$G$1741,6,FALSE)</f>
        <v>13.708299999999999</v>
      </c>
      <c r="C763">
        <f>+VLOOKUP(A763,BIMBOA.MX!$A$2:$G$1741,6,FALSE)</f>
        <v>40.895671999999998</v>
      </c>
      <c r="D763">
        <f>+VLOOKUP(A763,GENTERA.MX!$A$2:$G$1741,6,FALSE)</f>
        <v>23.229326</v>
      </c>
      <c r="F763" s="16">
        <v>42116</v>
      </c>
      <c r="G763">
        <f>+LN(B763/B762)</f>
        <v>1.8985208725452736E-2</v>
      </c>
      <c r="H763">
        <f>+LN(C763/C762)</f>
        <v>-1.273589957128494E-2</v>
      </c>
      <c r="I763">
        <f>+LN(D763/D762)</f>
        <v>1.3402978881567476E-2</v>
      </c>
    </row>
    <row r="764" spans="1:9" x14ac:dyDescent="0.25">
      <c r="A764" s="16">
        <v>42117</v>
      </c>
      <c r="B764">
        <f>+VLOOKUP(A764,'CEMEXCPO.MX'!$A$2:$G$1741,6,FALSE)</f>
        <v>13.815</v>
      </c>
      <c r="C764">
        <f>+VLOOKUP(A764,BIMBOA.MX!$A$2:$G$1741,6,FALSE)</f>
        <v>41.924605999999997</v>
      </c>
      <c r="D764">
        <f>+VLOOKUP(A764,GENTERA.MX!$A$2:$G$1741,6,FALSE)</f>
        <v>23.633091</v>
      </c>
      <c r="F764" s="16">
        <v>42117</v>
      </c>
      <c r="G764">
        <f>+LN(B764/B763)</f>
        <v>7.7534695718521462E-3</v>
      </c>
      <c r="H764">
        <f>+LN(C764/C763)</f>
        <v>2.4848671552446053E-2</v>
      </c>
      <c r="I764">
        <f>+LN(D764/D763)</f>
        <v>1.7232358783069095E-2</v>
      </c>
    </row>
    <row r="765" spans="1:9" x14ac:dyDescent="0.25">
      <c r="A765" s="16">
        <v>42118</v>
      </c>
      <c r="B765">
        <f>+VLOOKUP(A765,'CEMEXCPO.MX'!$A$2:$G$1741,6,FALSE)</f>
        <v>14.152799999999999</v>
      </c>
      <c r="C765">
        <f>+VLOOKUP(A765,BIMBOA.MX!$A$2:$G$1741,6,FALSE)</f>
        <v>41.118926999999999</v>
      </c>
      <c r="D765">
        <f>+VLOOKUP(A765,GENTERA.MX!$A$2:$G$1741,6,FALSE)</f>
        <v>23.624497999999999</v>
      </c>
      <c r="F765" s="16">
        <v>42118</v>
      </c>
      <c r="G765">
        <f>+LN(B765/B764)</f>
        <v>2.4157525996887221E-2</v>
      </c>
      <c r="H765">
        <f>+LN(C765/C764)</f>
        <v>-1.9404383482595312E-2</v>
      </c>
      <c r="I765">
        <f>+LN(D765/D764)</f>
        <v>-3.6366646189701576E-4</v>
      </c>
    </row>
    <row r="766" spans="1:9" x14ac:dyDescent="0.25">
      <c r="A766" s="16">
        <v>42121</v>
      </c>
      <c r="B766">
        <f>+VLOOKUP(A766,'CEMEXCPO.MX'!$A$2:$G$1741,6,FALSE)</f>
        <v>14.2506</v>
      </c>
      <c r="C766">
        <f>+VLOOKUP(A766,BIMBOA.MX!$A$2:$G$1741,6,FALSE)</f>
        <v>40.866543</v>
      </c>
      <c r="D766">
        <f>+VLOOKUP(A766,GENTERA.MX!$A$2:$G$1741,6,FALSE)</f>
        <v>23.693224000000001</v>
      </c>
      <c r="F766" s="16">
        <v>42121</v>
      </c>
      <c r="G766">
        <f>+LN(B766/B765)</f>
        <v>6.8865267191487679E-3</v>
      </c>
      <c r="H766">
        <f>+LN(C766/C765)</f>
        <v>-6.1568177201885566E-3</v>
      </c>
      <c r="I766">
        <f>+LN(D766/D765)</f>
        <v>2.9048756120405896E-3</v>
      </c>
    </row>
    <row r="767" spans="1:9" x14ac:dyDescent="0.25">
      <c r="A767" s="16">
        <v>42122</v>
      </c>
      <c r="B767">
        <f>+VLOOKUP(A767,'CEMEXCPO.MX'!$A$2:$G$1741,6,FALSE)</f>
        <v>14.164199999999999</v>
      </c>
      <c r="C767">
        <f>+VLOOKUP(A767,BIMBOA.MX!$A$2:$G$1741,6,FALSE)</f>
        <v>40.944201999999997</v>
      </c>
      <c r="D767">
        <f>+VLOOKUP(A767,GENTERA.MX!$A$2:$G$1741,6,FALSE)</f>
        <v>23.650272000000001</v>
      </c>
      <c r="F767" s="16">
        <v>42122</v>
      </c>
      <c r="G767">
        <f>+LN(B767/B766)</f>
        <v>-6.0813566364504744E-3</v>
      </c>
      <c r="H767">
        <f>+LN(C767/C766)</f>
        <v>1.8985042447819825E-3</v>
      </c>
      <c r="I767">
        <f>+LN(D767/D766)</f>
        <v>-1.8144841599541254E-3</v>
      </c>
    </row>
    <row r="768" spans="1:9" x14ac:dyDescent="0.25">
      <c r="A768" s="16">
        <v>42123</v>
      </c>
      <c r="B768">
        <f>+VLOOKUP(A768,'CEMEXCPO.MX'!$A$2:$G$1741,6,FALSE)</f>
        <v>14.0717</v>
      </c>
      <c r="C768">
        <f>+VLOOKUP(A768,BIMBOA.MX!$A$2:$G$1741,6,FALSE)</f>
        <v>40.905372999999997</v>
      </c>
      <c r="D768">
        <f>+VLOOKUP(A768,GENTERA.MX!$A$2:$G$1741,6,FALSE)</f>
        <v>22.902878000000001</v>
      </c>
      <c r="F768" s="16">
        <v>42123</v>
      </c>
      <c r="G768">
        <f>+LN(B768/B767)</f>
        <v>-6.5519661781707926E-3</v>
      </c>
      <c r="H768">
        <f>+LN(C768/C767)</f>
        <v>-9.4878935932962228E-4</v>
      </c>
      <c r="I768">
        <f>+LN(D768/D767)</f>
        <v>-3.2112036409473008E-2</v>
      </c>
    </row>
    <row r="769" spans="1:9" x14ac:dyDescent="0.25">
      <c r="A769" s="16">
        <v>42124</v>
      </c>
      <c r="B769">
        <f>+VLOOKUP(A769,'CEMEXCPO.MX'!$A$2:$G$1741,6,FALSE)</f>
        <v>13.683400000000001</v>
      </c>
      <c r="C769">
        <f>+VLOOKUP(A769,BIMBOA.MX!$A$2:$G$1741,6,FALSE)</f>
        <v>39.992911999999997</v>
      </c>
      <c r="D769">
        <f>+VLOOKUP(A769,GENTERA.MX!$A$2:$G$1741,6,FALSE)</f>
        <v>22.499113000000001</v>
      </c>
      <c r="F769" s="16">
        <v>42124</v>
      </c>
      <c r="G769">
        <f>+LN(B769/B768)</f>
        <v>-2.798226895114922E-2</v>
      </c>
      <c r="H769">
        <f>+LN(C769/C768)</f>
        <v>-2.2559185201571925E-2</v>
      </c>
      <c r="I769">
        <f>+LN(D769/D768)</f>
        <v>-1.7786693308338725E-2</v>
      </c>
    </row>
    <row r="770" spans="1:9" x14ac:dyDescent="0.25">
      <c r="A770" s="16">
        <v>42128</v>
      </c>
      <c r="B770">
        <f>+VLOOKUP(A770,'CEMEXCPO.MX'!$A$2:$G$1741,6,FALSE)</f>
        <v>13.877599999999999</v>
      </c>
      <c r="C770">
        <f>+VLOOKUP(A770,BIMBOA.MX!$A$2:$G$1741,6,FALSE)</f>
        <v>40.468558999999999</v>
      </c>
      <c r="D770">
        <f>+VLOOKUP(A770,GENTERA.MX!$A$2:$G$1741,6,FALSE)</f>
        <v>23.409732999999999</v>
      </c>
      <c r="F770" s="16">
        <v>42128</v>
      </c>
      <c r="G770">
        <f>+LN(B770/B769)</f>
        <v>1.4092610139416728E-2</v>
      </c>
      <c r="H770">
        <f>+LN(C770/C769)</f>
        <v>1.1823113219492722E-2</v>
      </c>
      <c r="I770">
        <f>+LN(D770/D769)</f>
        <v>3.9675989844386278E-2</v>
      </c>
    </row>
    <row r="771" spans="1:9" x14ac:dyDescent="0.25">
      <c r="A771" s="16">
        <v>42129</v>
      </c>
      <c r="B771">
        <f>+VLOOKUP(A771,'CEMEXCPO.MX'!$A$2:$G$1741,6,FALSE)</f>
        <v>13.812900000000001</v>
      </c>
      <c r="C771">
        <f>+VLOOKUP(A771,BIMBOA.MX!$A$2:$G$1741,6,FALSE)</f>
        <v>41.021853999999998</v>
      </c>
      <c r="D771">
        <f>+VLOOKUP(A771,GENTERA.MX!$A$2:$G$1741,6,FALSE)</f>
        <v>23.28087</v>
      </c>
      <c r="F771" s="16">
        <v>42129</v>
      </c>
      <c r="G771">
        <f>+LN(B771/B770)</f>
        <v>-4.6730913303840299E-3</v>
      </c>
      <c r="H771">
        <f>+LN(C771/C770)</f>
        <v>1.3579597455857084E-2</v>
      </c>
      <c r="I771">
        <f>+LN(D771/D770)</f>
        <v>-5.5198827564879524E-3</v>
      </c>
    </row>
    <row r="772" spans="1:9" x14ac:dyDescent="0.25">
      <c r="A772" s="16">
        <v>42130</v>
      </c>
      <c r="B772">
        <f>+VLOOKUP(A772,'CEMEXCPO.MX'!$A$2:$G$1741,6,FALSE)</f>
        <v>13.6927</v>
      </c>
      <c r="C772">
        <f>+VLOOKUP(A772,BIMBOA.MX!$A$2:$G$1741,6,FALSE)</f>
        <v>40.856833999999999</v>
      </c>
      <c r="D772">
        <f>+VLOOKUP(A772,GENTERA.MX!$A$2:$G$1741,6,FALSE)</f>
        <v>23.134827000000001</v>
      </c>
      <c r="F772" s="16">
        <v>42130</v>
      </c>
      <c r="G772">
        <f>+LN(B772/B771)</f>
        <v>-8.7400940291879666E-3</v>
      </c>
      <c r="H772">
        <f>+LN(C772/C771)</f>
        <v>-4.0308467921041152E-3</v>
      </c>
      <c r="I772">
        <f>+LN(D772/D771)</f>
        <v>-6.2928488153878711E-3</v>
      </c>
    </row>
    <row r="773" spans="1:9" x14ac:dyDescent="0.25">
      <c r="A773" s="16">
        <v>42131</v>
      </c>
      <c r="B773">
        <f>+VLOOKUP(A773,'CEMEXCPO.MX'!$A$2:$G$1741,6,FALSE)</f>
        <v>13.7944</v>
      </c>
      <c r="C773">
        <f>+VLOOKUP(A773,BIMBOA.MX!$A$2:$G$1741,6,FALSE)</f>
        <v>40.458851000000003</v>
      </c>
      <c r="D773">
        <f>+VLOOKUP(A773,GENTERA.MX!$A$2:$G$1741,6,FALSE)</f>
        <v>22.808378000000001</v>
      </c>
      <c r="F773" s="16">
        <v>42131</v>
      </c>
      <c r="G773">
        <f>+LN(B773/B772)</f>
        <v>7.3998685982948403E-3</v>
      </c>
      <c r="H773">
        <f>+LN(C773/C772)</f>
        <v>-9.7886693772411392E-3</v>
      </c>
      <c r="I773">
        <f>+LN(D773/D772)</f>
        <v>-1.4211219878314064E-2</v>
      </c>
    </row>
    <row r="774" spans="1:9" x14ac:dyDescent="0.25">
      <c r="A774" s="16">
        <v>42132</v>
      </c>
      <c r="B774">
        <f>+VLOOKUP(A774,'CEMEXCPO.MX'!$A$2:$G$1741,6,FALSE)</f>
        <v>14.118</v>
      </c>
      <c r="C774">
        <f>+VLOOKUP(A774,BIMBOA.MX!$A$2:$G$1741,6,FALSE)</f>
        <v>40.672404999999998</v>
      </c>
      <c r="D774">
        <f>+VLOOKUP(A774,GENTERA.MX!$A$2:$G$1741,6,FALSE)</f>
        <v>22.894285</v>
      </c>
      <c r="F774" s="16">
        <v>42132</v>
      </c>
      <c r="G774">
        <f>+LN(B774/B773)</f>
        <v>2.3187866269495778E-2</v>
      </c>
      <c r="H774">
        <f>+LN(C774/C773)</f>
        <v>5.2644197497640844E-3</v>
      </c>
      <c r="I774">
        <f>+LN(D774/D773)</f>
        <v>3.7593914900372503E-3</v>
      </c>
    </row>
    <row r="775" spans="1:9" x14ac:dyDescent="0.25">
      <c r="A775" s="16">
        <v>42135</v>
      </c>
      <c r="B775">
        <f>+VLOOKUP(A775,'CEMEXCPO.MX'!$A$2:$G$1741,6,FALSE)</f>
        <v>14.2752</v>
      </c>
      <c r="C775">
        <f>+VLOOKUP(A775,BIMBOA.MX!$A$2:$G$1741,6,FALSE)</f>
        <v>40.410316000000002</v>
      </c>
      <c r="D775">
        <f>+VLOOKUP(A775,GENTERA.MX!$A$2:$G$1741,6,FALSE)</f>
        <v>23.39255</v>
      </c>
      <c r="F775" s="16">
        <v>42135</v>
      </c>
      <c r="G775">
        <f>+LN(B775/B774)</f>
        <v>1.1073186978528219E-2</v>
      </c>
      <c r="H775">
        <f>+LN(C775/C774)</f>
        <v>-6.4647537615498511E-3</v>
      </c>
      <c r="I775">
        <f>+LN(D775/D774)</f>
        <v>2.1530279507549911E-2</v>
      </c>
    </row>
    <row r="776" spans="1:9" x14ac:dyDescent="0.25">
      <c r="A776" s="16">
        <v>42136</v>
      </c>
      <c r="B776">
        <f>+VLOOKUP(A776,'CEMEXCPO.MX'!$A$2:$G$1741,6,FALSE)</f>
        <v>14.238200000000001</v>
      </c>
      <c r="C776">
        <f>+VLOOKUP(A776,BIMBOA.MX!$A$2:$G$1741,6,FALSE)</f>
        <v>40.643284000000001</v>
      </c>
      <c r="D776">
        <f>+VLOOKUP(A776,GENTERA.MX!$A$2:$G$1741,6,FALSE)</f>
        <v>23.498598000000001</v>
      </c>
      <c r="F776" s="16">
        <v>42136</v>
      </c>
      <c r="G776">
        <f>+LN(B776/B775)</f>
        <v>-2.5952724520822332E-3</v>
      </c>
      <c r="H776">
        <f>+LN(C776/C775)</f>
        <v>5.748508185743819E-3</v>
      </c>
      <c r="I776">
        <f>+LN(D776/D775)</f>
        <v>4.5231641930826953E-3</v>
      </c>
    </row>
    <row r="777" spans="1:9" x14ac:dyDescent="0.25">
      <c r="A777" s="16">
        <v>42137</v>
      </c>
      <c r="B777">
        <f>+VLOOKUP(A777,'CEMEXCPO.MX'!$A$2:$G$1741,6,FALSE)</f>
        <v>14.2012</v>
      </c>
      <c r="C777">
        <f>+VLOOKUP(A777,BIMBOA.MX!$A$2:$G$1741,6,FALSE)</f>
        <v>41.439259</v>
      </c>
      <c r="D777">
        <f>+VLOOKUP(A777,GENTERA.MX!$A$2:$G$1741,6,FALSE)</f>
        <v>23.321852</v>
      </c>
      <c r="F777" s="16">
        <v>42137</v>
      </c>
      <c r="G777">
        <f>+LN(B777/B776)</f>
        <v>-2.6020254207767672E-3</v>
      </c>
      <c r="H777">
        <f>+LN(C777/C776)</f>
        <v>1.9395109425100605E-2</v>
      </c>
      <c r="I777">
        <f>+LN(D777/D776)</f>
        <v>-7.5499846573928442E-3</v>
      </c>
    </row>
    <row r="778" spans="1:9" x14ac:dyDescent="0.25">
      <c r="A778" s="16">
        <v>42138</v>
      </c>
      <c r="B778">
        <f>+VLOOKUP(A778,'CEMEXCPO.MX'!$A$2:$G$1741,6,FALSE)</f>
        <v>14.3399</v>
      </c>
      <c r="C778">
        <f>+VLOOKUP(A778,BIMBOA.MX!$A$2:$G$1741,6,FALSE)</f>
        <v>41.652813000000002</v>
      </c>
      <c r="D778">
        <f>+VLOOKUP(A778,GENTERA.MX!$A$2:$G$1741,6,FALSE)</f>
        <v>23.145102000000001</v>
      </c>
      <c r="F778" s="16">
        <v>42138</v>
      </c>
      <c r="G778">
        <f>+LN(B778/B777)</f>
        <v>9.7193935675124396E-3</v>
      </c>
      <c r="H778">
        <f>+LN(C778/C777)</f>
        <v>5.1401888305769548E-3</v>
      </c>
      <c r="I778">
        <f>+LN(D778/D777)</f>
        <v>-7.6075936656742303E-3</v>
      </c>
    </row>
    <row r="779" spans="1:9" x14ac:dyDescent="0.25">
      <c r="A779" s="16">
        <v>42139</v>
      </c>
      <c r="B779">
        <f>+VLOOKUP(A779,'CEMEXCPO.MX'!$A$2:$G$1741,6,FALSE)</f>
        <v>14.4878</v>
      </c>
      <c r="C779">
        <f>+VLOOKUP(A779,BIMBOA.MX!$A$2:$G$1741,6,FALSE)</f>
        <v>41.138339999999999</v>
      </c>
      <c r="D779">
        <f>+VLOOKUP(A779,GENTERA.MX!$A$2:$G$1741,6,FALSE)</f>
        <v>23.277664000000001</v>
      </c>
      <c r="F779" s="16">
        <v>42139</v>
      </c>
      <c r="G779">
        <f>+LN(B779/B778)</f>
        <v>1.026105431148165E-2</v>
      </c>
      <c r="H779">
        <f>+LN(C779/C778)</f>
        <v>-1.2428371961381615E-2</v>
      </c>
      <c r="I779">
        <f>+LN(D779/D778)</f>
        <v>5.7110927129903578E-3</v>
      </c>
    </row>
    <row r="780" spans="1:9" x14ac:dyDescent="0.25">
      <c r="A780" s="16">
        <v>42142</v>
      </c>
      <c r="B780">
        <f>+VLOOKUP(A780,'CEMEXCPO.MX'!$A$2:$G$1741,6,FALSE)</f>
        <v>14.3399</v>
      </c>
      <c r="C780">
        <f>+VLOOKUP(A780,BIMBOA.MX!$A$2:$G$1741,6,FALSE)</f>
        <v>41.254826000000001</v>
      </c>
      <c r="D780">
        <f>+VLOOKUP(A780,GENTERA.MX!$A$2:$G$1741,6,FALSE)</f>
        <v>23.259989000000001</v>
      </c>
      <c r="F780" s="16">
        <v>42142</v>
      </c>
      <c r="G780">
        <f>+LN(B780/B779)</f>
        <v>-1.0261054311481806E-2</v>
      </c>
      <c r="H780">
        <f>+LN(C780/C779)</f>
        <v>2.8275664904070094E-3</v>
      </c>
      <c r="I780">
        <f>+LN(D780/D779)</f>
        <v>-7.5960001033410752E-4</v>
      </c>
    </row>
    <row r="781" spans="1:9" x14ac:dyDescent="0.25">
      <c r="A781" s="16">
        <v>42143</v>
      </c>
      <c r="B781">
        <f>+VLOOKUP(A781,'CEMEXCPO.MX'!$A$2:$G$1741,6,FALSE)</f>
        <v>14.312099999999999</v>
      </c>
      <c r="C781">
        <f>+VLOOKUP(A781,BIMBOA.MX!$A$2:$G$1741,6,FALSE)</f>
        <v>41.196582999999997</v>
      </c>
      <c r="D781">
        <f>+VLOOKUP(A781,GENTERA.MX!$A$2:$G$1741,6,FALSE)</f>
        <v>23.021377999999999</v>
      </c>
      <c r="F781" s="16">
        <v>42143</v>
      </c>
      <c r="G781">
        <f>+LN(B781/B780)</f>
        <v>-1.9405283207982989E-3</v>
      </c>
      <c r="H781">
        <f>+LN(C781/C780)</f>
        <v>-1.4127838540043806E-3</v>
      </c>
      <c r="I781">
        <f>+LN(D781/D780)</f>
        <v>-1.0311411682949257E-2</v>
      </c>
    </row>
    <row r="782" spans="1:9" x14ac:dyDescent="0.25">
      <c r="A782" s="16">
        <v>42144</v>
      </c>
      <c r="B782">
        <f>+VLOOKUP(A782,'CEMEXCPO.MX'!$A$2:$G$1741,6,FALSE)</f>
        <v>14.164199999999999</v>
      </c>
      <c r="C782">
        <f>+VLOOKUP(A782,BIMBOA.MX!$A$2:$G$1741,6,FALSE)</f>
        <v>41.012149999999998</v>
      </c>
      <c r="D782">
        <f>+VLOOKUP(A782,GENTERA.MX!$A$2:$G$1741,6,FALSE)</f>
        <v>23.136265000000002</v>
      </c>
      <c r="F782" s="16">
        <v>42144</v>
      </c>
      <c r="G782">
        <f>+LN(B782/B781)</f>
        <v>-1.0387678870698382E-2</v>
      </c>
      <c r="H782">
        <f>+LN(C782/C781)</f>
        <v>-4.4869517555587287E-3</v>
      </c>
      <c r="I782">
        <f>+LN(D782/D781)</f>
        <v>4.9780374292405774E-3</v>
      </c>
    </row>
    <row r="783" spans="1:9" x14ac:dyDescent="0.25">
      <c r="A783" s="16">
        <v>42145</v>
      </c>
      <c r="B783">
        <f>+VLOOKUP(A783,'CEMEXCPO.MX'!$A$2:$G$1741,6,FALSE)</f>
        <v>14.1457</v>
      </c>
      <c r="C783">
        <f>+VLOOKUP(A783,BIMBOA.MX!$A$2:$G$1741,6,FALSE)</f>
        <v>40.691814000000001</v>
      </c>
      <c r="D783">
        <f>+VLOOKUP(A783,GENTERA.MX!$A$2:$G$1741,6,FALSE)</f>
        <v>22.924168000000002</v>
      </c>
      <c r="F783" s="16">
        <v>42145</v>
      </c>
      <c r="G783">
        <f>+LN(B783/B782)</f>
        <v>-1.3069634745020314E-3</v>
      </c>
      <c r="H783">
        <f>+LN(C783/C782)</f>
        <v>-7.8414222692401014E-3</v>
      </c>
      <c r="I783">
        <f>+LN(D783/D782)</f>
        <v>-9.2095746952348071E-3</v>
      </c>
    </row>
    <row r="784" spans="1:9" x14ac:dyDescent="0.25">
      <c r="A784" s="16">
        <v>42146</v>
      </c>
      <c r="B784">
        <f>+VLOOKUP(A784,'CEMEXCPO.MX'!$A$2:$G$1741,6,FALSE)</f>
        <v>13.8683</v>
      </c>
      <c r="C784">
        <f>+VLOOKUP(A784,BIMBOA.MX!$A$2:$G$1741,6,FALSE)</f>
        <v>40.536507</v>
      </c>
      <c r="D784">
        <f>+VLOOKUP(A784,GENTERA.MX!$A$2:$G$1741,6,FALSE)</f>
        <v>22.641373000000002</v>
      </c>
      <c r="F784" s="16">
        <v>42146</v>
      </c>
      <c r="G784">
        <f>+LN(B784/B783)</f>
        <v>-1.9805030856333075E-2</v>
      </c>
      <c r="H784">
        <f>+LN(C784/C783)</f>
        <v>-3.8239665018029519E-3</v>
      </c>
      <c r="I784">
        <f>+LN(D784/D783)</f>
        <v>-1.2412828854106621E-2</v>
      </c>
    </row>
    <row r="785" spans="1:9" x14ac:dyDescent="0.25">
      <c r="A785" s="16">
        <v>42149</v>
      </c>
      <c r="B785">
        <f>+VLOOKUP(A785,'CEMEXCPO.MX'!$A$2:$G$1741,6,FALSE)</f>
        <v>13.8314</v>
      </c>
      <c r="C785">
        <f>+VLOOKUP(A785,BIMBOA.MX!$A$2:$G$1741,6,FALSE)</f>
        <v>40.400604000000001</v>
      </c>
      <c r="D785">
        <f>+VLOOKUP(A785,GENTERA.MX!$A$2:$G$1741,6,FALSE)</f>
        <v>22.862307000000001</v>
      </c>
      <c r="F785" s="16">
        <v>42149</v>
      </c>
      <c r="G785">
        <f>+LN(B785/B784)</f>
        <v>-2.6642903589360173E-3</v>
      </c>
      <c r="H785">
        <f>+LN(C785/C784)</f>
        <v>-3.3582401458242621E-3</v>
      </c>
      <c r="I785">
        <f>+LN(D785/D784)</f>
        <v>9.7106755374111991E-3</v>
      </c>
    </row>
    <row r="786" spans="1:9" x14ac:dyDescent="0.25">
      <c r="A786" s="16">
        <v>42150</v>
      </c>
      <c r="B786">
        <f>+VLOOKUP(A786,'CEMEXCPO.MX'!$A$2:$G$1741,6,FALSE)</f>
        <v>13.6557</v>
      </c>
      <c r="C786">
        <f>+VLOOKUP(A786,BIMBOA.MX!$A$2:$G$1741,6,FALSE)</f>
        <v>39.701706000000001</v>
      </c>
      <c r="D786">
        <f>+VLOOKUP(A786,GENTERA.MX!$A$2:$G$1741,6,FALSE)</f>
        <v>22.879981999999998</v>
      </c>
      <c r="F786" s="16">
        <v>42150</v>
      </c>
      <c r="G786">
        <f>+LN(B786/B785)</f>
        <v>-1.2784352879916513E-2</v>
      </c>
      <c r="H786">
        <f>+LN(C786/C785)</f>
        <v>-1.745057628834263E-2</v>
      </c>
      <c r="I786">
        <f>+LN(D786/D785)</f>
        <v>7.7280788810856849E-4</v>
      </c>
    </row>
    <row r="787" spans="1:9" x14ac:dyDescent="0.25">
      <c r="A787" s="16">
        <v>42151</v>
      </c>
      <c r="B787">
        <f>+VLOOKUP(A787,'CEMEXCPO.MX'!$A$2:$G$1741,6,FALSE)</f>
        <v>13.9146</v>
      </c>
      <c r="C787">
        <f>+VLOOKUP(A787,BIMBOA.MX!$A$2:$G$1741,6,FALSE)</f>
        <v>39.682293000000001</v>
      </c>
      <c r="D787">
        <f>+VLOOKUP(A787,GENTERA.MX!$A$2:$G$1741,6,FALSE)</f>
        <v>23.003706000000001</v>
      </c>
      <c r="F787" s="16">
        <v>42151</v>
      </c>
      <c r="G787">
        <f>+LN(B787/B786)</f>
        <v>1.8781631721803714E-2</v>
      </c>
      <c r="H787">
        <f>+LN(C787/C786)</f>
        <v>-4.8909101661612036E-4</v>
      </c>
      <c r="I787">
        <f>+LN(D787/D786)</f>
        <v>5.3929535858173467E-3</v>
      </c>
    </row>
    <row r="788" spans="1:9" x14ac:dyDescent="0.25">
      <c r="A788" s="16">
        <v>42152</v>
      </c>
      <c r="B788">
        <f>+VLOOKUP(A788,'CEMEXCPO.MX'!$A$2:$G$1741,6,FALSE)</f>
        <v>13.5817</v>
      </c>
      <c r="C788">
        <f>+VLOOKUP(A788,BIMBOA.MX!$A$2:$G$1741,6,FALSE)</f>
        <v>39.779361999999999</v>
      </c>
      <c r="D788">
        <f>+VLOOKUP(A788,GENTERA.MX!$A$2:$G$1741,6,FALSE)</f>
        <v>23.109755</v>
      </c>
      <c r="F788" s="16">
        <v>42152</v>
      </c>
      <c r="G788">
        <f>+LN(B788/B787)</f>
        <v>-2.4215350217149965E-2</v>
      </c>
      <c r="H788">
        <f>+LN(C788/C787)</f>
        <v>2.4431670416191998E-3</v>
      </c>
      <c r="I788">
        <f>+LN(D788/D787)</f>
        <v>4.5994893750505904E-3</v>
      </c>
    </row>
    <row r="789" spans="1:9" x14ac:dyDescent="0.25">
      <c r="A789" s="16">
        <v>42153</v>
      </c>
      <c r="B789">
        <f>+VLOOKUP(A789,'CEMEXCPO.MX'!$A$2:$G$1741,6,FALSE)</f>
        <v>13.332100000000001</v>
      </c>
      <c r="C789">
        <f>+VLOOKUP(A789,BIMBOA.MX!$A$2:$G$1741,6,FALSE)</f>
        <v>40.458851000000003</v>
      </c>
      <c r="D789">
        <f>+VLOOKUP(A789,GENTERA.MX!$A$2:$G$1741,6,FALSE)</f>
        <v>23.366039000000001</v>
      </c>
      <c r="F789" s="16">
        <v>42153</v>
      </c>
      <c r="G789">
        <f>+LN(B789/B788)</f>
        <v>-1.85486372224936E-2</v>
      </c>
      <c r="H789">
        <f>+LN(C789/C788)</f>
        <v>1.6937197831109193E-2</v>
      </c>
      <c r="I789">
        <f>+LN(D789/D788)</f>
        <v>1.1028820626537802E-2</v>
      </c>
    </row>
    <row r="790" spans="1:9" x14ac:dyDescent="0.25">
      <c r="A790" s="16">
        <v>42156</v>
      </c>
      <c r="B790">
        <f>+VLOOKUP(A790,'CEMEXCPO.MX'!$A$2:$G$1741,6,FALSE)</f>
        <v>13.2212</v>
      </c>
      <c r="C790">
        <f>+VLOOKUP(A790,BIMBOA.MX!$A$2:$G$1741,6,FALSE)</f>
        <v>39.876427</v>
      </c>
      <c r="D790">
        <f>+VLOOKUP(A790,GENTERA.MX!$A$2:$G$1741,6,FALSE)</f>
        <v>23.613485000000001</v>
      </c>
      <c r="F790" s="16">
        <v>42156</v>
      </c>
      <c r="G790">
        <f>+LN(B790/B789)</f>
        <v>-8.3530593051411896E-3</v>
      </c>
      <c r="H790">
        <f>+LN(C790/C789)</f>
        <v>-1.4500085619634994E-2</v>
      </c>
      <c r="I790">
        <f>+LN(D790/D789)</f>
        <v>1.053430376539085E-2</v>
      </c>
    </row>
    <row r="791" spans="1:9" x14ac:dyDescent="0.25">
      <c r="A791" s="16">
        <v>42157</v>
      </c>
      <c r="B791">
        <f>+VLOOKUP(A791,'CEMEXCPO.MX'!$A$2:$G$1741,6,FALSE)</f>
        <v>13.48</v>
      </c>
      <c r="C791">
        <f>+VLOOKUP(A791,BIMBOA.MX!$A$2:$G$1741,6,FALSE)</f>
        <v>39.536681999999999</v>
      </c>
      <c r="D791">
        <f>+VLOOKUP(A791,GENTERA.MX!$A$2:$G$1741,6,FALSE)</f>
        <v>23.427897999999999</v>
      </c>
      <c r="F791" s="16">
        <v>42157</v>
      </c>
      <c r="G791">
        <f>+LN(B791/B790)</f>
        <v>1.9385503621864329E-2</v>
      </c>
      <c r="H791">
        <f>+LN(C791/C790)</f>
        <v>-8.5564480998844422E-3</v>
      </c>
      <c r="I791">
        <f>+LN(D791/D790)</f>
        <v>-7.8904126974652811E-3</v>
      </c>
    </row>
    <row r="792" spans="1:9" x14ac:dyDescent="0.25">
      <c r="A792" s="16">
        <v>42158</v>
      </c>
      <c r="B792">
        <f>+VLOOKUP(A792,'CEMEXCPO.MX'!$A$2:$G$1741,6,FALSE)</f>
        <v>13.2674</v>
      </c>
      <c r="C792">
        <f>+VLOOKUP(A792,BIMBOA.MX!$A$2:$G$1741,6,FALSE)</f>
        <v>39.255177000000003</v>
      </c>
      <c r="D792">
        <f>+VLOOKUP(A792,GENTERA.MX!$A$2:$G$1741,6,FALSE)</f>
        <v>23.304178</v>
      </c>
      <c r="F792" s="16">
        <v>42158</v>
      </c>
      <c r="G792">
        <f>+LN(B792/B791)</f>
        <v>-1.5897207007652049E-2</v>
      </c>
      <c r="H792">
        <f>+LN(C792/C791)</f>
        <v>-7.145565578845191E-3</v>
      </c>
      <c r="I792">
        <f>+LN(D792/D791)</f>
        <v>-5.2948766516652873E-3</v>
      </c>
    </row>
    <row r="793" spans="1:9" x14ac:dyDescent="0.25">
      <c r="A793" s="16">
        <v>42159</v>
      </c>
      <c r="B793">
        <f>+VLOOKUP(A793,'CEMEXCPO.MX'!$A$2:$G$1741,6,FALSE)</f>
        <v>13.174899999999999</v>
      </c>
      <c r="C793">
        <f>+VLOOKUP(A793,BIMBOA.MX!$A$2:$G$1741,6,FALSE)</f>
        <v>39.080447999999997</v>
      </c>
      <c r="D793">
        <f>+VLOOKUP(A793,GENTERA.MX!$A$2:$G$1741,6,FALSE)</f>
        <v>23.693021999999999</v>
      </c>
      <c r="F793" s="16">
        <v>42159</v>
      </c>
      <c r="G793">
        <f>+LN(B793/B792)</f>
        <v>-6.9963942107155496E-3</v>
      </c>
      <c r="H793">
        <f>+LN(C793/C792)</f>
        <v>-4.4610428466482959E-3</v>
      </c>
      <c r="I793">
        <f>+LN(D793/D792)</f>
        <v>1.6547916606537594E-2</v>
      </c>
    </row>
    <row r="794" spans="1:9" x14ac:dyDescent="0.25">
      <c r="A794" s="16">
        <v>42160</v>
      </c>
      <c r="B794">
        <f>+VLOOKUP(A794,'CEMEXCPO.MX'!$A$2:$G$1741,6,FALSE)</f>
        <v>13.443099999999999</v>
      </c>
      <c r="C794">
        <f>+VLOOKUP(A794,BIMBOA.MX!$A$2:$G$1741,6,FALSE)</f>
        <v>39.128990000000002</v>
      </c>
      <c r="D794">
        <f>+VLOOKUP(A794,GENTERA.MX!$A$2:$G$1741,6,FALSE)</f>
        <v>23.763719999999999</v>
      </c>
      <c r="F794" s="16">
        <v>42160</v>
      </c>
      <c r="G794">
        <f>+LN(B794/B793)</f>
        <v>2.0152458994394783E-2</v>
      </c>
      <c r="H794">
        <f>+LN(C794/C793)</f>
        <v>1.2413337181439018E-3</v>
      </c>
      <c r="I794">
        <f>+LN(D794/D793)</f>
        <v>2.9794734876819836E-3</v>
      </c>
    </row>
    <row r="795" spans="1:9" x14ac:dyDescent="0.25">
      <c r="A795" s="16">
        <v>42163</v>
      </c>
      <c r="B795">
        <f>+VLOOKUP(A795,'CEMEXCPO.MX'!$A$2:$G$1741,6,FALSE)</f>
        <v>13.470800000000001</v>
      </c>
      <c r="C795">
        <f>+VLOOKUP(A795,BIMBOA.MX!$A$2:$G$1741,6,FALSE)</f>
        <v>39.740527999999998</v>
      </c>
      <c r="D795">
        <f>+VLOOKUP(A795,GENTERA.MX!$A$2:$G$1741,6,FALSE)</f>
        <v>24.011165999999999</v>
      </c>
      <c r="F795" s="16">
        <v>42163</v>
      </c>
      <c r="G795">
        <f>+LN(B795/B794)</f>
        <v>2.0584166382866891E-3</v>
      </c>
      <c r="H795">
        <f>+LN(C795/C794)</f>
        <v>1.5507898905459779E-2</v>
      </c>
      <c r="I795">
        <f>+LN(D795/D794)</f>
        <v>1.0358924256835123E-2</v>
      </c>
    </row>
    <row r="796" spans="1:9" x14ac:dyDescent="0.25">
      <c r="A796" s="16">
        <v>42164</v>
      </c>
      <c r="B796">
        <f>+VLOOKUP(A796,'CEMEXCPO.MX'!$A$2:$G$1741,6,FALSE)</f>
        <v>13.5078</v>
      </c>
      <c r="C796">
        <f>+VLOOKUP(A796,BIMBOA.MX!$A$2:$G$1741,6,FALSE)</f>
        <v>40.041443000000001</v>
      </c>
      <c r="D796">
        <f>+VLOOKUP(A796,GENTERA.MX!$A$2:$G$1741,6,FALSE)</f>
        <v>24.302799</v>
      </c>
      <c r="F796" s="16">
        <v>42164</v>
      </c>
      <c r="G796">
        <f>+LN(B796/B795)</f>
        <v>2.7429164743711038E-3</v>
      </c>
      <c r="H796">
        <f>+LN(C796/C795)</f>
        <v>7.5434693619145857E-3</v>
      </c>
      <c r="I796">
        <f>+LN(D796/D795)</f>
        <v>1.207255674566219E-2</v>
      </c>
    </row>
    <row r="797" spans="1:9" x14ac:dyDescent="0.25">
      <c r="A797" s="16">
        <v>42165</v>
      </c>
      <c r="B797">
        <f>+VLOOKUP(A797,'CEMEXCPO.MX'!$A$2:$G$1741,6,FALSE)</f>
        <v>13.6372</v>
      </c>
      <c r="C797">
        <f>+VLOOKUP(A797,BIMBOA.MX!$A$2:$G$1741,6,FALSE)</f>
        <v>40.099693000000002</v>
      </c>
      <c r="D797">
        <f>+VLOOKUP(A797,GENTERA.MX!$A$2:$G$1741,6,FALSE)</f>
        <v>24.179076999999999</v>
      </c>
      <c r="F797" s="16">
        <v>42165</v>
      </c>
      <c r="G797">
        <f>+LN(B797/B796)</f>
        <v>9.5340563775604369E-3</v>
      </c>
      <c r="H797">
        <f>+LN(C797/C796)</f>
        <v>1.453685664197159E-3</v>
      </c>
      <c r="I797">
        <f>+LN(D797/D796)</f>
        <v>-5.1038564833189902E-3</v>
      </c>
    </row>
    <row r="798" spans="1:9" x14ac:dyDescent="0.25">
      <c r="A798" s="16">
        <v>42166</v>
      </c>
      <c r="B798">
        <f>+VLOOKUP(A798,'CEMEXCPO.MX'!$A$2:$G$1741,6,FALSE)</f>
        <v>13.600199999999999</v>
      </c>
      <c r="C798">
        <f>+VLOOKUP(A798,BIMBOA.MX!$A$2:$G$1741,6,FALSE)</f>
        <v>40.031745999999998</v>
      </c>
      <c r="D798">
        <f>+VLOOKUP(A798,GENTERA.MX!$A$2:$G$1741,6,FALSE)</f>
        <v>24.099540999999999</v>
      </c>
      <c r="F798" s="16">
        <v>42166</v>
      </c>
      <c r="G798">
        <f>+LN(B798/B797)</f>
        <v>-2.716854234177786E-3</v>
      </c>
      <c r="H798">
        <f>+LN(C798/C797)</f>
        <v>-1.6958890825574987E-3</v>
      </c>
      <c r="I798">
        <f>+LN(D798/D797)</f>
        <v>-3.294877742979731E-3</v>
      </c>
    </row>
    <row r="799" spans="1:9" x14ac:dyDescent="0.25">
      <c r="A799" s="16">
        <v>42167</v>
      </c>
      <c r="B799">
        <f>+VLOOKUP(A799,'CEMEXCPO.MX'!$A$2:$G$1741,6,FALSE)</f>
        <v>13.6187</v>
      </c>
      <c r="C799">
        <f>+VLOOKUP(A799,BIMBOA.MX!$A$2:$G$1741,6,FALSE)</f>
        <v>39.818187999999999</v>
      </c>
      <c r="D799">
        <f>+VLOOKUP(A799,GENTERA.MX!$A$2:$G$1741,6,FALSE)</f>
        <v>24.267448000000002</v>
      </c>
      <c r="F799" s="16">
        <v>42167</v>
      </c>
      <c r="G799">
        <f>+LN(B799/B798)</f>
        <v>1.3593497789213904E-3</v>
      </c>
      <c r="H799">
        <f>+LN(C799/C798)</f>
        <v>-5.3489965111056777E-3</v>
      </c>
      <c r="I799">
        <f>+LN(D799/D798)</f>
        <v>6.9430691463052393E-3</v>
      </c>
    </row>
    <row r="800" spans="1:9" x14ac:dyDescent="0.25">
      <c r="A800" s="16">
        <v>42170</v>
      </c>
      <c r="B800">
        <f>+VLOOKUP(A800,'CEMEXCPO.MX'!$A$2:$G$1741,6,FALSE)</f>
        <v>13.461499999999999</v>
      </c>
      <c r="C800">
        <f>+VLOOKUP(A800,BIMBOA.MX!$A$2:$G$1741,6,FALSE)</f>
        <v>39.410488000000001</v>
      </c>
      <c r="D800">
        <f>+VLOOKUP(A800,GENTERA.MX!$A$2:$G$1741,6,FALSE)</f>
        <v>24.143726000000001</v>
      </c>
      <c r="F800" s="16">
        <v>42170</v>
      </c>
      <c r="G800">
        <f>+LN(B800/B799)</f>
        <v>-1.1610088980111743E-2</v>
      </c>
      <c r="H800">
        <f>+LN(C800/C799)</f>
        <v>-1.0291819054958058E-2</v>
      </c>
      <c r="I800">
        <f>+LN(D800/D799)</f>
        <v>-5.1113104325081829E-3</v>
      </c>
    </row>
    <row r="801" spans="1:9" x14ac:dyDescent="0.25">
      <c r="A801" s="16">
        <v>42171</v>
      </c>
      <c r="B801">
        <f>+VLOOKUP(A801,'CEMEXCPO.MX'!$A$2:$G$1741,6,FALSE)</f>
        <v>13.554</v>
      </c>
      <c r="C801">
        <f>+VLOOKUP(A801,BIMBOA.MX!$A$2:$G$1741,6,FALSE)</f>
        <v>39.439613000000001</v>
      </c>
      <c r="D801">
        <f>+VLOOKUP(A801,GENTERA.MX!$A$2:$G$1741,6,FALSE)</f>
        <v>24.338149999999999</v>
      </c>
      <c r="F801" s="16">
        <v>42171</v>
      </c>
      <c r="G801">
        <f>+LN(B801/B800)</f>
        <v>6.8479473988828313E-3</v>
      </c>
      <c r="H801">
        <f>+LN(C801/C800)</f>
        <v>7.3874353882095241E-4</v>
      </c>
      <c r="I801">
        <f>+LN(D801/D800)</f>
        <v>8.0205247113113755E-3</v>
      </c>
    </row>
    <row r="802" spans="1:9" x14ac:dyDescent="0.25">
      <c r="A802" s="16">
        <v>42172</v>
      </c>
      <c r="B802">
        <f>+VLOOKUP(A802,'CEMEXCPO.MX'!$A$2:$G$1741,6,FALSE)</f>
        <v>13.664899999999999</v>
      </c>
      <c r="C802">
        <f>+VLOOKUP(A802,BIMBOA.MX!$A$2:$G$1741,6,FALSE)</f>
        <v>39.497852000000002</v>
      </c>
      <c r="D802">
        <f>+VLOOKUP(A802,GENTERA.MX!$A$2:$G$1741,6,FALSE)</f>
        <v>24.311637999999999</v>
      </c>
      <c r="F802" s="16">
        <v>42172</v>
      </c>
      <c r="G802">
        <f>+LN(B802/B801)</f>
        <v>8.1487946737280881E-3</v>
      </c>
      <c r="H802">
        <f>+LN(C802/C801)</f>
        <v>1.4755733685409386E-3</v>
      </c>
      <c r="I802">
        <f>+LN(D802/D801)</f>
        <v>-1.08991235992584E-3</v>
      </c>
    </row>
    <row r="803" spans="1:9" x14ac:dyDescent="0.25">
      <c r="A803" s="16">
        <v>42173</v>
      </c>
      <c r="B803">
        <f>+VLOOKUP(A803,'CEMEXCPO.MX'!$A$2:$G$1741,6,FALSE)</f>
        <v>13.7204</v>
      </c>
      <c r="C803">
        <f>+VLOOKUP(A803,BIMBOA.MX!$A$2:$G$1741,6,FALSE)</f>
        <v>39.750239999999998</v>
      </c>
      <c r="D803">
        <f>+VLOOKUP(A803,GENTERA.MX!$A$2:$G$1741,6,FALSE)</f>
        <v>24.400010999999999</v>
      </c>
      <c r="F803" s="16">
        <v>42173</v>
      </c>
      <c r="G803">
        <f>+LN(B803/B802)</f>
        <v>4.0532750040555825E-3</v>
      </c>
      <c r="H803">
        <f>+LN(C803/C802)</f>
        <v>6.3695881363541101E-3</v>
      </c>
      <c r="I803">
        <f>+LN(D803/D802)</f>
        <v>3.628417381458865E-3</v>
      </c>
    </row>
    <row r="804" spans="1:9" x14ac:dyDescent="0.25">
      <c r="A804" s="16">
        <v>42174</v>
      </c>
      <c r="B804">
        <f>+VLOOKUP(A804,'CEMEXCPO.MX'!$A$2:$G$1741,6,FALSE)</f>
        <v>13.6372</v>
      </c>
      <c r="C804">
        <f>+VLOOKUP(A804,BIMBOA.MX!$A$2:$G$1741,6,FALSE)</f>
        <v>39.614337999999996</v>
      </c>
      <c r="D804">
        <f>+VLOOKUP(A804,GENTERA.MX!$A$2:$G$1741,6,FALSE)</f>
        <v>24.320473</v>
      </c>
      <c r="F804" s="16">
        <v>42174</v>
      </c>
      <c r="G804">
        <f>+LN(B804/B803)</f>
        <v>-6.0824236412983547E-3</v>
      </c>
      <c r="H804">
        <f>+LN(C804/C803)</f>
        <v>-3.4247553822382534E-3</v>
      </c>
      <c r="I804">
        <f>+LN(D804/D803)</f>
        <v>-3.2650771967321752E-3</v>
      </c>
    </row>
    <row r="805" spans="1:9" x14ac:dyDescent="0.25">
      <c r="A805" s="16">
        <v>42177</v>
      </c>
      <c r="B805">
        <f>+VLOOKUP(A805,'CEMEXCPO.MX'!$A$2:$G$1741,6,FALSE)</f>
        <v>13.7204</v>
      </c>
      <c r="C805">
        <f>+VLOOKUP(A805,BIMBOA.MX!$A$2:$G$1741,6,FALSE)</f>
        <v>39.196941000000002</v>
      </c>
      <c r="D805">
        <f>+VLOOKUP(A805,GENTERA.MX!$A$2:$G$1741,6,FALSE)</f>
        <v>24.285124</v>
      </c>
      <c r="F805" s="16">
        <v>42177</v>
      </c>
      <c r="G805">
        <f>+LN(B805/B804)</f>
        <v>6.0824236412983486E-3</v>
      </c>
      <c r="H805">
        <f>+LN(C805/C804)</f>
        <v>-1.0592415398538169E-2</v>
      </c>
      <c r="I805">
        <f>+LN(D805/D804)</f>
        <v>-1.4545241047918005E-3</v>
      </c>
    </row>
    <row r="806" spans="1:9" x14ac:dyDescent="0.25">
      <c r="A806" s="16">
        <v>42178</v>
      </c>
      <c r="B806">
        <f>+VLOOKUP(A806,'CEMEXCPO.MX'!$A$2:$G$1741,6,FALSE)</f>
        <v>13.7944</v>
      </c>
      <c r="C806">
        <f>+VLOOKUP(A806,BIMBOA.MX!$A$2:$G$1741,6,FALSE)</f>
        <v>39.837605000000003</v>
      </c>
      <c r="D806">
        <f>+VLOOKUP(A806,GENTERA.MX!$A$2:$G$1741,6,FALSE)</f>
        <v>24.53257</v>
      </c>
      <c r="F806" s="16">
        <v>42178</v>
      </c>
      <c r="G806">
        <f>+LN(B806/B805)</f>
        <v>5.3789363120798454E-3</v>
      </c>
      <c r="H806">
        <f>+LN(C806/C805)</f>
        <v>1.6212607410356933E-2</v>
      </c>
      <c r="I806">
        <f>+LN(D806/D805)</f>
        <v>1.013764063502866E-2</v>
      </c>
    </row>
    <row r="807" spans="1:9" x14ac:dyDescent="0.25">
      <c r="A807" s="16">
        <v>42179</v>
      </c>
      <c r="B807">
        <f>+VLOOKUP(A807,'CEMEXCPO.MX'!$A$2:$G$1741,6,FALSE)</f>
        <v>13.600199999999999</v>
      </c>
      <c r="C807">
        <f>+VLOOKUP(A807,BIMBOA.MX!$A$2:$G$1741,6,FALSE)</f>
        <v>40.012332999999998</v>
      </c>
      <c r="D807">
        <f>+VLOOKUP(A807,GENTERA.MX!$A$2:$G$1741,6,FALSE)</f>
        <v>24.576756</v>
      </c>
      <c r="F807" s="16">
        <v>42179</v>
      </c>
      <c r="G807">
        <f>+LN(B807/B806)</f>
        <v>-1.4178214187555964E-2</v>
      </c>
      <c r="H807">
        <f>+LN(C807/C806)</f>
        <v>4.3764161440081216E-3</v>
      </c>
      <c r="I807">
        <f>+LN(D807/D806)</f>
        <v>1.7994957586482017E-3</v>
      </c>
    </row>
    <row r="808" spans="1:9" x14ac:dyDescent="0.25">
      <c r="A808" s="16">
        <v>42180</v>
      </c>
      <c r="B808">
        <f>+VLOOKUP(A808,'CEMEXCPO.MX'!$A$2:$G$1741,6,FALSE)</f>
        <v>13.6372</v>
      </c>
      <c r="C808">
        <f>+VLOOKUP(A808,BIMBOA.MX!$A$2:$G$1741,6,FALSE)</f>
        <v>40.167641000000003</v>
      </c>
      <c r="D808">
        <f>+VLOOKUP(A808,GENTERA.MX!$A$2:$G$1741,6,FALSE)</f>
        <v>24.514896</v>
      </c>
      <c r="F808" s="16">
        <v>42180</v>
      </c>
      <c r="G808">
        <f>+LN(B808/B807)</f>
        <v>2.7168542341778749E-3</v>
      </c>
      <c r="H808">
        <f>+LN(C808/C807)</f>
        <v>3.8739896382568592E-3</v>
      </c>
      <c r="I808">
        <f>+LN(D808/D807)</f>
        <v>-2.5201854173139038E-3</v>
      </c>
    </row>
    <row r="809" spans="1:9" x14ac:dyDescent="0.25">
      <c r="A809" s="16">
        <v>42181</v>
      </c>
      <c r="B809">
        <f>+VLOOKUP(A809,'CEMEXCPO.MX'!$A$2:$G$1741,6,FALSE)</f>
        <v>13.664899999999999</v>
      </c>
      <c r="C809">
        <f>+VLOOKUP(A809,BIMBOA.MX!$A$2:$G$1741,6,FALSE)</f>
        <v>40.177349</v>
      </c>
      <c r="D809">
        <f>+VLOOKUP(A809,GENTERA.MX!$A$2:$G$1741,6,FALSE)</f>
        <v>24.797692999999999</v>
      </c>
      <c r="F809" s="16">
        <v>42181</v>
      </c>
      <c r="G809">
        <f>+LN(B809/B808)</f>
        <v>2.0291486372427561E-3</v>
      </c>
      <c r="H809">
        <f>+LN(C809/C808)</f>
        <v>2.4165788177309757E-4</v>
      </c>
      <c r="I809">
        <f>+LN(D809/D808)</f>
        <v>1.1469691856803771E-2</v>
      </c>
    </row>
    <row r="810" spans="1:9" x14ac:dyDescent="0.25">
      <c r="A810" s="16">
        <v>42184</v>
      </c>
      <c r="B810">
        <f>+VLOOKUP(A810,'CEMEXCPO.MX'!$A$2:$G$1741,6,FALSE)</f>
        <v>13.165699999999999</v>
      </c>
      <c r="C810">
        <f>+VLOOKUP(A810,BIMBOA.MX!$A$2:$G$1741,6,FALSE)</f>
        <v>39.420200000000001</v>
      </c>
      <c r="D810">
        <f>+VLOOKUP(A810,GENTERA.MX!$A$2:$G$1741,6,FALSE)</f>
        <v>24.744668999999998</v>
      </c>
      <c r="F810" s="16">
        <v>42184</v>
      </c>
      <c r="G810">
        <f>+LN(B810/B809)</f>
        <v>-3.7215538565414666E-2</v>
      </c>
      <c r="H810">
        <f>+LN(C810/C809)</f>
        <v>-1.9025003833160286E-2</v>
      </c>
      <c r="I810">
        <f>+LN(D810/D809)</f>
        <v>-2.1405527756702893E-3</v>
      </c>
    </row>
    <row r="811" spans="1:9" x14ac:dyDescent="0.25">
      <c r="A811" s="16">
        <v>42185</v>
      </c>
      <c r="B811">
        <f>+VLOOKUP(A811,'CEMEXCPO.MX'!$A$2:$G$1741,6,FALSE)</f>
        <v>13.322900000000001</v>
      </c>
      <c r="C811">
        <f>+VLOOKUP(A811,BIMBOA.MX!$A$2:$G$1741,6,FALSE)</f>
        <v>39.468738999999999</v>
      </c>
      <c r="D811">
        <f>+VLOOKUP(A811,GENTERA.MX!$A$2:$G$1741,6,FALSE)</f>
        <v>24.603273000000002</v>
      </c>
      <c r="F811" s="16">
        <v>42185</v>
      </c>
      <c r="G811">
        <f>+LN(B811/B810)</f>
        <v>1.1869396310663426E-2</v>
      </c>
      <c r="H811">
        <f>+LN(C811/C810)</f>
        <v>1.2305655708003513E-3</v>
      </c>
      <c r="I811">
        <f>+LN(D811/D810)</f>
        <v>-5.7305890060982143E-3</v>
      </c>
    </row>
    <row r="812" spans="1:9" x14ac:dyDescent="0.25">
      <c r="A812" s="16">
        <v>42186</v>
      </c>
      <c r="B812">
        <f>+VLOOKUP(A812,'CEMEXCPO.MX'!$A$2:$G$1741,6,FALSE)</f>
        <v>13.248900000000001</v>
      </c>
      <c r="C812">
        <f>+VLOOKUP(A812,BIMBOA.MX!$A$2:$G$1741,6,FALSE)</f>
        <v>39.633758999999998</v>
      </c>
      <c r="D812">
        <f>+VLOOKUP(A812,GENTERA.MX!$A$2:$G$1741,6,FALSE)</f>
        <v>24.744668999999998</v>
      </c>
      <c r="F812" s="16">
        <v>42186</v>
      </c>
      <c r="G812">
        <f>+LN(B812/B811)</f>
        <v>-5.5698290148482339E-3</v>
      </c>
      <c r="H812">
        <f>+LN(C812/C811)</f>
        <v>4.1723142394764195E-3</v>
      </c>
      <c r="I812">
        <f>+LN(D812/D811)</f>
        <v>5.7305890060981354E-3</v>
      </c>
    </row>
    <row r="813" spans="1:9" x14ac:dyDescent="0.25">
      <c r="A813" s="16">
        <v>42187</v>
      </c>
      <c r="B813">
        <f>+VLOOKUP(A813,'CEMEXCPO.MX'!$A$2:$G$1741,6,FALSE)</f>
        <v>13.248900000000001</v>
      </c>
      <c r="C813">
        <f>+VLOOKUP(A813,BIMBOA.MX!$A$2:$G$1741,6,FALSE)</f>
        <v>39.934672999999997</v>
      </c>
      <c r="D813">
        <f>+VLOOKUP(A813,GENTERA.MX!$A$2:$G$1741,6,FALSE)</f>
        <v>24.603273000000002</v>
      </c>
      <c r="F813" s="16">
        <v>42187</v>
      </c>
      <c r="G813">
        <f>+LN(B813/B812)</f>
        <v>0</v>
      </c>
      <c r="H813">
        <f>+LN(C813/C812)</f>
        <v>7.5636889411328017E-3</v>
      </c>
      <c r="I813">
        <f>+LN(D813/D812)</f>
        <v>-5.7305890060982143E-3</v>
      </c>
    </row>
    <row r="814" spans="1:9" x14ac:dyDescent="0.25">
      <c r="A814" s="16">
        <v>42188</v>
      </c>
      <c r="B814">
        <f>+VLOOKUP(A814,'CEMEXCPO.MX'!$A$2:$G$1741,6,FALSE)</f>
        <v>13.2766</v>
      </c>
      <c r="C814">
        <f>+VLOOKUP(A814,BIMBOA.MX!$A$2:$G$1741,6,FALSE)</f>
        <v>40.177349</v>
      </c>
      <c r="D814">
        <f>+VLOOKUP(A814,GENTERA.MX!$A$2:$G$1741,6,FALSE)</f>
        <v>24.541409999999999</v>
      </c>
      <c r="F814" s="16">
        <v>42188</v>
      </c>
      <c r="G814">
        <f>+LN(B814/B813)</f>
        <v>2.0885570540884173E-3</v>
      </c>
      <c r="H814">
        <f>+LN(C814/C813)</f>
        <v>6.0584350817508821E-3</v>
      </c>
      <c r="I814">
        <f>+LN(D814/D813)</f>
        <v>-2.5175880237241696E-3</v>
      </c>
    </row>
    <row r="815" spans="1:9" x14ac:dyDescent="0.25">
      <c r="A815" s="16">
        <v>42191</v>
      </c>
      <c r="B815">
        <f>+VLOOKUP(A815,'CEMEXCPO.MX'!$A$2:$G$1741,6,FALSE)</f>
        <v>13.036199999999999</v>
      </c>
      <c r="C815">
        <f>+VLOOKUP(A815,BIMBOA.MX!$A$2:$G$1741,6,FALSE)</f>
        <v>40.293830999999997</v>
      </c>
      <c r="D815">
        <f>+VLOOKUP(A815,GENTERA.MX!$A$2:$G$1741,6,FALSE)</f>
        <v>24.647456999999999</v>
      </c>
      <c r="F815" s="16">
        <v>42191</v>
      </c>
      <c r="G815">
        <f>+LN(B815/B814)</f>
        <v>-1.8272984185024911E-2</v>
      </c>
      <c r="H815">
        <f>+LN(C815/C814)</f>
        <v>2.8950012005109667E-3</v>
      </c>
      <c r="I815">
        <f>+LN(D815/D814)</f>
        <v>4.3118360218169132E-3</v>
      </c>
    </row>
    <row r="816" spans="1:9" x14ac:dyDescent="0.25">
      <c r="A816" s="16">
        <v>42192</v>
      </c>
      <c r="B816">
        <f>+VLOOKUP(A816,'CEMEXCPO.MX'!$A$2:$G$1741,6,FALSE)</f>
        <v>13.174899999999999</v>
      </c>
      <c r="C816">
        <f>+VLOOKUP(A816,BIMBOA.MX!$A$2:$G$1741,6,FALSE)</f>
        <v>40.167641000000003</v>
      </c>
      <c r="D816">
        <f>+VLOOKUP(A816,GENTERA.MX!$A$2:$G$1741,6,FALSE)</f>
        <v>24.709318</v>
      </c>
      <c r="F816" s="16">
        <v>42192</v>
      </c>
      <c r="G816">
        <f>+LN(B816/B815)</f>
        <v>1.0583401278680011E-2</v>
      </c>
      <c r="H816">
        <f>+LN(C816/C815)</f>
        <v>-3.1366590822840658E-3</v>
      </c>
      <c r="I816">
        <f>+LN(D816/D815)</f>
        <v>2.5066885910557308E-3</v>
      </c>
    </row>
    <row r="817" spans="1:9" x14ac:dyDescent="0.25">
      <c r="A817" s="16">
        <v>42193</v>
      </c>
      <c r="B817">
        <f>+VLOOKUP(A817,'CEMEXCPO.MX'!$A$2:$G$1741,6,FALSE)</f>
        <v>12.7774</v>
      </c>
      <c r="C817">
        <f>+VLOOKUP(A817,BIMBOA.MX!$A$2:$G$1741,6,FALSE)</f>
        <v>39.876427</v>
      </c>
      <c r="D817">
        <f>+VLOOKUP(A817,GENTERA.MX!$A$2:$G$1741,6,FALSE)</f>
        <v>24.53257</v>
      </c>
      <c r="F817" s="16">
        <v>42193</v>
      </c>
      <c r="G817">
        <f>+LN(B817/B816)</f>
        <v>-3.063551889321367E-2</v>
      </c>
      <c r="H817">
        <f>+LN(C817/C816)</f>
        <v>-7.2763739312772507E-3</v>
      </c>
      <c r="I817">
        <f>+LN(D817/D816)</f>
        <v>-7.1787970055179895E-3</v>
      </c>
    </row>
    <row r="818" spans="1:9" x14ac:dyDescent="0.25">
      <c r="A818" s="16">
        <v>42194</v>
      </c>
      <c r="B818">
        <f>+VLOOKUP(A818,'CEMEXCPO.MX'!$A$2:$G$1741,6,FALSE)</f>
        <v>12.952999999999999</v>
      </c>
      <c r="C818">
        <f>+VLOOKUP(A818,BIMBOA.MX!$A$2:$G$1741,6,FALSE)</f>
        <v>40.546214999999997</v>
      </c>
      <c r="D818">
        <f>+VLOOKUP(A818,GENTERA.MX!$A$2:$G$1741,6,FALSE)</f>
        <v>24.567920999999998</v>
      </c>
      <c r="F818" s="16">
        <v>42194</v>
      </c>
      <c r="G818">
        <f>+LN(B818/B817)</f>
        <v>1.3649436175539225E-2</v>
      </c>
      <c r="H818">
        <f>+LN(C818/C817)</f>
        <v>1.6657087352659455E-2</v>
      </c>
      <c r="I818">
        <f>+LN(D818/D817)</f>
        <v>1.4399451161571342E-3</v>
      </c>
    </row>
    <row r="819" spans="1:9" x14ac:dyDescent="0.25">
      <c r="A819" s="16">
        <v>42195</v>
      </c>
      <c r="B819">
        <f>+VLOOKUP(A819,'CEMEXCPO.MX'!$A$2:$G$1741,6,FALSE)</f>
        <v>13.1472</v>
      </c>
      <c r="C819">
        <f>+VLOOKUP(A819,BIMBOA.MX!$A$2:$G$1741,6,FALSE)</f>
        <v>41.332484999999998</v>
      </c>
      <c r="D819">
        <f>+VLOOKUP(A819,GENTERA.MX!$A$2:$G$1741,6,FALSE)</f>
        <v>24.638618000000001</v>
      </c>
      <c r="F819" s="16">
        <v>42195</v>
      </c>
      <c r="G819">
        <f>+LN(B819/B818)</f>
        <v>1.4881386646667485E-2</v>
      </c>
      <c r="H819">
        <f>+LN(C819/C818)</f>
        <v>1.9206317881564263E-2</v>
      </c>
      <c r="I819">
        <f>+LN(D819/D818)</f>
        <v>2.8734818616209011E-3</v>
      </c>
    </row>
    <row r="820" spans="1:9" x14ac:dyDescent="0.25">
      <c r="A820" s="16">
        <v>42198</v>
      </c>
      <c r="B820">
        <f>+VLOOKUP(A820,'CEMEXCPO.MX'!$A$2:$G$1741,6,FALSE)</f>
        <v>13.258100000000001</v>
      </c>
      <c r="C820">
        <f>+VLOOKUP(A820,BIMBOA.MX!$A$2:$G$1741,6,FALSE)</f>
        <v>40.866543</v>
      </c>
      <c r="D820">
        <f>+VLOOKUP(A820,GENTERA.MX!$A$2:$G$1741,6,FALSE)</f>
        <v>24.638618000000001</v>
      </c>
      <c r="F820" s="16">
        <v>42198</v>
      </c>
      <c r="G820">
        <f>+LN(B820/B819)</f>
        <v>8.3998782117473969E-3</v>
      </c>
      <c r="H820">
        <f>+LN(C820/C819)</f>
        <v>-1.13370438044739E-2</v>
      </c>
      <c r="I820">
        <f>+LN(D820/D819)</f>
        <v>0</v>
      </c>
    </row>
    <row r="821" spans="1:9" x14ac:dyDescent="0.25">
      <c r="A821" s="16">
        <v>42199</v>
      </c>
      <c r="B821">
        <f>+VLOOKUP(A821,'CEMEXCPO.MX'!$A$2:$G$1741,6,FALSE)</f>
        <v>13.248900000000001</v>
      </c>
      <c r="C821">
        <f>+VLOOKUP(A821,BIMBOA.MX!$A$2:$G$1741,6,FALSE)</f>
        <v>40.818012000000003</v>
      </c>
      <c r="D821">
        <f>+VLOOKUP(A821,GENTERA.MX!$A$2:$G$1741,6,FALSE)</f>
        <v>24.709318</v>
      </c>
      <c r="F821" s="16">
        <v>42199</v>
      </c>
      <c r="G821">
        <f>+LN(B821/B820)</f>
        <v>-6.9415628848387917E-4</v>
      </c>
      <c r="H821">
        <f>+LN(C821/C820)</f>
        <v>-1.1882541493987021E-3</v>
      </c>
      <c r="I821">
        <f>+LN(D821/D820)</f>
        <v>2.8653700277397748E-3</v>
      </c>
    </row>
    <row r="822" spans="1:9" x14ac:dyDescent="0.25">
      <c r="A822" s="16">
        <v>42200</v>
      </c>
      <c r="B822">
        <f>+VLOOKUP(A822,'CEMEXCPO.MX'!$A$2:$G$1741,6,FALSE)</f>
        <v>13.1472</v>
      </c>
      <c r="C822">
        <f>+VLOOKUP(A822,BIMBOA.MX!$A$2:$G$1741,6,FALSE)</f>
        <v>40.594746000000001</v>
      </c>
      <c r="D822">
        <f>+VLOOKUP(A822,GENTERA.MX!$A$2:$G$1741,6,FALSE)</f>
        <v>24.514896</v>
      </c>
      <c r="F822" s="16">
        <v>42200</v>
      </c>
      <c r="G822">
        <f>+LN(B822/B821)</f>
        <v>-7.7057219232634097E-3</v>
      </c>
      <c r="H822">
        <f>+LN(C822/C821)</f>
        <v>-5.484805212240049E-3</v>
      </c>
      <c r="I822">
        <f>+LN(D822/D821)</f>
        <v>-7.8994866641836897E-3</v>
      </c>
    </row>
    <row r="823" spans="1:9" x14ac:dyDescent="0.25">
      <c r="A823" s="16">
        <v>42201</v>
      </c>
      <c r="B823">
        <f>+VLOOKUP(A823,'CEMEXCPO.MX'!$A$2:$G$1741,6,FALSE)</f>
        <v>13.1564</v>
      </c>
      <c r="C823">
        <f>+VLOOKUP(A823,BIMBOA.MX!$A$2:$G$1741,6,FALSE)</f>
        <v>40.769474000000002</v>
      </c>
      <c r="D823">
        <f>+VLOOKUP(A823,GENTERA.MX!$A$2:$G$1741,6,FALSE)</f>
        <v>24.346989000000001</v>
      </c>
      <c r="F823" s="16">
        <v>42201</v>
      </c>
      <c r="G823">
        <f>+LN(B823/B822)</f>
        <v>6.995240480510012E-4</v>
      </c>
      <c r="H823">
        <f>+LN(C823/C822)</f>
        <v>4.2949657379279345E-3</v>
      </c>
      <c r="I823">
        <f>+LN(D823/D822)</f>
        <v>-6.8727459416813713E-3</v>
      </c>
    </row>
    <row r="824" spans="1:9" x14ac:dyDescent="0.25">
      <c r="A824" s="16">
        <v>42202</v>
      </c>
      <c r="B824">
        <f>+VLOOKUP(A824,'CEMEXCPO.MX'!$A$2:$G$1741,6,FALSE)</f>
        <v>13.2674</v>
      </c>
      <c r="C824">
        <f>+VLOOKUP(A824,BIMBOA.MX!$A$2:$G$1741,6,FALSE)</f>
        <v>41.254826000000001</v>
      </c>
      <c r="D824">
        <f>+VLOOKUP(A824,GENTERA.MX!$A$2:$G$1741,6,FALSE)</f>
        <v>24.470711000000001</v>
      </c>
      <c r="F824" s="16">
        <v>42202</v>
      </c>
      <c r="G824">
        <f>+LN(B824/B823)</f>
        <v>8.4015662336717912E-3</v>
      </c>
      <c r="H824">
        <f>+LN(C824/C823)</f>
        <v>1.1834484772256912E-2</v>
      </c>
      <c r="I824">
        <f>+LN(D824/D823)</f>
        <v>5.0687461675016808E-3</v>
      </c>
    </row>
    <row r="825" spans="1:9" x14ac:dyDescent="0.25">
      <c r="A825" s="16">
        <v>42205</v>
      </c>
      <c r="B825">
        <f>+VLOOKUP(A825,'CEMEXCPO.MX'!$A$2:$G$1741,6,FALSE)</f>
        <v>13.387600000000001</v>
      </c>
      <c r="C825">
        <f>+VLOOKUP(A825,BIMBOA.MX!$A$2:$G$1741,6,FALSE)</f>
        <v>41.254826000000001</v>
      </c>
      <c r="D825">
        <f>+VLOOKUP(A825,GENTERA.MX!$A$2:$G$1741,6,FALSE)</f>
        <v>24.73583</v>
      </c>
      <c r="F825" s="16">
        <v>42205</v>
      </c>
      <c r="G825">
        <f>+LN(B825/B824)</f>
        <v>9.019006923989055E-3</v>
      </c>
      <c r="H825">
        <f>+LN(C825/C824)</f>
        <v>0</v>
      </c>
      <c r="I825">
        <f>+LN(D825/D824)</f>
        <v>1.077586678762363E-2</v>
      </c>
    </row>
    <row r="826" spans="1:9" x14ac:dyDescent="0.25">
      <c r="A826" s="16">
        <v>42206</v>
      </c>
      <c r="B826">
        <f>+VLOOKUP(A826,'CEMEXCPO.MX'!$A$2:$G$1741,6,FALSE)</f>
        <v>13.1564</v>
      </c>
      <c r="C826">
        <f>+VLOOKUP(A826,BIMBOA.MX!$A$2:$G$1741,6,FALSE)</f>
        <v>42.351714999999999</v>
      </c>
      <c r="D826">
        <f>+VLOOKUP(A826,GENTERA.MX!$A$2:$G$1741,6,FALSE)</f>
        <v>24.576756</v>
      </c>
      <c r="F826" s="16">
        <v>42206</v>
      </c>
      <c r="G826">
        <f>+LN(B826/B825)</f>
        <v>-1.7420573157660733E-2</v>
      </c>
      <c r="H826">
        <f>+LN(C826/C825)</f>
        <v>2.6240816269069739E-2</v>
      </c>
      <c r="I826">
        <f>+LN(D826/D825)</f>
        <v>-6.4516815961300662E-3</v>
      </c>
    </row>
    <row r="827" spans="1:9" x14ac:dyDescent="0.25">
      <c r="A827" s="16">
        <v>42207</v>
      </c>
      <c r="B827">
        <f>+VLOOKUP(A827,'CEMEXCPO.MX'!$A$2:$G$1741,6,FALSE)</f>
        <v>13.258100000000001</v>
      </c>
      <c r="C827">
        <f>+VLOOKUP(A827,BIMBOA.MX!$A$2:$G$1741,6,FALSE)</f>
        <v>41.254826000000001</v>
      </c>
      <c r="D827">
        <f>+VLOOKUP(A827,GENTERA.MX!$A$2:$G$1741,6,FALSE)</f>
        <v>24.258614000000001</v>
      </c>
      <c r="F827" s="16">
        <v>42207</v>
      </c>
      <c r="G827">
        <f>+LN(B827/B826)</f>
        <v>7.70035416369628E-3</v>
      </c>
      <c r="H827">
        <f>+LN(C827/C826)</f>
        <v>-2.6240816269069645E-2</v>
      </c>
      <c r="I827">
        <f>+LN(D827/D826)</f>
        <v>-1.3029347406984899E-2</v>
      </c>
    </row>
    <row r="828" spans="1:9" x14ac:dyDescent="0.25">
      <c r="A828" s="16">
        <v>42208</v>
      </c>
      <c r="B828">
        <f>+VLOOKUP(A828,'CEMEXCPO.MX'!$A$2:$G$1741,6,FALSE)</f>
        <v>12.971500000000001</v>
      </c>
      <c r="C828">
        <f>+VLOOKUP(A828,BIMBOA.MX!$A$2:$G$1741,6,FALSE)</f>
        <v>41.817833</v>
      </c>
      <c r="D828">
        <f>+VLOOKUP(A828,GENTERA.MX!$A$2:$G$1741,6,FALSE)</f>
        <v>24.196750999999999</v>
      </c>
      <c r="F828" s="16">
        <v>42208</v>
      </c>
      <c r="G828">
        <f>+LN(B828/B827)</f>
        <v>-2.1854043261831085E-2</v>
      </c>
      <c r="H828">
        <f>+LN(C828/C827)</f>
        <v>1.3554775468806703E-2</v>
      </c>
      <c r="I828">
        <f>+LN(D828/D827)</f>
        <v>-2.553402852771375E-3</v>
      </c>
    </row>
    <row r="829" spans="1:9" x14ac:dyDescent="0.25">
      <c r="A829" s="16">
        <v>42209</v>
      </c>
      <c r="B829">
        <f>+VLOOKUP(A829,'CEMEXCPO.MX'!$A$2:$G$1741,6,FALSE)</f>
        <v>12.176399999999999</v>
      </c>
      <c r="C829">
        <f>+VLOOKUP(A829,BIMBOA.MX!$A$2:$G$1741,6,FALSE)</f>
        <v>40.682110000000002</v>
      </c>
      <c r="D829">
        <f>+VLOOKUP(A829,GENTERA.MX!$A$2:$G$1741,6,FALSE)</f>
        <v>23.622319999999998</v>
      </c>
      <c r="F829" s="16">
        <v>42209</v>
      </c>
      <c r="G829">
        <f>+LN(B829/B828)</f>
        <v>-6.3254991053802209E-2</v>
      </c>
      <c r="H829">
        <f>+LN(C829/C828)</f>
        <v>-2.7534437270463497E-2</v>
      </c>
      <c r="I829">
        <f>+LN(D829/D828)</f>
        <v>-2.4026340159463578E-2</v>
      </c>
    </row>
    <row r="830" spans="1:9" x14ac:dyDescent="0.25">
      <c r="A830" s="16">
        <v>42212</v>
      </c>
      <c r="B830">
        <f>+VLOOKUP(A830,'CEMEXCPO.MX'!$A$2:$G$1741,6,FALSE)</f>
        <v>11.8713</v>
      </c>
      <c r="C830">
        <f>+VLOOKUP(A830,BIMBOA.MX!$A$2:$G$1741,6,FALSE)</f>
        <v>40.885959999999997</v>
      </c>
      <c r="D830">
        <f>+VLOOKUP(A830,GENTERA.MX!$A$2:$G$1741,6,FALSE)</f>
        <v>23.737207000000001</v>
      </c>
      <c r="F830" s="16">
        <v>42212</v>
      </c>
      <c r="G830">
        <f>+LN(B830/B829)</f>
        <v>-2.5375929668369362E-2</v>
      </c>
      <c r="H830">
        <f>+LN(C830/C829)</f>
        <v>4.9982897571767826E-3</v>
      </c>
      <c r="I830">
        <f>+LN(D830/D829)</f>
        <v>4.8517049319656167E-3</v>
      </c>
    </row>
    <row r="831" spans="1:9" x14ac:dyDescent="0.25">
      <c r="A831" s="16">
        <v>42213</v>
      </c>
      <c r="B831">
        <f>+VLOOKUP(A831,'CEMEXCPO.MX'!$A$2:$G$1741,6,FALSE)</f>
        <v>12.574</v>
      </c>
      <c r="C831">
        <f>+VLOOKUP(A831,BIMBOA.MX!$A$2:$G$1741,6,FALSE)</f>
        <v>41.109219000000003</v>
      </c>
      <c r="D831">
        <f>+VLOOKUP(A831,GENTERA.MX!$A$2:$G$1741,6,FALSE)</f>
        <v>23.728373000000001</v>
      </c>
      <c r="F831" s="16">
        <v>42213</v>
      </c>
      <c r="G831">
        <f>+LN(B831/B830)</f>
        <v>5.7507467538338249E-2</v>
      </c>
      <c r="H831">
        <f>+LN(C831/C830)</f>
        <v>5.4456750862279801E-3</v>
      </c>
      <c r="I831">
        <f>+LN(D831/D830)</f>
        <v>-3.7222762692456547E-4</v>
      </c>
    </row>
    <row r="832" spans="1:9" x14ac:dyDescent="0.25">
      <c r="A832" s="16">
        <v>42214</v>
      </c>
      <c r="B832">
        <f>+VLOOKUP(A832,'CEMEXCPO.MX'!$A$2:$G$1741,6,FALSE)</f>
        <v>12.832800000000001</v>
      </c>
      <c r="C832">
        <f>+VLOOKUP(A832,BIMBOA.MX!$A$2:$G$1741,6,FALSE)</f>
        <v>40.672404999999998</v>
      </c>
      <c r="D832">
        <f>+VLOOKUP(A832,GENTERA.MX!$A$2:$G$1741,6,FALSE)</f>
        <v>24.055353</v>
      </c>
      <c r="F832" s="16">
        <v>42214</v>
      </c>
      <c r="G832">
        <f>+LN(B832/B831)</f>
        <v>2.0373203359625253E-2</v>
      </c>
      <c r="H832">
        <f>+LN(C832/C831)</f>
        <v>-1.0682550250644733E-2</v>
      </c>
      <c r="I832">
        <f>+LN(D832/D831)</f>
        <v>1.3686044650847409E-2</v>
      </c>
    </row>
    <row r="833" spans="1:9" x14ac:dyDescent="0.25">
      <c r="A833" s="16">
        <v>42215</v>
      </c>
      <c r="B833">
        <f>+VLOOKUP(A833,'CEMEXCPO.MX'!$A$2:$G$1741,6,FALSE)</f>
        <v>12.601699999999999</v>
      </c>
      <c r="C833">
        <f>+VLOOKUP(A833,BIMBOA.MX!$A$2:$G$1741,6,FALSE)</f>
        <v>41.245120999999997</v>
      </c>
      <c r="D833">
        <f>+VLOOKUP(A833,GENTERA.MX!$A$2:$G$1741,6,FALSE)</f>
        <v>23.984655</v>
      </c>
      <c r="F833" s="16">
        <v>42215</v>
      </c>
      <c r="G833">
        <f>+LN(B833/B832)</f>
        <v>-1.8172667829111925E-2</v>
      </c>
      <c r="H833">
        <f>+LN(C833/C832)</f>
        <v>1.398297432939369E-2</v>
      </c>
      <c r="I833">
        <f>+LN(D833/D832)</f>
        <v>-2.9432988869654724E-3</v>
      </c>
    </row>
    <row r="834" spans="1:9" x14ac:dyDescent="0.25">
      <c r="A834" s="16">
        <v>42216</v>
      </c>
      <c r="B834">
        <f>+VLOOKUP(A834,'CEMEXCPO.MX'!$A$2:$G$1741,6,FALSE)</f>
        <v>12.6942</v>
      </c>
      <c r="C834">
        <f>+VLOOKUP(A834,BIMBOA.MX!$A$2:$G$1741,6,FALSE)</f>
        <v>41.963439999999999</v>
      </c>
      <c r="D834">
        <f>+VLOOKUP(A834,GENTERA.MX!$A$2:$G$1741,6,FALSE)</f>
        <v>24.488385999999998</v>
      </c>
      <c r="F834" s="16">
        <v>42216</v>
      </c>
      <c r="G834">
        <f>+LN(B834/B833)</f>
        <v>7.3134707438072535E-3</v>
      </c>
      <c r="H834">
        <f>+LN(C834/C833)</f>
        <v>1.726593601116393E-2</v>
      </c>
      <c r="I834">
        <f>+LN(D834/D833)</f>
        <v>2.0784713480903428E-2</v>
      </c>
    </row>
    <row r="835" spans="1:9" x14ac:dyDescent="0.25">
      <c r="A835" s="16">
        <v>42219</v>
      </c>
      <c r="B835">
        <f>+VLOOKUP(A835,'CEMEXCPO.MX'!$A$2:$G$1741,6,FALSE)</f>
        <v>12.5832</v>
      </c>
      <c r="C835">
        <f>+VLOOKUP(A835,BIMBOA.MX!$A$2:$G$1741,6,FALSE)</f>
        <v>42.361423000000002</v>
      </c>
      <c r="D835">
        <f>+VLOOKUP(A835,GENTERA.MX!$A$2:$G$1741,6,FALSE)</f>
        <v>24.797692999999999</v>
      </c>
      <c r="F835" s="16">
        <v>42219</v>
      </c>
      <c r="G835">
        <f>+LN(B835/B834)</f>
        <v>-8.7826052908940976E-3</v>
      </c>
      <c r="H835">
        <f>+LN(C835/C834)</f>
        <v>9.4393501727611847E-3</v>
      </c>
      <c r="I835">
        <f>+LN(D835/D834)</f>
        <v>1.2551660308883082E-2</v>
      </c>
    </row>
    <row r="836" spans="1:9" x14ac:dyDescent="0.25">
      <c r="A836" s="16">
        <v>42220</v>
      </c>
      <c r="B836">
        <f>+VLOOKUP(A836,'CEMEXCPO.MX'!$A$2:$G$1741,6,FALSE)</f>
        <v>12.398300000000001</v>
      </c>
      <c r="C836">
        <f>+VLOOKUP(A836,BIMBOA.MX!$A$2:$G$1741,6,FALSE)</f>
        <v>42.584685999999998</v>
      </c>
      <c r="D836">
        <f>+VLOOKUP(A836,GENTERA.MX!$A$2:$G$1741,6,FALSE)</f>
        <v>25.018626999999999</v>
      </c>
      <c r="F836" s="16">
        <v>42220</v>
      </c>
      <c r="G836">
        <f>+LN(B836/B835)</f>
        <v>-1.480322450611974E-2</v>
      </c>
      <c r="H836">
        <f>+LN(C836/C835)</f>
        <v>5.2565918962935625E-3</v>
      </c>
      <c r="I836">
        <f>+LN(D836/D835)</f>
        <v>8.8700027835266811E-3</v>
      </c>
    </row>
    <row r="837" spans="1:9" x14ac:dyDescent="0.25">
      <c r="A837" s="16">
        <v>42221</v>
      </c>
      <c r="B837">
        <f>+VLOOKUP(A837,'CEMEXCPO.MX'!$A$2:$G$1741,6,FALSE)</f>
        <v>12.250400000000001</v>
      </c>
      <c r="C837">
        <f>+VLOOKUP(A837,BIMBOA.MX!$A$2:$G$1741,6,FALSE)</f>
        <v>42.584685999999998</v>
      </c>
      <c r="D837">
        <f>+VLOOKUP(A837,GENTERA.MX!$A$2:$G$1741,6,FALSE)</f>
        <v>24.921417000000002</v>
      </c>
      <c r="F837" s="16">
        <v>42221</v>
      </c>
      <c r="G837">
        <f>+LN(B837/B836)</f>
        <v>-1.2000776919314992E-2</v>
      </c>
      <c r="H837">
        <f>+LN(C837/C836)</f>
        <v>0</v>
      </c>
      <c r="I837">
        <f>+LN(D837/D836)</f>
        <v>-3.8930731729570904E-3</v>
      </c>
    </row>
    <row r="838" spans="1:9" x14ac:dyDescent="0.25">
      <c r="A838" s="16">
        <v>42222</v>
      </c>
      <c r="B838">
        <f>+VLOOKUP(A838,'CEMEXCPO.MX'!$A$2:$G$1741,6,FALSE)</f>
        <v>12.4445</v>
      </c>
      <c r="C838">
        <f>+VLOOKUP(A838,BIMBOA.MX!$A$2:$G$1741,6,FALSE)</f>
        <v>41.856659000000001</v>
      </c>
      <c r="D838">
        <f>+VLOOKUP(A838,GENTERA.MX!$A$2:$G$1741,6,FALSE)</f>
        <v>24.903739999999999</v>
      </c>
      <c r="F838" s="16">
        <v>42222</v>
      </c>
      <c r="G838">
        <f>+LN(B838/B837)</f>
        <v>1.5720168715763681E-2</v>
      </c>
      <c r="H838">
        <f>+LN(C838/C837)</f>
        <v>-1.7243804909564935E-2</v>
      </c>
      <c r="I838">
        <f>+LN(D838/D837)</f>
        <v>-7.0956126607549686E-4</v>
      </c>
    </row>
    <row r="839" spans="1:9" x14ac:dyDescent="0.25">
      <c r="A839" s="16">
        <v>42223</v>
      </c>
      <c r="B839">
        <f>+VLOOKUP(A839,'CEMEXCPO.MX'!$A$2:$G$1741,6,FALSE)</f>
        <v>12.740399999999999</v>
      </c>
      <c r="C839">
        <f>+VLOOKUP(A839,BIMBOA.MX!$A$2:$G$1741,6,FALSE)</f>
        <v>42.264355000000002</v>
      </c>
      <c r="D839">
        <f>+VLOOKUP(A839,GENTERA.MX!$A$2:$G$1741,6,FALSE)</f>
        <v>24.762346000000001</v>
      </c>
      <c r="F839" s="16">
        <v>42223</v>
      </c>
      <c r="G839">
        <f>+LN(B839/B838)</f>
        <v>2.3499288590766058E-2</v>
      </c>
      <c r="H839">
        <f>+LN(C839/C838)</f>
        <v>9.6931592423309936E-3</v>
      </c>
      <c r="I839">
        <f>+LN(D839/D838)</f>
        <v>-5.6938000708047828E-3</v>
      </c>
    </row>
    <row r="840" spans="1:9" x14ac:dyDescent="0.25">
      <c r="A840" s="16">
        <v>42226</v>
      </c>
      <c r="B840">
        <f>+VLOOKUP(A840,'CEMEXCPO.MX'!$A$2:$G$1741,6,FALSE)</f>
        <v>12.9068</v>
      </c>
      <c r="C840">
        <f>+VLOOKUP(A840,BIMBOA.MX!$A$2:$G$1741,6,FALSE)</f>
        <v>42.468201000000001</v>
      </c>
      <c r="D840">
        <f>+VLOOKUP(A840,GENTERA.MX!$A$2:$G$1741,6,FALSE)</f>
        <v>24.797692999999999</v>
      </c>
      <c r="F840" s="16">
        <v>42226</v>
      </c>
      <c r="G840">
        <f>+LN(B840/B839)</f>
        <v>1.2976257440028314E-2</v>
      </c>
      <c r="H840">
        <f>+LN(C840/C839)</f>
        <v>4.8115247052344544E-3</v>
      </c>
      <c r="I840">
        <f>+LN(D840/D839)</f>
        <v>1.4264317263107914E-3</v>
      </c>
    </row>
    <row r="841" spans="1:9" x14ac:dyDescent="0.25">
      <c r="A841" s="16">
        <v>42227</v>
      </c>
      <c r="B841">
        <f>+VLOOKUP(A841,'CEMEXCPO.MX'!$A$2:$G$1741,6,FALSE)</f>
        <v>12.2966</v>
      </c>
      <c r="C841">
        <f>+VLOOKUP(A841,BIMBOA.MX!$A$2:$G$1741,6,FALSE)</f>
        <v>41.740177000000003</v>
      </c>
      <c r="D841">
        <f>+VLOOKUP(A841,GENTERA.MX!$A$2:$G$1741,6,FALSE)</f>
        <v>24.673971000000002</v>
      </c>
      <c r="F841" s="16">
        <v>42227</v>
      </c>
      <c r="G841">
        <f>+LN(B841/B840)</f>
        <v>-4.8431502863089025E-2</v>
      </c>
      <c r="H841">
        <f>+LN(C841/C840)</f>
        <v>-1.7291441938823718E-2</v>
      </c>
      <c r="I841">
        <f>+LN(D841/D840)</f>
        <v>-5.0017423280415522E-3</v>
      </c>
    </row>
    <row r="842" spans="1:9" x14ac:dyDescent="0.25">
      <c r="A842" s="16">
        <v>42228</v>
      </c>
      <c r="B842">
        <f>+VLOOKUP(A842,'CEMEXCPO.MX'!$A$2:$G$1741,6,FALSE)</f>
        <v>12.185600000000001</v>
      </c>
      <c r="C842">
        <f>+VLOOKUP(A842,BIMBOA.MX!$A$2:$G$1741,6,FALSE)</f>
        <v>41.400429000000003</v>
      </c>
      <c r="D842">
        <f>+VLOOKUP(A842,GENTERA.MX!$A$2:$G$1741,6,FALSE)</f>
        <v>23.852093</v>
      </c>
      <c r="F842" s="16">
        <v>42228</v>
      </c>
      <c r="G842">
        <f>+LN(B842/B841)</f>
        <v>-9.0678746675300955E-3</v>
      </c>
      <c r="H842">
        <f>+LN(C842/C841)</f>
        <v>-8.1728990802983608E-3</v>
      </c>
      <c r="I842">
        <f>+LN(D842/D841)</f>
        <v>-3.3876912024964366E-2</v>
      </c>
    </row>
    <row r="843" spans="1:9" x14ac:dyDescent="0.25">
      <c r="A843" s="16">
        <v>42229</v>
      </c>
      <c r="B843">
        <f>+VLOOKUP(A843,'CEMEXCPO.MX'!$A$2:$G$1741,6,FALSE)</f>
        <v>12.167199999999999</v>
      </c>
      <c r="C843">
        <f>+VLOOKUP(A843,BIMBOA.MX!$A$2:$G$1741,6,FALSE)</f>
        <v>40.788887000000003</v>
      </c>
      <c r="D843">
        <f>+VLOOKUP(A843,GENTERA.MX!$A$2:$G$1741,6,FALSE)</f>
        <v>23.913954</v>
      </c>
      <c r="F843" s="16">
        <v>42229</v>
      </c>
      <c r="G843">
        <f>+LN(B843/B842)</f>
        <v>-1.5111201587779501E-3</v>
      </c>
      <c r="H843">
        <f>+LN(C843/C842)</f>
        <v>-1.488157623876029E-2</v>
      </c>
      <c r="I843">
        <f>+LN(D843/D842)</f>
        <v>2.5901676387535166E-3</v>
      </c>
    </row>
    <row r="844" spans="1:9" x14ac:dyDescent="0.25">
      <c r="A844" s="16">
        <v>42230</v>
      </c>
      <c r="B844">
        <f>+VLOOKUP(A844,'CEMEXCPO.MX'!$A$2:$G$1741,6,FALSE)</f>
        <v>12.2319</v>
      </c>
      <c r="C844">
        <f>+VLOOKUP(A844,BIMBOA.MX!$A$2:$G$1741,6,FALSE)</f>
        <v>40.575333000000001</v>
      </c>
      <c r="D844">
        <f>+VLOOKUP(A844,GENTERA.MX!$A$2:$G$1741,6,FALSE)</f>
        <v>23.878605</v>
      </c>
      <c r="F844" s="16">
        <v>42230</v>
      </c>
      <c r="G844">
        <f>+LN(B844/B843)</f>
        <v>5.3034867393620478E-3</v>
      </c>
      <c r="H844">
        <f>+LN(C844/C843)</f>
        <v>-5.2493464666534938E-3</v>
      </c>
      <c r="I844">
        <f>+LN(D844/D843)</f>
        <v>-1.4792682034870928E-3</v>
      </c>
    </row>
    <row r="845" spans="1:9" x14ac:dyDescent="0.25">
      <c r="A845" s="16">
        <v>42233</v>
      </c>
      <c r="B845">
        <f>+VLOOKUP(A845,'CEMEXCPO.MX'!$A$2:$G$1741,6,FALSE)</f>
        <v>12.120900000000001</v>
      </c>
      <c r="C845">
        <f>+VLOOKUP(A845,BIMBOA.MX!$A$2:$G$1741,6,FALSE)</f>
        <v>40.866543</v>
      </c>
      <c r="D845">
        <f>+VLOOKUP(A845,GENTERA.MX!$A$2:$G$1741,6,FALSE)</f>
        <v>24.214424000000001</v>
      </c>
      <c r="F845" s="16">
        <v>42233</v>
      </c>
      <c r="G845">
        <f>+LN(B845/B844)</f>
        <v>-9.1160580054190504E-3</v>
      </c>
      <c r="H845">
        <f>+LN(C845/C844)</f>
        <v>7.1513883372736941E-3</v>
      </c>
      <c r="I845">
        <f>+LN(D845/D844)</f>
        <v>1.3965618930708957E-2</v>
      </c>
    </row>
    <row r="846" spans="1:9" x14ac:dyDescent="0.25">
      <c r="A846" s="16">
        <v>42234</v>
      </c>
      <c r="B846">
        <f>+VLOOKUP(A846,'CEMEXCPO.MX'!$A$2:$G$1741,6,FALSE)</f>
        <v>12.250400000000001</v>
      </c>
      <c r="C846">
        <f>+VLOOKUP(A846,BIMBOA.MX!$A$2:$G$1741,6,FALSE)</f>
        <v>40.565627999999997</v>
      </c>
      <c r="D846">
        <f>+VLOOKUP(A846,GENTERA.MX!$A$2:$G$1741,6,FALSE)</f>
        <v>24.179076999999999</v>
      </c>
      <c r="F846" s="16">
        <v>42234</v>
      </c>
      <c r="G846">
        <f>+LN(B846/B845)</f>
        <v>1.0627354208896029E-2</v>
      </c>
      <c r="H846">
        <f>+LN(C846/C845)</f>
        <v>-7.390601674820519E-3</v>
      </c>
      <c r="I846">
        <f>+LN(D846/D845)</f>
        <v>-1.4608162482739047E-3</v>
      </c>
    </row>
    <row r="847" spans="1:9" x14ac:dyDescent="0.25">
      <c r="A847" s="16">
        <v>42235</v>
      </c>
      <c r="B847">
        <f>+VLOOKUP(A847,'CEMEXCPO.MX'!$A$2:$G$1741,6,FALSE)</f>
        <v>12.111700000000001</v>
      </c>
      <c r="C847">
        <f>+VLOOKUP(A847,BIMBOA.MX!$A$2:$G$1741,6,FALSE)</f>
        <v>39.779361999999999</v>
      </c>
      <c r="D847">
        <f>+VLOOKUP(A847,GENTERA.MX!$A$2:$G$1741,6,FALSE)</f>
        <v>23.993490000000001</v>
      </c>
      <c r="F847" s="16">
        <v>42235</v>
      </c>
      <c r="G847">
        <f>+LN(B847/B846)</f>
        <v>-1.1386661954826778E-2</v>
      </c>
      <c r="H847">
        <f>+LN(C847/C846)</f>
        <v>-1.9572871966403428E-2</v>
      </c>
      <c r="I847">
        <f>+LN(D847/D846)</f>
        <v>-7.7051288620543562E-3</v>
      </c>
    </row>
    <row r="848" spans="1:9" x14ac:dyDescent="0.25">
      <c r="A848" s="16">
        <v>42236</v>
      </c>
      <c r="B848">
        <f>+VLOOKUP(A848,'CEMEXCPO.MX'!$A$2:$G$1741,6,FALSE)</f>
        <v>11.6494</v>
      </c>
      <c r="C848">
        <f>+VLOOKUP(A848,BIMBOA.MX!$A$2:$G$1741,6,FALSE)</f>
        <v>39.934672999999997</v>
      </c>
      <c r="D848">
        <f>+VLOOKUP(A848,GENTERA.MX!$A$2:$G$1741,6,FALSE)</f>
        <v>23.772558</v>
      </c>
      <c r="F848" s="16">
        <v>42236</v>
      </c>
      <c r="G848">
        <f>+LN(B848/B847)</f>
        <v>-3.8917251024528379E-2</v>
      </c>
      <c r="H848">
        <f>+LN(C848/C847)</f>
        <v>3.8967089427736834E-3</v>
      </c>
      <c r="I848">
        <f>+LN(D848/D847)</f>
        <v>-9.2506533306450697E-3</v>
      </c>
    </row>
    <row r="849" spans="1:9" x14ac:dyDescent="0.25">
      <c r="A849" s="16">
        <v>42237</v>
      </c>
      <c r="B849">
        <f>+VLOOKUP(A849,'CEMEXCPO.MX'!$A$2:$G$1741,6,FALSE)</f>
        <v>11.048500000000001</v>
      </c>
      <c r="C849">
        <f>+VLOOKUP(A849,BIMBOA.MX!$A$2:$G$1741,6,FALSE)</f>
        <v>39.177525000000003</v>
      </c>
      <c r="D849">
        <f>+VLOOKUP(A849,GENTERA.MX!$A$2:$G$1741,6,FALSE)</f>
        <v>23.569296000000001</v>
      </c>
      <c r="F849" s="16">
        <v>42237</v>
      </c>
      <c r="G849">
        <f>+LN(B849/B848)</f>
        <v>-5.2960004396483198E-2</v>
      </c>
      <c r="H849">
        <f>+LN(C849/C848)</f>
        <v>-1.9141703493429408E-2</v>
      </c>
      <c r="I849">
        <f>+LN(D849/D848)</f>
        <v>-8.5870421972748419E-3</v>
      </c>
    </row>
    <row r="850" spans="1:9" x14ac:dyDescent="0.25">
      <c r="A850" s="16">
        <v>42240</v>
      </c>
      <c r="B850">
        <f>+VLOOKUP(A850,'CEMEXCPO.MX'!$A$2:$G$1741,6,FALSE)</f>
        <v>10.909800000000001</v>
      </c>
      <c r="C850">
        <f>+VLOOKUP(A850,BIMBOA.MX!$A$2:$G$1741,6,FALSE)</f>
        <v>37.973849999999999</v>
      </c>
      <c r="D850">
        <f>+VLOOKUP(A850,GENTERA.MX!$A$2:$G$1741,6,FALSE)</f>
        <v>22.676722999999999</v>
      </c>
      <c r="F850" s="16">
        <v>42240</v>
      </c>
      <c r="G850">
        <f>+LN(B850/B849)</f>
        <v>-1.2633204271755519E-2</v>
      </c>
      <c r="H850">
        <f>+LN(C850/C849)</f>
        <v>-3.1205475594080736E-2</v>
      </c>
      <c r="I850">
        <f>+LN(D850/D849)</f>
        <v>-3.8605868141168689E-2</v>
      </c>
    </row>
    <row r="851" spans="1:9" x14ac:dyDescent="0.25">
      <c r="A851" s="16">
        <v>42241</v>
      </c>
      <c r="B851">
        <f>+VLOOKUP(A851,'CEMEXCPO.MX'!$A$2:$G$1741,6,FALSE)</f>
        <v>11.048500000000001</v>
      </c>
      <c r="C851">
        <f>+VLOOKUP(A851,BIMBOA.MX!$A$2:$G$1741,6,FALSE)</f>
        <v>38.527149000000001</v>
      </c>
      <c r="D851">
        <f>+VLOOKUP(A851,GENTERA.MX!$A$2:$G$1741,6,FALSE)</f>
        <v>22.438112</v>
      </c>
      <c r="F851" s="16">
        <v>42241</v>
      </c>
      <c r="G851">
        <f>+LN(B851/B850)</f>
        <v>1.2633204271755523E-2</v>
      </c>
      <c r="H851">
        <f>+LN(C851/C850)</f>
        <v>1.4465396667869742E-2</v>
      </c>
      <c r="I851">
        <f>+LN(D851/D850)</f>
        <v>-1.0578038241384514E-2</v>
      </c>
    </row>
    <row r="852" spans="1:9" x14ac:dyDescent="0.25">
      <c r="A852" s="16">
        <v>42242</v>
      </c>
      <c r="B852">
        <f>+VLOOKUP(A852,'CEMEXCPO.MX'!$A$2:$G$1741,6,FALSE)</f>
        <v>11.2056</v>
      </c>
      <c r="C852">
        <f>+VLOOKUP(A852,BIMBOA.MX!$A$2:$G$1741,6,FALSE)</f>
        <v>38.925136999999999</v>
      </c>
      <c r="D852">
        <f>+VLOOKUP(A852,GENTERA.MX!$A$2:$G$1741,6,FALSE)</f>
        <v>22.694396999999999</v>
      </c>
      <c r="F852" s="16">
        <v>42242</v>
      </c>
      <c r="G852">
        <f>+LN(B852/B851)</f>
        <v>1.4118981199677401E-2</v>
      </c>
      <c r="H852">
        <f>+LN(C852/C851)</f>
        <v>1.0277075692631126E-2</v>
      </c>
      <c r="I852">
        <f>+LN(D852/D851)</f>
        <v>1.135712418389471E-2</v>
      </c>
    </row>
    <row r="853" spans="1:9" x14ac:dyDescent="0.25">
      <c r="A853" s="16">
        <v>42243</v>
      </c>
      <c r="B853">
        <f>+VLOOKUP(A853,'CEMEXCPO.MX'!$A$2:$G$1741,6,FALSE)</f>
        <v>11.8713</v>
      </c>
      <c r="C853">
        <f>+VLOOKUP(A853,BIMBOA.MX!$A$2:$G$1741,6,FALSE)</f>
        <v>41.089806000000003</v>
      </c>
      <c r="D853">
        <f>+VLOOKUP(A853,GENTERA.MX!$A$2:$G$1741,6,FALSE)</f>
        <v>22.968354999999999</v>
      </c>
      <c r="F853" s="16">
        <v>42243</v>
      </c>
      <c r="G853">
        <f>+LN(B853/B852)</f>
        <v>5.7710069079831151E-2</v>
      </c>
      <c r="H853">
        <f>+LN(C853/C852)</f>
        <v>5.4119824237958837E-2</v>
      </c>
      <c r="I853">
        <f>+LN(D853/D852)</f>
        <v>1.1999333159891478E-2</v>
      </c>
    </row>
    <row r="854" spans="1:9" x14ac:dyDescent="0.25">
      <c r="A854" s="16">
        <v>42244</v>
      </c>
      <c r="B854">
        <f>+VLOOKUP(A854,'CEMEXCPO.MX'!$A$2:$G$1741,6,FALSE)</f>
        <v>11.8713</v>
      </c>
      <c r="C854">
        <f>+VLOOKUP(A854,BIMBOA.MX!$A$2:$G$1741,6,FALSE)</f>
        <v>40.187057000000003</v>
      </c>
      <c r="D854">
        <f>+VLOOKUP(A854,GENTERA.MX!$A$2:$G$1741,6,FALSE)</f>
        <v>23.560459000000002</v>
      </c>
      <c r="F854" s="16">
        <v>42244</v>
      </c>
      <c r="G854">
        <f>+LN(B854/B853)</f>
        <v>0</v>
      </c>
      <c r="H854">
        <f>+LN(C854/C853)</f>
        <v>-2.2215082931848693E-2</v>
      </c>
      <c r="I854">
        <f>+LN(D854/D853)</f>
        <v>2.5452441780462163E-2</v>
      </c>
    </row>
    <row r="855" spans="1:9" x14ac:dyDescent="0.25">
      <c r="A855" s="16">
        <v>42247</v>
      </c>
      <c r="B855">
        <f>+VLOOKUP(A855,'CEMEXCPO.MX'!$A$2:$G$1741,6,FALSE)</f>
        <v>12.1394</v>
      </c>
      <c r="C855">
        <f>+VLOOKUP(A855,BIMBOA.MX!$A$2:$G$1741,6,FALSE)</f>
        <v>41.817833</v>
      </c>
      <c r="D855">
        <f>+VLOOKUP(A855,GENTERA.MX!$A$2:$G$1741,6,FALSE)</f>
        <v>23.648831999999999</v>
      </c>
      <c r="F855" s="16">
        <v>42247</v>
      </c>
      <c r="G855">
        <f>+LN(B855/B854)</f>
        <v>2.2332638593705316E-2</v>
      </c>
      <c r="H855">
        <f>+LN(C855/C854)</f>
        <v>3.9777896736701873E-2</v>
      </c>
      <c r="I855">
        <f>+LN(D855/D854)</f>
        <v>3.7438860594057191E-3</v>
      </c>
    </row>
    <row r="856" spans="1:9" x14ac:dyDescent="0.25">
      <c r="A856" s="16">
        <v>42248</v>
      </c>
      <c r="B856">
        <f>+VLOOKUP(A856,'CEMEXCPO.MX'!$A$2:$G$1741,6,FALSE)</f>
        <v>11.473699999999999</v>
      </c>
      <c r="C856">
        <f>+VLOOKUP(A856,BIMBOA.MX!$A$2:$G$1741,6,FALSE)</f>
        <v>41.089806000000003</v>
      </c>
      <c r="D856">
        <f>+VLOOKUP(A856,GENTERA.MX!$A$2:$G$1741,6,FALSE)</f>
        <v>23.542784000000001</v>
      </c>
      <c r="F856" s="16">
        <v>42248</v>
      </c>
      <c r="G856">
        <f>+LN(B856/B855)</f>
        <v>-5.6398901247745728E-2</v>
      </c>
      <c r="H856">
        <f>+LN(C856/C855)</f>
        <v>-1.756281380485307E-2</v>
      </c>
      <c r="I856">
        <f>+LN(D856/D855)</f>
        <v>-4.4943652070762044E-3</v>
      </c>
    </row>
    <row r="857" spans="1:9" x14ac:dyDescent="0.25">
      <c r="A857" s="16">
        <v>42249</v>
      </c>
      <c r="B857">
        <f>+VLOOKUP(A857,'CEMEXCPO.MX'!$A$2:$G$1741,6,FALSE)</f>
        <v>11.7141</v>
      </c>
      <c r="C857">
        <f>+VLOOKUP(A857,BIMBOA.MX!$A$2:$G$1741,6,FALSE)</f>
        <v>41.361603000000002</v>
      </c>
      <c r="D857">
        <f>+VLOOKUP(A857,GENTERA.MX!$A$2:$G$1741,6,FALSE)</f>
        <v>23.542784000000001</v>
      </c>
      <c r="F857" s="16">
        <v>42249</v>
      </c>
      <c r="G857">
        <f>+LN(B857/B856)</f>
        <v>2.0735784656242085E-2</v>
      </c>
      <c r="H857">
        <f>+LN(C857/C856)</f>
        <v>6.5929251617354977E-3</v>
      </c>
      <c r="I857">
        <f>+LN(D857/D856)</f>
        <v>0</v>
      </c>
    </row>
    <row r="858" spans="1:9" x14ac:dyDescent="0.25">
      <c r="A858" s="16">
        <v>42250</v>
      </c>
      <c r="B858">
        <f>+VLOOKUP(A858,'CEMEXCPO.MX'!$A$2:$G$1741,6,FALSE)</f>
        <v>11.7788</v>
      </c>
      <c r="C858">
        <f>+VLOOKUP(A858,BIMBOA.MX!$A$2:$G$1741,6,FALSE)</f>
        <v>41.109219000000003</v>
      </c>
      <c r="D858">
        <f>+VLOOKUP(A858,GENTERA.MX!$A$2:$G$1741,6,FALSE)</f>
        <v>23.887443999999999</v>
      </c>
      <c r="F858" s="16">
        <v>42250</v>
      </c>
      <c r="G858">
        <f>+LN(B858/B857)</f>
        <v>5.5080610376983825E-3</v>
      </c>
      <c r="H858">
        <f>+LN(C858/C857)</f>
        <v>-6.12058378394099E-3</v>
      </c>
      <c r="I858">
        <f>+LN(D858/D857)</f>
        <v>1.4533603622183765E-2</v>
      </c>
    </row>
    <row r="859" spans="1:9" x14ac:dyDescent="0.25">
      <c r="A859" s="16">
        <v>42251</v>
      </c>
      <c r="B859">
        <f>+VLOOKUP(A859,'CEMEXCPO.MX'!$A$2:$G$1741,6,FALSE)</f>
        <v>11.5754</v>
      </c>
      <c r="C859">
        <f>+VLOOKUP(A859,BIMBOA.MX!$A$2:$G$1741,6,FALSE)</f>
        <v>41.060687999999999</v>
      </c>
      <c r="D859">
        <f>+VLOOKUP(A859,GENTERA.MX!$A$2:$G$1741,6,FALSE)</f>
        <v>23.648831999999999</v>
      </c>
      <c r="F859" s="16">
        <v>42251</v>
      </c>
      <c r="G859">
        <f>+LN(B859/B858)</f>
        <v>-1.7419148851799498E-2</v>
      </c>
      <c r="H859">
        <f>+LN(C859/C858)</f>
        <v>-1.1812355012891808E-3</v>
      </c>
      <c r="I859">
        <f>+LN(D859/D858)</f>
        <v>-1.0039238415107539E-2</v>
      </c>
    </row>
    <row r="860" spans="1:9" x14ac:dyDescent="0.25">
      <c r="A860" s="16">
        <v>42254</v>
      </c>
      <c r="B860">
        <f>+VLOOKUP(A860,'CEMEXCPO.MX'!$A$2:$G$1741,6,FALSE)</f>
        <v>11.52</v>
      </c>
      <c r="C860">
        <f>+VLOOKUP(A860,BIMBOA.MX!$A$2:$G$1741,6,FALSE)</f>
        <v>40.895671999999998</v>
      </c>
      <c r="D860">
        <f>+VLOOKUP(A860,GENTERA.MX!$A$2:$G$1741,6,FALSE)</f>
        <v>23.905117000000001</v>
      </c>
      <c r="F860" s="16">
        <v>42254</v>
      </c>
      <c r="G860">
        <f>+LN(B860/B859)</f>
        <v>-4.7975013428862611E-3</v>
      </c>
      <c r="H860">
        <f>+LN(C860/C859)</f>
        <v>-4.0269290386671479E-3</v>
      </c>
      <c r="I860">
        <f>+LN(D860/D859)</f>
        <v>1.0778809613459698E-2</v>
      </c>
    </row>
    <row r="861" spans="1:9" x14ac:dyDescent="0.25">
      <c r="A861" s="16">
        <v>42255</v>
      </c>
      <c r="B861">
        <f>+VLOOKUP(A861,'CEMEXCPO.MX'!$A$2:$G$1741,6,FALSE)</f>
        <v>11.7973</v>
      </c>
      <c r="C861">
        <f>+VLOOKUP(A861,BIMBOA.MX!$A$2:$G$1741,6,FALSE)</f>
        <v>41.060687999999999</v>
      </c>
      <c r="D861">
        <f>+VLOOKUP(A861,GENTERA.MX!$A$2:$G$1741,6,FALSE)</f>
        <v>24.002331000000002</v>
      </c>
      <c r="F861" s="16">
        <v>42255</v>
      </c>
      <c r="G861">
        <f>+LN(B861/B860)</f>
        <v>2.3786036462735499E-2</v>
      </c>
      <c r="H861">
        <f>+LN(C861/C860)</f>
        <v>4.026929038667206E-3</v>
      </c>
      <c r="I861">
        <f>+LN(D861/D860)</f>
        <v>4.0584141919669994E-3</v>
      </c>
    </row>
    <row r="862" spans="1:9" x14ac:dyDescent="0.25">
      <c r="A862" s="16">
        <v>42256</v>
      </c>
      <c r="B862">
        <f>+VLOOKUP(A862,'CEMEXCPO.MX'!$A$2:$G$1741,6,FALSE)</f>
        <v>11.760400000000001</v>
      </c>
      <c r="C862">
        <f>+VLOOKUP(A862,BIMBOA.MX!$A$2:$G$1741,6,FALSE)</f>
        <v>40.536507</v>
      </c>
      <c r="D862">
        <f>+VLOOKUP(A862,GENTERA.MX!$A$2:$G$1741,6,FALSE)</f>
        <v>23.763719999999999</v>
      </c>
      <c r="F862" s="16">
        <v>42256</v>
      </c>
      <c r="G862">
        <f>+LN(B862/B861)</f>
        <v>-3.132736233007112E-3</v>
      </c>
      <c r="H862">
        <f>+LN(C862/C861)</f>
        <v>-1.2848191921064978E-2</v>
      </c>
      <c r="I862">
        <f>+LN(D862/D861)</f>
        <v>-9.9909027357317007E-3</v>
      </c>
    </row>
    <row r="863" spans="1:9" x14ac:dyDescent="0.25">
      <c r="A863" s="16">
        <v>42257</v>
      </c>
      <c r="B863">
        <f>+VLOOKUP(A863,'CEMEXCPO.MX'!$A$2:$G$1741,6,FALSE)</f>
        <v>11.9823</v>
      </c>
      <c r="C863">
        <f>+VLOOKUP(A863,BIMBOA.MX!$A$2:$G$1741,6,FALSE)</f>
        <v>40.866543</v>
      </c>
      <c r="D863">
        <f>+VLOOKUP(A863,GENTERA.MX!$A$2:$G$1741,6,FALSE)</f>
        <v>24.214424000000001</v>
      </c>
      <c r="F863" s="16">
        <v>42257</v>
      </c>
      <c r="G863">
        <f>+LN(B863/B862)</f>
        <v>1.8692605407159894E-2</v>
      </c>
      <c r="H863">
        <f>+LN(C863/C862)</f>
        <v>8.1087332320602026E-3</v>
      </c>
      <c r="I863">
        <f>+LN(D863/D862)</f>
        <v>1.8788440767452144E-2</v>
      </c>
    </row>
    <row r="864" spans="1:9" x14ac:dyDescent="0.25">
      <c r="A864" s="16">
        <v>42258</v>
      </c>
      <c r="B864">
        <f>+VLOOKUP(A864,'CEMEXCPO.MX'!$A$2:$G$1741,6,FALSE)</f>
        <v>11.9453</v>
      </c>
      <c r="C864">
        <f>+VLOOKUP(A864,BIMBOA.MX!$A$2:$G$1741,6,FALSE)</f>
        <v>40.604453999999997</v>
      </c>
      <c r="D864">
        <f>+VLOOKUP(A864,GENTERA.MX!$A$2:$G$1741,6,FALSE)</f>
        <v>23.984655</v>
      </c>
      <c r="F864" s="16">
        <v>42258</v>
      </c>
      <c r="G864">
        <f>+LN(B864/B863)</f>
        <v>-3.0926653313145575E-3</v>
      </c>
      <c r="H864">
        <f>+LN(C864/C863)</f>
        <v>-6.4339437041876831E-3</v>
      </c>
      <c r="I864">
        <f>+LN(D864/D863)</f>
        <v>-9.5342378027558142E-3</v>
      </c>
    </row>
    <row r="865" spans="1:9" x14ac:dyDescent="0.25">
      <c r="A865" s="16">
        <v>42261</v>
      </c>
      <c r="B865">
        <f>+VLOOKUP(A865,'CEMEXCPO.MX'!$A$2:$G$1741,6,FALSE)</f>
        <v>12.1394</v>
      </c>
      <c r="C865">
        <f>+VLOOKUP(A865,BIMBOA.MX!$A$2:$G$1741,6,FALSE)</f>
        <v>40.565627999999997</v>
      </c>
      <c r="D865">
        <f>+VLOOKUP(A865,GENTERA.MX!$A$2:$G$1741,6,FALSE)</f>
        <v>24.152564999999999</v>
      </c>
      <c r="F865" s="16">
        <v>42261</v>
      </c>
      <c r="G865">
        <f>+LN(B865/B864)</f>
        <v>1.6118465442917569E-2</v>
      </c>
      <c r="H865">
        <f>+LN(C865/C864)</f>
        <v>-9.5665797063284501E-4</v>
      </c>
      <c r="I865">
        <f>+LN(D865/D864)</f>
        <v>6.976334778114936E-3</v>
      </c>
    </row>
    <row r="866" spans="1:9" x14ac:dyDescent="0.25">
      <c r="A866" s="16">
        <v>42262</v>
      </c>
      <c r="B866">
        <f>+VLOOKUP(A866,'CEMEXCPO.MX'!$A$2:$G$1741,6,FALSE)</f>
        <v>12.1487</v>
      </c>
      <c r="C866">
        <f>+VLOOKUP(A866,BIMBOA.MX!$A$2:$G$1741,6,FALSE)</f>
        <v>40.818012000000003</v>
      </c>
      <c r="D866">
        <f>+VLOOKUP(A866,GENTERA.MX!$A$2:$G$1741,6,FALSE)</f>
        <v>23.860928999999999</v>
      </c>
      <c r="F866" s="16">
        <v>42262</v>
      </c>
      <c r="G866">
        <f>+LN(B866/B865)</f>
        <v>7.6580716107931717E-4</v>
      </c>
      <c r="H866">
        <f>+LN(C866/C865)</f>
        <v>6.2023475254218505E-3</v>
      </c>
      <c r="I866">
        <f>+LN(D866/D865)</f>
        <v>-1.2148234270061571E-2</v>
      </c>
    </row>
    <row r="867" spans="1:9" x14ac:dyDescent="0.25">
      <c r="A867" s="16">
        <v>42264</v>
      </c>
      <c r="B867">
        <f>+VLOOKUP(A867,'CEMEXCPO.MX'!$A$2:$G$1741,6,FALSE)</f>
        <v>12.2966</v>
      </c>
      <c r="C867">
        <f>+VLOOKUP(A867,BIMBOA.MX!$A$2:$G$1741,6,FALSE)</f>
        <v>41.050980000000003</v>
      </c>
      <c r="D867">
        <f>+VLOOKUP(A867,GENTERA.MX!$A$2:$G$1741,6,FALSE)</f>
        <v>23.834415</v>
      </c>
      <c r="F867" s="16">
        <v>42264</v>
      </c>
      <c r="G867">
        <f>+LN(B867/B866)</f>
        <v>1.2100633225014279E-2</v>
      </c>
      <c r="H867">
        <f>+LN(C867/C866)</f>
        <v>5.6912543598051039E-3</v>
      </c>
      <c r="I867">
        <f>+LN(D867/D866)</f>
        <v>-1.1118067512499231E-3</v>
      </c>
    </row>
    <row r="868" spans="1:9" x14ac:dyDescent="0.25">
      <c r="A868" s="16">
        <v>42265</v>
      </c>
      <c r="B868">
        <f>+VLOOKUP(A868,'CEMEXCPO.MX'!$A$2:$G$1741,6,FALSE)</f>
        <v>11.889799999999999</v>
      </c>
      <c r="C868">
        <f>+VLOOKUP(A868,BIMBOA.MX!$A$2:$G$1741,6,FALSE)</f>
        <v>41.283946999999998</v>
      </c>
      <c r="D868">
        <f>+VLOOKUP(A868,GENTERA.MX!$A$2:$G$1741,6,FALSE)</f>
        <v>23.852093</v>
      </c>
      <c r="F868" s="16">
        <v>42265</v>
      </c>
      <c r="G868">
        <f>+LN(B868/B867)</f>
        <v>-3.3641911698975485E-2</v>
      </c>
      <c r="H868">
        <f>+LN(C868/C867)</f>
        <v>5.6590229738452177E-3</v>
      </c>
      <c r="I868">
        <f>+LN(D868/D867)</f>
        <v>7.4142567997713925E-4</v>
      </c>
    </row>
    <row r="869" spans="1:9" x14ac:dyDescent="0.25">
      <c r="A869" s="16">
        <v>42268</v>
      </c>
      <c r="B869">
        <f>+VLOOKUP(A869,'CEMEXCPO.MX'!$A$2:$G$1741,6,FALSE)</f>
        <v>11.8528</v>
      </c>
      <c r="C869">
        <f>+VLOOKUP(A869,BIMBOA.MX!$A$2:$G$1741,6,FALSE)</f>
        <v>41.332484999999998</v>
      </c>
      <c r="D869">
        <f>+VLOOKUP(A869,GENTERA.MX!$A$2:$G$1741,6,FALSE)</f>
        <v>23.772558</v>
      </c>
      <c r="F869" s="16">
        <v>42268</v>
      </c>
      <c r="G869">
        <f>+LN(B869/B868)</f>
        <v>-3.1167631137406322E-3</v>
      </c>
      <c r="H869">
        <f>+LN(C869/C868)</f>
        <v>1.1750206202222806E-3</v>
      </c>
      <c r="I869">
        <f>+LN(D869/D868)</f>
        <v>-3.3400800749981033E-3</v>
      </c>
    </row>
    <row r="870" spans="1:9" x14ac:dyDescent="0.25">
      <c r="A870" s="16">
        <v>42269</v>
      </c>
      <c r="B870">
        <f>+VLOOKUP(A870,'CEMEXCPO.MX'!$A$2:$G$1741,6,FALSE)</f>
        <v>11.556900000000001</v>
      </c>
      <c r="C870">
        <f>+VLOOKUP(A870,BIMBOA.MX!$A$2:$G$1741,6,FALSE)</f>
        <v>41.827537999999997</v>
      </c>
      <c r="D870">
        <f>+VLOOKUP(A870,GENTERA.MX!$A$2:$G$1741,6,FALSE)</f>
        <v>23.613485000000001</v>
      </c>
      <c r="F870" s="16">
        <v>42269</v>
      </c>
      <c r="G870">
        <f>+LN(B870/B869)</f>
        <v>-2.5281465398303195E-2</v>
      </c>
      <c r="H870">
        <f>+LN(C870/C869)</f>
        <v>1.1906173909730205E-2</v>
      </c>
      <c r="I870">
        <f>+LN(D870/D869)</f>
        <v>-6.7139430715680119E-3</v>
      </c>
    </row>
    <row r="871" spans="1:9" x14ac:dyDescent="0.25">
      <c r="A871" s="16">
        <v>42270</v>
      </c>
      <c r="B871">
        <f>+VLOOKUP(A871,'CEMEXCPO.MX'!$A$2:$G$1741,6,FALSE)</f>
        <v>11.187099999999999</v>
      </c>
      <c r="C871">
        <f>+VLOOKUP(A871,BIMBOA.MX!$A$2:$G$1741,6,FALSE)</f>
        <v>41.342190000000002</v>
      </c>
      <c r="D871">
        <f>+VLOOKUP(A871,GENTERA.MX!$A$2:$G$1741,6,FALSE)</f>
        <v>23.772558</v>
      </c>
      <c r="F871" s="16">
        <v>42270</v>
      </c>
      <c r="G871">
        <f>+LN(B871/B870)</f>
        <v>-3.2521332419477363E-2</v>
      </c>
      <c r="H871">
        <f>+LN(C871/C870)</f>
        <v>-1.1671398265445462E-2</v>
      </c>
      <c r="I871">
        <f>+LN(D871/D870)</f>
        <v>6.713943071568018E-3</v>
      </c>
    </row>
    <row r="872" spans="1:9" x14ac:dyDescent="0.25">
      <c r="A872" s="16">
        <v>42271</v>
      </c>
      <c r="B872">
        <f>+VLOOKUP(A872,'CEMEXCPO.MX'!$A$2:$G$1741,6,FALSE)</f>
        <v>11.0669</v>
      </c>
      <c r="C872">
        <f>+VLOOKUP(A872,BIMBOA.MX!$A$2:$G$1741,6,FALSE)</f>
        <v>40.633578999999997</v>
      </c>
      <c r="D872">
        <f>+VLOOKUP(A872,GENTERA.MX!$A$2:$G$1741,6,FALSE)</f>
        <v>23.533947000000001</v>
      </c>
      <c r="F872" s="16">
        <v>42271</v>
      </c>
      <c r="G872">
        <f>+LN(B872/B871)</f>
        <v>-1.0802657402422191E-2</v>
      </c>
      <c r="H872">
        <f>+LN(C872/C871)</f>
        <v>-1.7288734436905446E-2</v>
      </c>
      <c r="I872">
        <f>+LN(D872/D871)</f>
        <v>-1.0087958244012299E-2</v>
      </c>
    </row>
    <row r="873" spans="1:9" x14ac:dyDescent="0.25">
      <c r="A873" s="16">
        <v>42272</v>
      </c>
      <c r="B873">
        <f>+VLOOKUP(A873,'CEMEXCPO.MX'!$A$2:$G$1741,6,FALSE)</f>
        <v>10.9467</v>
      </c>
      <c r="C873">
        <f>+VLOOKUP(A873,BIMBOA.MX!$A$2:$G$1741,6,FALSE)</f>
        <v>40.284122000000004</v>
      </c>
      <c r="D873">
        <f>+VLOOKUP(A873,GENTERA.MX!$A$2:$G$1741,6,FALSE)</f>
        <v>23.984655</v>
      </c>
      <c r="F873" s="16">
        <v>42272</v>
      </c>
      <c r="G873">
        <f>+LN(B873/B872)</f>
        <v>-1.0920630390938041E-2</v>
      </c>
      <c r="H873">
        <f>+LN(C873/C872)</f>
        <v>-8.6373974611550254E-3</v>
      </c>
      <c r="I873">
        <f>+LN(D873/D872)</f>
        <v>1.8970318882229661E-2</v>
      </c>
    </row>
    <row r="874" spans="1:9" x14ac:dyDescent="0.25">
      <c r="A874" s="16">
        <v>42275</v>
      </c>
      <c r="B874">
        <f>+VLOOKUP(A874,'CEMEXCPO.MX'!$A$2:$G$1741,6,FALSE)</f>
        <v>10.558400000000001</v>
      </c>
      <c r="C874">
        <f>+VLOOKUP(A874,BIMBOA.MX!$A$2:$G$1741,6,FALSE)</f>
        <v>40.177349</v>
      </c>
      <c r="D874">
        <f>+VLOOKUP(A874,GENTERA.MX!$A$2:$G$1741,6,FALSE)</f>
        <v>24.179076999999999</v>
      </c>
      <c r="F874" s="16">
        <v>42275</v>
      </c>
      <c r="G874">
        <f>+LN(B874/B873)</f>
        <v>-3.6116289331452847E-2</v>
      </c>
      <c r="H874">
        <f>+LN(C874/C873)</f>
        <v>-2.6540171673975401E-3</v>
      </c>
      <c r="I874">
        <f>+LN(D874/D873)</f>
        <v>8.0734215544818622E-3</v>
      </c>
    </row>
    <row r="875" spans="1:9" x14ac:dyDescent="0.25">
      <c r="A875" s="16">
        <v>42276</v>
      </c>
      <c r="B875">
        <f>+VLOOKUP(A875,'CEMEXCPO.MX'!$A$2:$G$1741,6,FALSE)</f>
        <v>10.687900000000001</v>
      </c>
      <c r="C875">
        <f>+VLOOKUP(A875,BIMBOA.MX!$A$2:$G$1741,6,FALSE)</f>
        <v>40.128810999999999</v>
      </c>
      <c r="D875">
        <f>+VLOOKUP(A875,GENTERA.MX!$A$2:$G$1741,6,FALSE)</f>
        <v>24.408850000000001</v>
      </c>
      <c r="F875" s="16">
        <v>42276</v>
      </c>
      <c r="G875">
        <f>+LN(B875/B874)</f>
        <v>1.2190508816074331E-2</v>
      </c>
      <c r="H875">
        <f>+LN(C875/C874)</f>
        <v>-1.2088239783980758E-3</v>
      </c>
      <c r="I875">
        <f>+LN(D875/D874)</f>
        <v>9.4580990405961959E-3</v>
      </c>
    </row>
    <row r="876" spans="1:9" x14ac:dyDescent="0.25">
      <c r="A876" s="16">
        <v>42277</v>
      </c>
      <c r="B876">
        <f>+VLOOKUP(A876,'CEMEXCPO.MX'!$A$2:$G$1741,6,FALSE)</f>
        <v>10.900499999999999</v>
      </c>
      <c r="C876">
        <f>+VLOOKUP(A876,BIMBOA.MX!$A$2:$G$1741,6,FALSE)</f>
        <v>41.555743999999997</v>
      </c>
      <c r="D876">
        <f>+VLOOKUP(A876,GENTERA.MX!$A$2:$G$1741,6,FALSE)</f>
        <v>24.453036999999998</v>
      </c>
      <c r="F876" s="16">
        <v>42277</v>
      </c>
      <c r="G876">
        <f>+LN(B876/B875)</f>
        <v>1.9696399279568583E-2</v>
      </c>
      <c r="H876">
        <f>+LN(C876/C875)</f>
        <v>3.4941199694205394E-2</v>
      </c>
      <c r="I876">
        <f>+LN(D876/D875)</f>
        <v>1.8086494304003168E-3</v>
      </c>
    </row>
    <row r="877" spans="1:9" x14ac:dyDescent="0.25">
      <c r="A877" s="16">
        <v>42278</v>
      </c>
      <c r="B877">
        <f>+VLOOKUP(A877,'CEMEXCPO.MX'!$A$2:$G$1741,6,FALSE)</f>
        <v>10.983700000000001</v>
      </c>
      <c r="C877">
        <f>+VLOOKUP(A877,BIMBOA.MX!$A$2:$G$1741,6,FALSE)</f>
        <v>41.691642999999999</v>
      </c>
      <c r="D877">
        <f>+VLOOKUP(A877,GENTERA.MX!$A$2:$G$1741,6,FALSE)</f>
        <v>24.152564999999999</v>
      </c>
      <c r="F877" s="16">
        <v>42278</v>
      </c>
      <c r="G877">
        <f>+LN(B877/B876)</f>
        <v>7.6036958955357338E-3</v>
      </c>
      <c r="H877">
        <f>+LN(C877/C876)</f>
        <v>3.2649462192048534E-3</v>
      </c>
      <c r="I877">
        <f>+LN(D877/D876)</f>
        <v>-1.2363835247363671E-2</v>
      </c>
    </row>
    <row r="878" spans="1:9" x14ac:dyDescent="0.25">
      <c r="A878" s="16">
        <v>42279</v>
      </c>
      <c r="B878">
        <f>+VLOOKUP(A878,'CEMEXCPO.MX'!$A$2:$G$1741,6,FALSE)</f>
        <v>11.057700000000001</v>
      </c>
      <c r="C878">
        <f>+VLOOKUP(A878,BIMBOA.MX!$A$2:$G$1741,6,FALSE)</f>
        <v>41.293655000000001</v>
      </c>
      <c r="D878">
        <f>+VLOOKUP(A878,GENTERA.MX!$A$2:$G$1741,6,FALSE)</f>
        <v>24.497221</v>
      </c>
      <c r="F878" s="16">
        <v>42279</v>
      </c>
      <c r="G878">
        <f>+LN(B878/B877)</f>
        <v>6.7146622296561393E-3</v>
      </c>
      <c r="H878">
        <f>+LN(C878/C877)</f>
        <v>-9.5918448434640924E-3</v>
      </c>
      <c r="I878">
        <f>+LN(D878/D877)</f>
        <v>1.416909690704796E-2</v>
      </c>
    </row>
    <row r="879" spans="1:9" x14ac:dyDescent="0.25">
      <c r="A879" s="16">
        <v>42282</v>
      </c>
      <c r="B879">
        <f>+VLOOKUP(A879,'CEMEXCPO.MX'!$A$2:$G$1741,6,FALSE)</f>
        <v>11.316599999999999</v>
      </c>
      <c r="C879">
        <f>+VLOOKUP(A879,BIMBOA.MX!$A$2:$G$1741,6,FALSE)</f>
        <v>42.196407000000001</v>
      </c>
      <c r="D879">
        <f>+VLOOKUP(A879,GENTERA.MX!$A$2:$G$1741,6,FALSE)</f>
        <v>24.665133000000001</v>
      </c>
      <c r="F879" s="16">
        <v>42282</v>
      </c>
      <c r="G879">
        <f>+LN(B879/B878)</f>
        <v>2.3143656435187853E-2</v>
      </c>
      <c r="H879">
        <f>+LN(C879/C878)</f>
        <v>2.1626219033940689E-2</v>
      </c>
      <c r="I879">
        <f>+LN(D879/D878)</f>
        <v>6.8309443816510895E-3</v>
      </c>
    </row>
    <row r="880" spans="1:9" x14ac:dyDescent="0.25">
      <c r="A880" s="16">
        <v>42283</v>
      </c>
      <c r="B880">
        <f>+VLOOKUP(A880,'CEMEXCPO.MX'!$A$2:$G$1741,6,FALSE)</f>
        <v>11.390499999999999</v>
      </c>
      <c r="C880">
        <f>+VLOOKUP(A880,BIMBOA.MX!$A$2:$G$1741,6,FALSE)</f>
        <v>42.584685999999998</v>
      </c>
      <c r="D880">
        <f>+VLOOKUP(A880,GENTERA.MX!$A$2:$G$1741,6,FALSE)</f>
        <v>24.974442</v>
      </c>
      <c r="F880" s="16">
        <v>42283</v>
      </c>
      <c r="G880">
        <f>+LN(B880/B879)</f>
        <v>6.5090003488292849E-3</v>
      </c>
      <c r="H880">
        <f>+LN(C880/C879)</f>
        <v>9.1596298404722342E-3</v>
      </c>
      <c r="I880">
        <f>+LN(D880/D879)</f>
        <v>1.2462355015283965E-2</v>
      </c>
    </row>
    <row r="881" spans="1:9" x14ac:dyDescent="0.25">
      <c r="A881" s="16">
        <v>42284</v>
      </c>
      <c r="B881">
        <f>+VLOOKUP(A881,'CEMEXCPO.MX'!$A$2:$G$1741,6,FALSE)</f>
        <v>11.8713</v>
      </c>
      <c r="C881">
        <f>+VLOOKUP(A881,BIMBOA.MX!$A$2:$G$1741,6,FALSE)</f>
        <v>42.691462999999999</v>
      </c>
      <c r="D881">
        <f>+VLOOKUP(A881,GENTERA.MX!$A$2:$G$1741,6,FALSE)</f>
        <v>24.576756</v>
      </c>
      <c r="F881" s="16">
        <v>42284</v>
      </c>
      <c r="G881">
        <f>+LN(B881/B880)</f>
        <v>4.1344047770658733E-2</v>
      </c>
      <c r="H881">
        <f>+LN(C881/C880)</f>
        <v>2.5042654260325121E-3</v>
      </c>
      <c r="I881">
        <f>+LN(D881/D880)</f>
        <v>-1.605186373180132E-2</v>
      </c>
    </row>
    <row r="882" spans="1:9" x14ac:dyDescent="0.25">
      <c r="A882" s="16">
        <v>42285</v>
      </c>
      <c r="B882">
        <f>+VLOOKUP(A882,'CEMEXCPO.MX'!$A$2:$G$1741,6,FALSE)</f>
        <v>12.0192</v>
      </c>
      <c r="C882">
        <f>+VLOOKUP(A882,BIMBOA.MX!$A$2:$G$1741,6,FALSE)</f>
        <v>42.322600999999999</v>
      </c>
      <c r="D882">
        <f>+VLOOKUP(A882,GENTERA.MX!$A$2:$G$1741,6,FALSE)</f>
        <v>24.744668999999998</v>
      </c>
      <c r="F882" s="16">
        <v>42285</v>
      </c>
      <c r="G882">
        <f>+LN(B882/B881)</f>
        <v>1.238164872916634E-2</v>
      </c>
      <c r="H882">
        <f>+LN(C882/C881)</f>
        <v>-8.6777245396805099E-3</v>
      </c>
      <c r="I882">
        <f>+LN(D882/D881)</f>
        <v>6.8089536638193913E-3</v>
      </c>
    </row>
    <row r="883" spans="1:9" x14ac:dyDescent="0.25">
      <c r="A883" s="16">
        <v>42286</v>
      </c>
      <c r="B883">
        <f>+VLOOKUP(A883,'CEMEXCPO.MX'!$A$2:$G$1741,6,FALSE)</f>
        <v>11.936</v>
      </c>
      <c r="C883">
        <f>+VLOOKUP(A883,BIMBOA.MX!$A$2:$G$1741,6,FALSE)</f>
        <v>42.953555999999999</v>
      </c>
      <c r="D883">
        <f>+VLOOKUP(A883,GENTERA.MX!$A$2:$G$1741,6,FALSE)</f>
        <v>25.071655</v>
      </c>
      <c r="F883" s="16">
        <v>42286</v>
      </c>
      <c r="G883">
        <f>+LN(B883/B882)</f>
        <v>-6.9463276902922986E-3</v>
      </c>
      <c r="H883">
        <f>+LN(C883/C882)</f>
        <v>1.4798192985589632E-2</v>
      </c>
      <c r="I883">
        <f>+LN(D883/D882)</f>
        <v>1.3127853274157166E-2</v>
      </c>
    </row>
    <row r="884" spans="1:9" x14ac:dyDescent="0.25">
      <c r="A884" s="16">
        <v>42289</v>
      </c>
      <c r="B884">
        <f>+VLOOKUP(A884,'CEMEXCPO.MX'!$A$2:$G$1741,6,FALSE)</f>
        <v>11.7788</v>
      </c>
      <c r="C884">
        <f>+VLOOKUP(A884,BIMBOA.MX!$A$2:$G$1741,6,FALSE)</f>
        <v>43.477733999999998</v>
      </c>
      <c r="D884">
        <f>+VLOOKUP(A884,GENTERA.MX!$A$2:$G$1741,6,FALSE)</f>
        <v>24.956764</v>
      </c>
      <c r="F884" s="16">
        <v>42289</v>
      </c>
      <c r="G884">
        <f>+LN(B884/B883)</f>
        <v>-1.3257737998974114E-2</v>
      </c>
      <c r="H884">
        <f>+LN(C884/C883)</f>
        <v>1.2129506030079661E-2</v>
      </c>
      <c r="I884">
        <f>+LN(D884/D883)</f>
        <v>-4.5930374884820754E-3</v>
      </c>
    </row>
    <row r="885" spans="1:9" x14ac:dyDescent="0.25">
      <c r="A885" s="16">
        <v>42290</v>
      </c>
      <c r="B885">
        <f>+VLOOKUP(A885,'CEMEXCPO.MX'!$A$2:$G$1741,6,FALSE)</f>
        <v>11.8436</v>
      </c>
      <c r="C885">
        <f>+VLOOKUP(A885,BIMBOA.MX!$A$2:$G$1741,6,FALSE)</f>
        <v>43.040916000000003</v>
      </c>
      <c r="D885">
        <f>+VLOOKUP(A885,GENTERA.MX!$A$2:$G$1741,6,FALSE)</f>
        <v>25.319098</v>
      </c>
      <c r="F885" s="16">
        <v>42290</v>
      </c>
      <c r="G885">
        <f>+LN(B885/B884)</f>
        <v>5.4863318324164375E-3</v>
      </c>
      <c r="H885">
        <f>+LN(C885/C884)</f>
        <v>-1.0097746824623418E-2</v>
      </c>
      <c r="I885">
        <f>+LN(D885/D884)</f>
        <v>1.4414084968412885E-2</v>
      </c>
    </row>
    <row r="886" spans="1:9" x14ac:dyDescent="0.25">
      <c r="A886" s="16">
        <v>42291</v>
      </c>
      <c r="B886">
        <f>+VLOOKUP(A886,'CEMEXCPO.MX'!$A$2:$G$1741,6,FALSE)</f>
        <v>12.047000000000001</v>
      </c>
      <c r="C886">
        <f>+VLOOKUP(A886,BIMBOA.MX!$A$2:$G$1741,6,FALSE)</f>
        <v>42.807944999999997</v>
      </c>
      <c r="D886">
        <f>+VLOOKUP(A886,GENTERA.MX!$A$2:$G$1741,6,FALSE)</f>
        <v>25.416311</v>
      </c>
      <c r="F886" s="16">
        <v>42291</v>
      </c>
      <c r="G886">
        <f>+LN(B886/B885)</f>
        <v>1.7028028989868303E-2</v>
      </c>
      <c r="H886">
        <f>+LN(C886/C885)</f>
        <v>-5.4274819533404106E-3</v>
      </c>
      <c r="I886">
        <f>+LN(D886/D885)</f>
        <v>3.8321606500921258E-3</v>
      </c>
    </row>
    <row r="887" spans="1:9" x14ac:dyDescent="0.25">
      <c r="A887" s="16">
        <v>42292</v>
      </c>
      <c r="B887">
        <f>+VLOOKUP(A887,'CEMEXCPO.MX'!$A$2:$G$1741,6,FALSE)</f>
        <v>11.769600000000001</v>
      </c>
      <c r="C887">
        <f>+VLOOKUP(A887,BIMBOA.MX!$A$2:$G$1741,6,FALSE)</f>
        <v>42.759411</v>
      </c>
      <c r="D887">
        <f>+VLOOKUP(A887,GENTERA.MX!$A$2:$G$1741,6,FALSE)</f>
        <v>25.460497</v>
      </c>
      <c r="F887" s="16">
        <v>42292</v>
      </c>
      <c r="G887">
        <f>+LN(B887/B886)</f>
        <v>-2.3295730296905456E-2</v>
      </c>
      <c r="H887">
        <f>+LN(C887/C886)</f>
        <v>-1.1344046952849035E-3</v>
      </c>
      <c r="I887">
        <f>+LN(D887/D886)</f>
        <v>1.7369804768203364E-3</v>
      </c>
    </row>
    <row r="888" spans="1:9" x14ac:dyDescent="0.25">
      <c r="A888" s="16">
        <v>42293</v>
      </c>
      <c r="B888">
        <f>+VLOOKUP(A888,'CEMEXCPO.MX'!$A$2:$G$1741,6,FALSE)</f>
        <v>11.9453</v>
      </c>
      <c r="C888">
        <f>+VLOOKUP(A888,BIMBOA.MX!$A$2:$G$1741,6,FALSE)</f>
        <v>43.565097999999999</v>
      </c>
      <c r="D888">
        <f>+VLOOKUP(A888,GENTERA.MX!$A$2:$G$1741,6,FALSE)</f>
        <v>25.699106</v>
      </c>
      <c r="F888" s="16">
        <v>42293</v>
      </c>
      <c r="G888">
        <f>+LN(B888/B887)</f>
        <v>1.4817959585508496E-2</v>
      </c>
      <c r="H888">
        <f>+LN(C888/C887)</f>
        <v>1.8667013686628164E-2</v>
      </c>
      <c r="I888">
        <f>+LN(D888/D887)</f>
        <v>9.3280915482099568E-3</v>
      </c>
    </row>
    <row r="889" spans="1:9" x14ac:dyDescent="0.25">
      <c r="A889" s="16">
        <v>42296</v>
      </c>
      <c r="B889">
        <f>+VLOOKUP(A889,'CEMEXCPO.MX'!$A$2:$G$1741,6,FALSE)</f>
        <v>11.8436</v>
      </c>
      <c r="C889">
        <f>+VLOOKUP(A889,BIMBOA.MX!$A$2:$G$1741,6,FALSE)</f>
        <v>43.730114</v>
      </c>
      <c r="D889">
        <f>+VLOOKUP(A889,GENTERA.MX!$A$2:$G$1741,6,FALSE)</f>
        <v>25.460497</v>
      </c>
      <c r="F889" s="16">
        <v>42296</v>
      </c>
      <c r="G889">
        <f>+LN(B889/B888)</f>
        <v>-8.5502582784713291E-3</v>
      </c>
      <c r="H889">
        <f>+LN(C889/C888)</f>
        <v>3.7806471345022746E-3</v>
      </c>
      <c r="I889">
        <f>+LN(D889/D888)</f>
        <v>-9.3280915482099654E-3</v>
      </c>
    </row>
    <row r="890" spans="1:9" x14ac:dyDescent="0.25">
      <c r="A890" s="16">
        <v>42297</v>
      </c>
      <c r="B890">
        <f>+VLOOKUP(A890,'CEMEXCPO.MX'!$A$2:$G$1741,6,FALSE)</f>
        <v>11.8621</v>
      </c>
      <c r="C890">
        <f>+VLOOKUP(A890,BIMBOA.MX!$A$2:$G$1741,6,FALSE)</f>
        <v>43.895133999999999</v>
      </c>
      <c r="D890">
        <f>+VLOOKUP(A890,GENTERA.MX!$A$2:$G$1741,6,FALSE)</f>
        <v>25.787479000000001</v>
      </c>
      <c r="F890" s="16">
        <v>42297</v>
      </c>
      <c r="G890">
        <f>+LN(B890/B889)</f>
        <v>1.5608063677241435E-3</v>
      </c>
      <c r="H890">
        <f>+LN(C890/C889)</f>
        <v>3.7664987855589071E-3</v>
      </c>
      <c r="I890">
        <f>+LN(D890/D889)</f>
        <v>1.2760950293302341E-2</v>
      </c>
    </row>
    <row r="891" spans="1:9" x14ac:dyDescent="0.25">
      <c r="A891" s="16">
        <v>42298</v>
      </c>
      <c r="B891">
        <f>+VLOOKUP(A891,'CEMEXCPO.MX'!$A$2:$G$1741,6,FALSE)</f>
        <v>11.621700000000001</v>
      </c>
      <c r="C891">
        <f>+VLOOKUP(A891,BIMBOA.MX!$A$2:$G$1741,6,FALSE)</f>
        <v>44.516379999999998</v>
      </c>
      <c r="D891">
        <f>+VLOOKUP(A891,GENTERA.MX!$A$2:$G$1741,6,FALSE)</f>
        <v>25.628406999999999</v>
      </c>
      <c r="F891" s="16">
        <v>42298</v>
      </c>
      <c r="G891">
        <f>+LN(B891/B890)</f>
        <v>-2.0474403455883344E-2</v>
      </c>
      <c r="H891">
        <f>+LN(C891/C890)</f>
        <v>1.405374021836741E-2</v>
      </c>
      <c r="I891">
        <f>+LN(D891/D890)</f>
        <v>-6.1876793307472271E-3</v>
      </c>
    </row>
    <row r="892" spans="1:9" x14ac:dyDescent="0.25">
      <c r="A892" s="16">
        <v>42299</v>
      </c>
      <c r="B892">
        <f>+VLOOKUP(A892,'CEMEXCPO.MX'!$A$2:$G$1741,6,FALSE)</f>
        <v>10.752599999999999</v>
      </c>
      <c r="C892">
        <f>+VLOOKUP(A892,BIMBOA.MX!$A$2:$G$1741,6,FALSE)</f>
        <v>46.156868000000003</v>
      </c>
      <c r="D892">
        <f>+VLOOKUP(A892,GENTERA.MX!$A$2:$G$1741,6,FALSE)</f>
        <v>25.690269000000001</v>
      </c>
      <c r="F892" s="16">
        <v>42299</v>
      </c>
      <c r="G892">
        <f>+LN(B892/B891)</f>
        <v>-7.7726454411427476E-2</v>
      </c>
      <c r="H892">
        <f>+LN(C892/C891)</f>
        <v>3.6188557613286015E-2</v>
      </c>
      <c r="I892">
        <f>+LN(D892/D891)</f>
        <v>2.4108973491063041E-3</v>
      </c>
    </row>
    <row r="893" spans="1:9" x14ac:dyDescent="0.25">
      <c r="A893" s="16">
        <v>42300</v>
      </c>
      <c r="B893">
        <f>+VLOOKUP(A893,'CEMEXCPO.MX'!$A$2:$G$1741,6,FALSE)</f>
        <v>10.7341</v>
      </c>
      <c r="C893">
        <f>+VLOOKUP(A893,BIMBOA.MX!$A$2:$G$1741,6,FALSE)</f>
        <v>45.953021999999997</v>
      </c>
      <c r="D893">
        <f>+VLOOKUP(A893,GENTERA.MX!$A$2:$G$1741,6,FALSE)</f>
        <v>25.902367000000002</v>
      </c>
      <c r="F893" s="16">
        <v>42300</v>
      </c>
      <c r="G893">
        <f>+LN(B893/B892)</f>
        <v>-1.721995892478289E-3</v>
      </c>
      <c r="H893">
        <f>+LN(C893/C892)</f>
        <v>-4.4261551673316383E-3</v>
      </c>
      <c r="I893">
        <f>+LN(D893/D892)</f>
        <v>8.2220724237131258E-3</v>
      </c>
    </row>
    <row r="894" spans="1:9" x14ac:dyDescent="0.25">
      <c r="A894" s="16">
        <v>42303</v>
      </c>
      <c r="B894">
        <f>+VLOOKUP(A894,'CEMEXCPO.MX'!$A$2:$G$1741,6,FALSE)</f>
        <v>10.3735</v>
      </c>
      <c r="C894">
        <f>+VLOOKUP(A894,BIMBOA.MX!$A$2:$G$1741,6,FALSE)</f>
        <v>46.302478999999998</v>
      </c>
      <c r="D894">
        <f>+VLOOKUP(A894,GENTERA.MX!$A$2:$G$1741,6,FALSE)</f>
        <v>26.105626999999998</v>
      </c>
      <c r="F894" s="16">
        <v>42303</v>
      </c>
      <c r="G894">
        <f>+LN(B894/B893)</f>
        <v>-3.4171112551725343E-2</v>
      </c>
      <c r="H894">
        <f>+LN(C894/C893)</f>
        <v>7.5758879981647886E-3</v>
      </c>
      <c r="I894">
        <f>+LN(D894/D893)</f>
        <v>7.8165304702869191E-3</v>
      </c>
    </row>
    <row r="895" spans="1:9" x14ac:dyDescent="0.25">
      <c r="A895" s="16">
        <v>42304</v>
      </c>
      <c r="B895">
        <f>+VLOOKUP(A895,'CEMEXCPO.MX'!$A$2:$G$1741,6,FALSE)</f>
        <v>10.0314</v>
      </c>
      <c r="C895">
        <f>+VLOOKUP(A895,BIMBOA.MX!$A$2:$G$1741,6,FALSE)</f>
        <v>45.545326000000003</v>
      </c>
      <c r="D895">
        <f>+VLOOKUP(A895,GENTERA.MX!$A$2:$G$1741,6,FALSE)</f>
        <v>26.114462</v>
      </c>
      <c r="F895" s="16">
        <v>42304</v>
      </c>
      <c r="G895">
        <f>+LN(B895/B894)</f>
        <v>-3.3534303861538835E-2</v>
      </c>
      <c r="H895">
        <f>+LN(C895/C894)</f>
        <v>-1.6487495848268991E-2</v>
      </c>
      <c r="I895">
        <f>+LN(D895/D894)</f>
        <v>3.3837552763647203E-4</v>
      </c>
    </row>
    <row r="896" spans="1:9" x14ac:dyDescent="0.25">
      <c r="A896" s="16">
        <v>42305</v>
      </c>
      <c r="B896">
        <f>+VLOOKUP(A896,'CEMEXCPO.MX'!$A$2:$G$1741,6,FALSE)</f>
        <v>10.179399999999999</v>
      </c>
      <c r="C896">
        <f>+VLOOKUP(A896,BIMBOA.MX!$A$2:$G$1741,6,FALSE)</f>
        <v>45.312359000000001</v>
      </c>
      <c r="D896">
        <f>+VLOOKUP(A896,GENTERA.MX!$A$2:$G$1741,6,FALSE)</f>
        <v>26.397258999999998</v>
      </c>
      <c r="F896" s="16">
        <v>42305</v>
      </c>
      <c r="G896">
        <f>+LN(B896/B895)</f>
        <v>1.4645896799614359E-2</v>
      </c>
      <c r="H896">
        <f>+LN(C896/C895)</f>
        <v>-5.1281850413078022E-3</v>
      </c>
      <c r="I896">
        <f>+LN(D896/D895)</f>
        <v>1.077091851543009E-2</v>
      </c>
    </row>
    <row r="897" spans="1:9" x14ac:dyDescent="0.25">
      <c r="A897" s="16">
        <v>42306</v>
      </c>
      <c r="B897">
        <f>+VLOOKUP(A897,'CEMEXCPO.MX'!$A$2:$G$1741,6,FALSE)</f>
        <v>9.9852100000000004</v>
      </c>
      <c r="C897">
        <f>+VLOOKUP(A897,BIMBOA.MX!$A$2:$G$1741,6,FALSE)</f>
        <v>45.244410999999999</v>
      </c>
      <c r="D897">
        <f>+VLOOKUP(A897,GENTERA.MX!$A$2:$G$1741,6,FALSE)</f>
        <v>26.379584999999999</v>
      </c>
      <c r="F897" s="16">
        <v>42306</v>
      </c>
      <c r="G897">
        <f>+LN(B897/B896)</f>
        <v>-1.9261072095192937E-2</v>
      </c>
      <c r="H897">
        <f>+LN(C897/C896)</f>
        <v>-1.5006721805928124E-3</v>
      </c>
      <c r="I897">
        <f>+LN(D897/D896)</f>
        <v>-6.6976345386201663E-4</v>
      </c>
    </row>
    <row r="898" spans="1:9" x14ac:dyDescent="0.25">
      <c r="A898" s="16">
        <v>42307</v>
      </c>
      <c r="B898">
        <f>+VLOOKUP(A898,'CEMEXCPO.MX'!$A$2:$G$1741,6,FALSE)</f>
        <v>9.6800999999999995</v>
      </c>
      <c r="C898">
        <f>+VLOOKUP(A898,BIMBOA.MX!$A$2:$G$1741,6,FALSE)</f>
        <v>45.496788000000002</v>
      </c>
      <c r="D898">
        <f>+VLOOKUP(A898,GENTERA.MX!$A$2:$G$1741,6,FALSE)</f>
        <v>26.892154999999999</v>
      </c>
      <c r="F898" s="16">
        <v>42307</v>
      </c>
      <c r="G898">
        <f>+LN(B898/B897)</f>
        <v>-3.1032766380301675E-2</v>
      </c>
      <c r="H898">
        <f>+LN(C898/C897)</f>
        <v>5.562581353158156E-3</v>
      </c>
      <c r="I898">
        <f>+LN(D898/D897)</f>
        <v>1.9244192835538354E-2</v>
      </c>
    </row>
    <row r="899" spans="1:9" x14ac:dyDescent="0.25">
      <c r="A899" s="16">
        <v>42311</v>
      </c>
      <c r="B899">
        <f>+VLOOKUP(A899,'CEMEXCPO.MX'!$A$2:$G$1741,6,FALSE)</f>
        <v>9.7263300000000008</v>
      </c>
      <c r="C899">
        <f>+VLOOKUP(A899,BIMBOA.MX!$A$2:$G$1741,6,FALSE)</f>
        <v>47.069327999999999</v>
      </c>
      <c r="D899">
        <f>+VLOOKUP(A899,GENTERA.MX!$A$2:$G$1741,6,FALSE)</f>
        <v>26.724243000000001</v>
      </c>
      <c r="F899" s="16">
        <v>42311</v>
      </c>
      <c r="G899">
        <f>+LN(B899/B898)</f>
        <v>4.764409265399212E-3</v>
      </c>
      <c r="H899">
        <f>+LN(C899/C898)</f>
        <v>3.3979848643354224E-2</v>
      </c>
      <c r="I899">
        <f>+LN(D899/D898)</f>
        <v>-6.263477414056591E-3</v>
      </c>
    </row>
    <row r="900" spans="1:9" x14ac:dyDescent="0.25">
      <c r="A900" s="16">
        <v>42312</v>
      </c>
      <c r="B900">
        <f>+VLOOKUP(A900,'CEMEXCPO.MX'!$A$2:$G$1741,6,FALSE)</f>
        <v>9.8187899999999999</v>
      </c>
      <c r="C900">
        <f>+VLOOKUP(A900,BIMBOA.MX!$A$2:$G$1741,6,FALSE)</f>
        <v>47.321708999999998</v>
      </c>
      <c r="D900">
        <f>+VLOOKUP(A900,GENTERA.MX!$A$2:$G$1741,6,FALSE)</f>
        <v>27.696356000000002</v>
      </c>
      <c r="F900" s="16">
        <v>42312</v>
      </c>
      <c r="G900">
        <f>+LN(B900/B899)</f>
        <v>9.4612557727784732E-3</v>
      </c>
      <c r="H900">
        <f>+LN(C900/C899)</f>
        <v>5.3475755634618174E-3</v>
      </c>
      <c r="I900">
        <f>+LN(D900/D899)</f>
        <v>3.5729721220906174E-2</v>
      </c>
    </row>
    <row r="901" spans="1:9" x14ac:dyDescent="0.25">
      <c r="A901" s="16">
        <v>42313</v>
      </c>
      <c r="B901">
        <f>+VLOOKUP(A901,'CEMEXCPO.MX'!$A$2:$G$1741,6,FALSE)</f>
        <v>9.8835099999999994</v>
      </c>
      <c r="C901">
        <f>+VLOOKUP(A901,BIMBOA.MX!$A$2:$G$1741,6,FALSE)</f>
        <v>45.710346000000001</v>
      </c>
      <c r="D901">
        <f>+VLOOKUP(A901,GENTERA.MX!$A$2:$G$1741,6,FALSE)</f>
        <v>28.076363000000001</v>
      </c>
      <c r="F901" s="16">
        <v>42313</v>
      </c>
      <c r="G901">
        <f>+LN(B901/B900)</f>
        <v>6.5698149748418203E-3</v>
      </c>
      <c r="H901">
        <f>+LN(C901/C900)</f>
        <v>-3.4644492490653982E-2</v>
      </c>
      <c r="I901">
        <f>+LN(D901/D900)</f>
        <v>1.3627195783832747E-2</v>
      </c>
    </row>
    <row r="902" spans="1:9" x14ac:dyDescent="0.25">
      <c r="A902" s="16">
        <v>42314</v>
      </c>
      <c r="B902">
        <f>+VLOOKUP(A902,'CEMEXCPO.MX'!$A$2:$G$1741,6,FALSE)</f>
        <v>9.6708599999999993</v>
      </c>
      <c r="C902">
        <f>+VLOOKUP(A902,BIMBOA.MX!$A$2:$G$1741,6,FALSE)</f>
        <v>45.807414999999999</v>
      </c>
      <c r="D902">
        <f>+VLOOKUP(A902,GENTERA.MX!$A$2:$G$1741,6,FALSE)</f>
        <v>27.970313999999998</v>
      </c>
      <c r="F902" s="16">
        <v>42314</v>
      </c>
      <c r="G902">
        <f>+LN(B902/B901)</f>
        <v>-2.1750471465872296E-2</v>
      </c>
      <c r="H902">
        <f>+LN(C902/C901)</f>
        <v>2.1213158044963783E-3</v>
      </c>
      <c r="I902">
        <f>+LN(D902/D901)</f>
        <v>-3.7843145120249654E-3</v>
      </c>
    </row>
    <row r="903" spans="1:9" x14ac:dyDescent="0.25">
      <c r="A903" s="16">
        <v>42317</v>
      </c>
      <c r="B903">
        <f>+VLOOKUP(A903,'CEMEXCPO.MX'!$A$2:$G$1741,6,FALSE)</f>
        <v>9.2733000000000008</v>
      </c>
      <c r="C903">
        <f>+VLOOKUP(A903,BIMBOA.MX!$A$2:$G$1741,6,FALSE)</f>
        <v>45.535617999999999</v>
      </c>
      <c r="D903">
        <f>+VLOOKUP(A903,GENTERA.MX!$A$2:$G$1741,6,FALSE)</f>
        <v>28.359158000000001</v>
      </c>
      <c r="F903" s="16">
        <v>42317</v>
      </c>
      <c r="G903">
        <f>+LN(B903/B902)</f>
        <v>-4.197793707636327E-2</v>
      </c>
      <c r="H903">
        <f>+LN(C903/C902)</f>
        <v>-5.9511446738550163E-3</v>
      </c>
      <c r="I903">
        <f>+LN(D903/D902)</f>
        <v>1.3806278054609135E-2</v>
      </c>
    </row>
    <row r="904" spans="1:9" x14ac:dyDescent="0.25">
      <c r="A904" s="16">
        <v>42318</v>
      </c>
      <c r="B904">
        <f>+VLOOKUP(A904,'CEMEXCPO.MX'!$A$2:$G$1741,6,FALSE)</f>
        <v>9.2548100000000009</v>
      </c>
      <c r="C904">
        <f>+VLOOKUP(A904,BIMBOA.MX!$A$2:$G$1741,6,FALSE)</f>
        <v>45.448253999999999</v>
      </c>
      <c r="D904">
        <f>+VLOOKUP(A904,GENTERA.MX!$A$2:$G$1741,6,FALSE)</f>
        <v>28.253108999999998</v>
      </c>
      <c r="F904" s="16">
        <v>42318</v>
      </c>
      <c r="G904">
        <f>+LN(B904/B903)</f>
        <v>-1.9958869132371197E-3</v>
      </c>
      <c r="H904">
        <f>+LN(C904/C903)</f>
        <v>-1.9204288612867651E-3</v>
      </c>
      <c r="I904">
        <f>+LN(D904/D903)</f>
        <v>-3.7465068849734089E-3</v>
      </c>
    </row>
    <row r="905" spans="1:9" x14ac:dyDescent="0.25">
      <c r="A905" s="16">
        <v>42319</v>
      </c>
      <c r="B905">
        <f>+VLOOKUP(A905,'CEMEXCPO.MX'!$A$2:$G$1741,6,FALSE)</f>
        <v>9.16235</v>
      </c>
      <c r="C905">
        <f>+VLOOKUP(A905,BIMBOA.MX!$A$2:$G$1741,6,FALSE)</f>
        <v>46.729579999999999</v>
      </c>
      <c r="D905">
        <f>+VLOOKUP(A905,GENTERA.MX!$A$2:$G$1741,6,FALSE)</f>
        <v>28.694979</v>
      </c>
      <c r="F905" s="16">
        <v>42319</v>
      </c>
      <c r="G905">
        <f>+LN(B905/B904)</f>
        <v>-1.0040720370185262E-2</v>
      </c>
      <c r="H905">
        <f>+LN(C905/C904)</f>
        <v>2.7802964825679576E-2</v>
      </c>
      <c r="I905">
        <f>+LN(D905/D904)</f>
        <v>1.5518655090846434E-2</v>
      </c>
    </row>
    <row r="906" spans="1:9" x14ac:dyDescent="0.25">
      <c r="A906" s="16">
        <v>42320</v>
      </c>
      <c r="B906">
        <f>+VLOOKUP(A906,'CEMEXCPO.MX'!$A$2:$G$1741,6,FALSE)</f>
        <v>9.13462</v>
      </c>
      <c r="C906">
        <f>+VLOOKUP(A906,BIMBOA.MX!$A$2:$G$1741,6,FALSE)</f>
        <v>45.768593000000003</v>
      </c>
      <c r="D906">
        <f>+VLOOKUP(A906,GENTERA.MX!$A$2:$G$1741,6,FALSE)</f>
        <v>29.057310000000001</v>
      </c>
      <c r="F906" s="16">
        <v>42320</v>
      </c>
      <c r="G906">
        <f>+LN(B906/B905)</f>
        <v>-3.0311052847556176E-3</v>
      </c>
      <c r="H906">
        <f>+LN(C906/C905)</f>
        <v>-2.0779255336449677E-2</v>
      </c>
      <c r="I906">
        <f>+LN(D906/D905)</f>
        <v>1.2547927029748105E-2</v>
      </c>
    </row>
    <row r="907" spans="1:9" x14ac:dyDescent="0.25">
      <c r="A907" s="16">
        <v>42321</v>
      </c>
      <c r="B907">
        <f>+VLOOKUP(A907,'CEMEXCPO.MX'!$A$2:$G$1741,6,FALSE)</f>
        <v>8.6446000000000005</v>
      </c>
      <c r="C907">
        <f>+VLOOKUP(A907,BIMBOA.MX!$A$2:$G$1741,6,FALSE)</f>
        <v>45.525913000000003</v>
      </c>
      <c r="D907">
        <f>+VLOOKUP(A907,GENTERA.MX!$A$2:$G$1741,6,FALSE)</f>
        <v>28.889399999999998</v>
      </c>
      <c r="F907" s="16">
        <v>42321</v>
      </c>
      <c r="G907">
        <f>+LN(B907/B906)</f>
        <v>-5.5136742171411186E-2</v>
      </c>
      <c r="H907">
        <f>+LN(C907/C906)</f>
        <v>-5.3164332057695912E-3</v>
      </c>
      <c r="I907">
        <f>+LN(D907/D906)</f>
        <v>-5.7953409244981937E-3</v>
      </c>
    </row>
    <row r="908" spans="1:9" x14ac:dyDescent="0.25">
      <c r="A908" s="16">
        <v>42325</v>
      </c>
      <c r="B908">
        <f>+VLOOKUP(A908,'CEMEXCPO.MX'!$A$2:$G$1741,6,FALSE)</f>
        <v>9.1438600000000001</v>
      </c>
      <c r="C908">
        <f>+VLOOKUP(A908,BIMBOA.MX!$A$2:$G$1741,6,FALSE)</f>
        <v>45.496788000000002</v>
      </c>
      <c r="D908">
        <f>+VLOOKUP(A908,GENTERA.MX!$A$2:$G$1741,6,FALSE)</f>
        <v>28.659631999999998</v>
      </c>
      <c r="F908" s="16">
        <v>42325</v>
      </c>
      <c r="G908">
        <f>+LN(B908/B907)</f>
        <v>5.6147767244291602E-2</v>
      </c>
      <c r="H908">
        <f>+LN(C908/C907)</f>
        <v>-6.3995026897698622E-4</v>
      </c>
      <c r="I908">
        <f>+LN(D908/D907)</f>
        <v>-7.9851637082981423E-3</v>
      </c>
    </row>
    <row r="909" spans="1:9" x14ac:dyDescent="0.25">
      <c r="A909" s="16">
        <v>42326</v>
      </c>
      <c r="B909">
        <f>+VLOOKUP(A909,'CEMEXCPO.MX'!$A$2:$G$1741,6,FALSE)</f>
        <v>9.1993299999999998</v>
      </c>
      <c r="C909">
        <f>+VLOOKUP(A909,BIMBOA.MX!$A$2:$G$1741,6,FALSE)</f>
        <v>45.797710000000002</v>
      </c>
      <c r="D909">
        <f>+VLOOKUP(A909,GENTERA.MX!$A$2:$G$1741,6,FALSE)</f>
        <v>28.553583</v>
      </c>
      <c r="F909" s="16">
        <v>42326</v>
      </c>
      <c r="G909">
        <f>+LN(B909/B908)</f>
        <v>6.0480395269652204E-3</v>
      </c>
      <c r="H909">
        <f>+LN(C909/C908)</f>
        <v>6.5923598116181727E-3</v>
      </c>
      <c r="I909">
        <f>+LN(D909/D908)</f>
        <v>-3.7071547701892625E-3</v>
      </c>
    </row>
    <row r="910" spans="1:9" x14ac:dyDescent="0.25">
      <c r="A910" s="16">
        <v>42327</v>
      </c>
      <c r="B910">
        <f>+VLOOKUP(A910,'CEMEXCPO.MX'!$A$2:$G$1741,6,FALSE)</f>
        <v>9.2455599999999993</v>
      </c>
      <c r="C910">
        <f>+VLOOKUP(A910,BIMBOA.MX!$A$2:$G$1741,6,FALSE)</f>
        <v>47.059620000000002</v>
      </c>
      <c r="D910">
        <f>+VLOOKUP(A910,GENTERA.MX!$A$2:$G$1741,6,FALSE)</f>
        <v>29.888027000000001</v>
      </c>
      <c r="F910" s="16">
        <v>42327</v>
      </c>
      <c r="G910">
        <f>+LN(B910/B909)</f>
        <v>5.0127809713667142E-3</v>
      </c>
      <c r="H910">
        <f>+LN(C910/C909)</f>
        <v>2.7181218598387475E-2</v>
      </c>
      <c r="I910">
        <f>+LN(D910/D909)</f>
        <v>4.5675538066608921E-2</v>
      </c>
    </row>
    <row r="911" spans="1:9" x14ac:dyDescent="0.25">
      <c r="A911" s="16">
        <v>42328</v>
      </c>
      <c r="B911">
        <f>+VLOOKUP(A911,'CEMEXCPO.MX'!$A$2:$G$1741,6,FALSE)</f>
        <v>9.4582099999999993</v>
      </c>
      <c r="C911">
        <f>+VLOOKUP(A911,BIMBOA.MX!$A$2:$G$1741,6,FALSE)</f>
        <v>47.603214000000001</v>
      </c>
      <c r="D911">
        <f>+VLOOKUP(A911,GENTERA.MX!$A$2:$G$1741,6,FALSE)</f>
        <v>29.658256999999999</v>
      </c>
      <c r="F911" s="16">
        <v>42328</v>
      </c>
      <c r="G911">
        <f>+LN(B911/B910)</f>
        <v>2.2739711113406468E-2</v>
      </c>
      <c r="H911">
        <f>+LN(C911/C910)</f>
        <v>1.1484971497851881E-2</v>
      </c>
      <c r="I911">
        <f>+LN(D911/D910)</f>
        <v>-7.7173964504538162E-3</v>
      </c>
    </row>
    <row r="912" spans="1:9" x14ac:dyDescent="0.25">
      <c r="A912" s="16">
        <v>42331</v>
      </c>
      <c r="B912">
        <f>+VLOOKUP(A912,'CEMEXCPO.MX'!$A$2:$G$1741,6,FALSE)</f>
        <v>9.2917900000000007</v>
      </c>
      <c r="C912">
        <f>+VLOOKUP(A912,BIMBOA.MX!$A$2:$G$1741,6,FALSE)</f>
        <v>47.088740999999999</v>
      </c>
      <c r="D912">
        <f>+VLOOKUP(A912,GENTERA.MX!$A$2:$G$1741,6,FALSE)</f>
        <v>29.207543999999999</v>
      </c>
      <c r="F912" s="16">
        <v>42331</v>
      </c>
      <c r="G912">
        <f>+LN(B912/B911)</f>
        <v>-1.7751932834181541E-2</v>
      </c>
      <c r="H912">
        <f>+LN(C912/C911)</f>
        <v>-1.0866352105663309E-2</v>
      </c>
      <c r="I912">
        <f>+LN(D912/D911)</f>
        <v>-1.5313536897748453E-2</v>
      </c>
    </row>
    <row r="913" spans="1:9" x14ac:dyDescent="0.25">
      <c r="A913" s="16">
        <v>42332</v>
      </c>
      <c r="B913">
        <f>+VLOOKUP(A913,'CEMEXCPO.MX'!$A$2:$G$1741,6,FALSE)</f>
        <v>9.3565100000000001</v>
      </c>
      <c r="C913">
        <f>+VLOOKUP(A913,BIMBOA.MX!$A$2:$G$1741,6,FALSE)</f>
        <v>46.069507999999999</v>
      </c>
      <c r="D913">
        <f>+VLOOKUP(A913,GENTERA.MX!$A$2:$G$1741,6,FALSE)</f>
        <v>29.817326000000001</v>
      </c>
      <c r="F913" s="16">
        <v>42332</v>
      </c>
      <c r="G913">
        <f>+LN(B913/B912)</f>
        <v>6.9411431441710044E-3</v>
      </c>
      <c r="H913">
        <f>+LN(C913/C912)</f>
        <v>-2.1882628370785015E-2</v>
      </c>
      <c r="I913">
        <f>+LN(D913/D912)</f>
        <v>2.0662601883960321E-2</v>
      </c>
    </row>
    <row r="914" spans="1:9" x14ac:dyDescent="0.25">
      <c r="A914" s="16">
        <v>42333</v>
      </c>
      <c r="B914">
        <f>+VLOOKUP(A914,'CEMEXCPO.MX'!$A$2:$G$1741,6,FALSE)</f>
        <v>9.4766999999999992</v>
      </c>
      <c r="C914">
        <f>+VLOOKUP(A914,BIMBOA.MX!$A$2:$G$1741,6,FALSE)</f>
        <v>45.516209000000003</v>
      </c>
      <c r="D914">
        <f>+VLOOKUP(A914,GENTERA.MX!$A$2:$G$1741,6,FALSE)</f>
        <v>29.490341000000001</v>
      </c>
      <c r="F914" s="16">
        <v>42333</v>
      </c>
      <c r="G914">
        <f>+LN(B914/B913)</f>
        <v>1.2763796688945441E-2</v>
      </c>
      <c r="H914">
        <f>+LN(C914/C913)</f>
        <v>-1.2082795213771294E-2</v>
      </c>
      <c r="I914">
        <f>+LN(D914/D913)</f>
        <v>-1.1026847952265132E-2</v>
      </c>
    </row>
    <row r="915" spans="1:9" x14ac:dyDescent="0.25">
      <c r="A915" s="16">
        <v>42334</v>
      </c>
      <c r="B915">
        <f>+VLOOKUP(A915,'CEMEXCPO.MX'!$A$2:$G$1741,6,FALSE)</f>
        <v>9.58765</v>
      </c>
      <c r="C915">
        <f>+VLOOKUP(A915,BIMBOA.MX!$A$2:$G$1741,6,FALSE)</f>
        <v>45.720055000000002</v>
      </c>
      <c r="D915">
        <f>+VLOOKUP(A915,GENTERA.MX!$A$2:$G$1741,6,FALSE)</f>
        <v>29.578717999999999</v>
      </c>
      <c r="F915" s="16">
        <v>42334</v>
      </c>
      <c r="G915">
        <f>+LN(B915/B914)</f>
        <v>1.1639657542766585E-2</v>
      </c>
      <c r="H915">
        <f>+LN(C915/C914)</f>
        <v>4.468537624397262E-3</v>
      </c>
      <c r="I915">
        <f>+LN(D915/D914)</f>
        <v>2.9923302466780236E-3</v>
      </c>
    </row>
    <row r="916" spans="1:9" x14ac:dyDescent="0.25">
      <c r="A916" s="16">
        <v>42335</v>
      </c>
      <c r="B916">
        <f>+VLOOKUP(A916,'CEMEXCPO.MX'!$A$2:$G$1741,6,FALSE)</f>
        <v>9.6061399999999999</v>
      </c>
      <c r="C916">
        <f>+VLOOKUP(A916,BIMBOA.MX!$A$2:$G$1741,6,FALSE)</f>
        <v>45.574447999999997</v>
      </c>
      <c r="D916">
        <f>+VLOOKUP(A916,GENTERA.MX!$A$2:$G$1741,6,FALSE)</f>
        <v>29.835000999999998</v>
      </c>
      <c r="F916" s="16">
        <v>42335</v>
      </c>
      <c r="G916">
        <f>+LN(B916/B915)</f>
        <v>1.9266654183081918E-3</v>
      </c>
      <c r="H916">
        <f>+LN(C916/C915)</f>
        <v>-3.1898333125934143E-3</v>
      </c>
      <c r="I916">
        <f>+LN(D916/D915)</f>
        <v>8.6271182429390469E-3</v>
      </c>
    </row>
    <row r="917" spans="1:9" x14ac:dyDescent="0.25">
      <c r="A917" s="16">
        <v>42338</v>
      </c>
      <c r="B917">
        <f>+VLOOKUP(A917,'CEMEXCPO.MX'!$A$2:$G$1741,6,FALSE)</f>
        <v>9.7170900000000007</v>
      </c>
      <c r="C917">
        <f>+VLOOKUP(A917,BIMBOA.MX!$A$2:$G$1741,6,FALSE)</f>
        <v>44.535800999999999</v>
      </c>
      <c r="D917">
        <f>+VLOOKUP(A917,GENTERA.MX!$A$2:$G$1741,6,FALSE)</f>
        <v>28.686140000000002</v>
      </c>
      <c r="F917" s="16">
        <v>42338</v>
      </c>
      <c r="G917">
        <f>+LN(B917/B916)</f>
        <v>1.1483713571473758E-2</v>
      </c>
      <c r="H917">
        <f>+LN(C917/C916)</f>
        <v>-2.3053826012008973E-2</v>
      </c>
      <c r="I917">
        <f>+LN(D917/D916)</f>
        <v>-3.9268155202135266E-2</v>
      </c>
    </row>
    <row r="918" spans="1:9" x14ac:dyDescent="0.25">
      <c r="A918" s="16">
        <v>42339</v>
      </c>
      <c r="B918">
        <f>+VLOOKUP(A918,'CEMEXCPO.MX'!$A$2:$G$1741,6,FALSE)</f>
        <v>9.5599100000000004</v>
      </c>
      <c r="C918">
        <f>+VLOOKUP(A918,BIMBOA.MX!$A$2:$G$1741,6,FALSE)</f>
        <v>46.195698</v>
      </c>
      <c r="D918">
        <f>+VLOOKUP(A918,GENTERA.MX!$A$2:$G$1741,6,FALSE)</f>
        <v>28.686140000000002</v>
      </c>
      <c r="F918" s="16">
        <v>42339</v>
      </c>
      <c r="G918">
        <f>+LN(B918/B917)</f>
        <v>-1.6307878139292058E-2</v>
      </c>
      <c r="H918">
        <f>+LN(C918/C917)</f>
        <v>3.6593294293017983E-2</v>
      </c>
      <c r="I918">
        <f>+LN(D918/D917)</f>
        <v>0</v>
      </c>
    </row>
    <row r="919" spans="1:9" x14ac:dyDescent="0.25">
      <c r="A919" s="16">
        <v>42340</v>
      </c>
      <c r="B919">
        <f>+VLOOKUP(A919,'CEMEXCPO.MX'!$A$2:$G$1741,6,FALSE)</f>
        <v>9.3842499999999998</v>
      </c>
      <c r="C919">
        <f>+VLOOKUP(A919,BIMBOA.MX!$A$2:$G$1741,6,FALSE)</f>
        <v>45.865662</v>
      </c>
      <c r="D919">
        <f>+VLOOKUP(A919,GENTERA.MX!$A$2:$G$1741,6,FALSE)</f>
        <v>28.279623000000001</v>
      </c>
      <c r="F919" s="16">
        <v>42340</v>
      </c>
      <c r="G919">
        <f>+LN(B919/B918)</f>
        <v>-1.8545560705528569E-2</v>
      </c>
      <c r="H919">
        <f>+LN(C919/C918)</f>
        <v>-7.169944347461649E-3</v>
      </c>
      <c r="I919">
        <f>+LN(D919/D918)</f>
        <v>-1.4272569326030824E-2</v>
      </c>
    </row>
    <row r="920" spans="1:9" x14ac:dyDescent="0.25">
      <c r="A920" s="16">
        <v>42341</v>
      </c>
      <c r="B920">
        <f>+VLOOKUP(A920,'CEMEXCPO.MX'!$A$2:$G$1741,6,FALSE)</f>
        <v>9.2548100000000009</v>
      </c>
      <c r="C920">
        <f>+VLOOKUP(A920,BIMBOA.MX!$A$2:$G$1741,6,FALSE)</f>
        <v>45.224995</v>
      </c>
      <c r="D920">
        <f>+VLOOKUP(A920,GENTERA.MX!$A$2:$G$1741,6,FALSE)</f>
        <v>28.120547999999999</v>
      </c>
      <c r="F920" s="16">
        <v>42341</v>
      </c>
      <c r="G920">
        <f>+LN(B920/B919)</f>
        <v>-1.3889335716340887E-2</v>
      </c>
      <c r="H920">
        <f>+LN(C920/C919)</f>
        <v>-1.4066811798435282E-2</v>
      </c>
      <c r="I920">
        <f>+LN(D920/D919)</f>
        <v>-5.6409553020201498E-3</v>
      </c>
    </row>
    <row r="921" spans="1:9" x14ac:dyDescent="0.25">
      <c r="A921" s="16">
        <v>42342</v>
      </c>
      <c r="B921">
        <f>+VLOOKUP(A921,'CEMEXCPO.MX'!$A$2:$G$1741,6,FALSE)</f>
        <v>9.2178299999999993</v>
      </c>
      <c r="C921">
        <f>+VLOOKUP(A921,BIMBOA.MX!$A$2:$G$1741,6,FALSE)</f>
        <v>45.001736000000001</v>
      </c>
      <c r="D921">
        <f>+VLOOKUP(A921,GENTERA.MX!$A$2:$G$1741,6,FALSE)</f>
        <v>28.668465000000001</v>
      </c>
      <c r="F921" s="16">
        <v>42342</v>
      </c>
      <c r="G921">
        <f>+LN(B921/B920)</f>
        <v>-4.0037644212742671E-3</v>
      </c>
      <c r="H921">
        <f>+LN(C921/C920)</f>
        <v>-4.9488539190389444E-3</v>
      </c>
      <c r="I921">
        <f>+LN(D921/D920)</f>
        <v>1.929718351439411E-2</v>
      </c>
    </row>
    <row r="922" spans="1:9" x14ac:dyDescent="0.25">
      <c r="A922" s="16">
        <v>42345</v>
      </c>
      <c r="B922">
        <f>+VLOOKUP(A922,'CEMEXCPO.MX'!$A$2:$G$1741,6,FALSE)</f>
        <v>9.0051799999999993</v>
      </c>
      <c r="C922">
        <f>+VLOOKUP(A922,BIMBOA.MX!$A$2:$G$1741,6,FALSE)</f>
        <v>44.992023000000003</v>
      </c>
      <c r="D922">
        <f>+VLOOKUP(A922,GENTERA.MX!$A$2:$G$1741,6,FALSE)</f>
        <v>27.669841999999999</v>
      </c>
      <c r="F922" s="16">
        <v>42345</v>
      </c>
      <c r="G922">
        <f>+LN(B922/B921)</f>
        <v>-2.3339684626708358E-2</v>
      </c>
      <c r="H922">
        <f>+LN(C922/C921)</f>
        <v>-2.1585941393364953E-4</v>
      </c>
      <c r="I922">
        <f>+LN(D922/D921)</f>
        <v>-3.5454654548804428E-2</v>
      </c>
    </row>
    <row r="923" spans="1:9" x14ac:dyDescent="0.25">
      <c r="A923" s="16">
        <v>42346</v>
      </c>
      <c r="B923">
        <f>+VLOOKUP(A923,'CEMEXCPO.MX'!$A$2:$G$1741,6,FALSE)</f>
        <v>8.7185699999999997</v>
      </c>
      <c r="C923">
        <f>+VLOOKUP(A923,BIMBOA.MX!$A$2:$G$1741,6,FALSE)</f>
        <v>44.399901999999997</v>
      </c>
      <c r="D923">
        <f>+VLOOKUP(A923,GENTERA.MX!$A$2:$G$1741,6,FALSE)</f>
        <v>27.360533</v>
      </c>
      <c r="F923" s="16">
        <v>42346</v>
      </c>
      <c r="G923">
        <f>+LN(B923/B922)</f>
        <v>-3.2344733675967831E-2</v>
      </c>
      <c r="H923">
        <f>+LN(C923/C922)</f>
        <v>-1.3247945161524628E-2</v>
      </c>
      <c r="I923">
        <f>+LN(D923/D922)</f>
        <v>-1.1241510068378846E-2</v>
      </c>
    </row>
    <row r="924" spans="1:9" x14ac:dyDescent="0.25">
      <c r="A924" s="16">
        <v>42347</v>
      </c>
      <c r="B924">
        <f>+VLOOKUP(A924,'CEMEXCPO.MX'!$A$2:$G$1741,6,FALSE)</f>
        <v>8.8295100000000009</v>
      </c>
      <c r="C924">
        <f>+VLOOKUP(A924,BIMBOA.MX!$A$2:$G$1741,6,FALSE)</f>
        <v>43.885426000000002</v>
      </c>
      <c r="D924">
        <f>+VLOOKUP(A924,GENTERA.MX!$A$2:$G$1741,6,FALSE)</f>
        <v>27.431232000000001</v>
      </c>
      <c r="F924" s="16">
        <v>42347</v>
      </c>
      <c r="G924">
        <f>+LN(B924/B923)</f>
        <v>1.2644286790129357E-2</v>
      </c>
      <c r="H924">
        <f>+LN(C924/C923)</f>
        <v>-1.1654979042324784E-2</v>
      </c>
      <c r="I924">
        <f>+LN(D924/D923)</f>
        <v>2.5806447095227613E-3</v>
      </c>
    </row>
    <row r="925" spans="1:9" x14ac:dyDescent="0.25">
      <c r="A925" s="16">
        <v>42348</v>
      </c>
      <c r="B925">
        <f>+VLOOKUP(A925,'CEMEXCPO.MX'!$A$2:$G$1741,6,FALSE)</f>
        <v>8.8017800000000008</v>
      </c>
      <c r="C925">
        <f>+VLOOKUP(A925,BIMBOA.MX!$A$2:$G$1741,6,FALSE)</f>
        <v>43.749530999999998</v>
      </c>
      <c r="D925">
        <f>+VLOOKUP(A925,GENTERA.MX!$A$2:$G$1741,6,FALSE)</f>
        <v>28.041014000000001</v>
      </c>
      <c r="F925" s="16">
        <v>42348</v>
      </c>
      <c r="G925">
        <f>+LN(B925/B924)</f>
        <v>-3.1455466803000142E-3</v>
      </c>
      <c r="H925">
        <f>+LN(C925/C924)</f>
        <v>-3.1013904400474185E-3</v>
      </c>
      <c r="I925">
        <f>+LN(D925/D924)</f>
        <v>2.1986005869086632E-2</v>
      </c>
    </row>
    <row r="926" spans="1:9" x14ac:dyDescent="0.25">
      <c r="A926" s="16">
        <v>42349</v>
      </c>
      <c r="B926">
        <f>+VLOOKUP(A926,'CEMEXCPO.MX'!$A$2:$G$1741,6,FALSE)</f>
        <v>8.3394999999999992</v>
      </c>
      <c r="C926">
        <f>+VLOOKUP(A926,BIMBOA.MX!$A$2:$G$1741,6,FALSE)</f>
        <v>44.011620000000001</v>
      </c>
      <c r="D926">
        <f>+VLOOKUP(A926,GENTERA.MX!$A$2:$G$1741,6,FALSE)</f>
        <v>27.272161000000001</v>
      </c>
      <c r="F926" s="16">
        <v>42349</v>
      </c>
      <c r="G926">
        <f>+LN(B926/B925)</f>
        <v>-5.3950711221972945E-2</v>
      </c>
      <c r="H926">
        <f>+LN(C926/C925)</f>
        <v>5.9727972153226314E-3</v>
      </c>
      <c r="I926">
        <f>+LN(D926/D925)</f>
        <v>-2.7801785828422871E-2</v>
      </c>
    </row>
    <row r="927" spans="1:9" x14ac:dyDescent="0.25">
      <c r="A927" s="16">
        <v>42352</v>
      </c>
      <c r="B927">
        <f>+VLOOKUP(A927,'CEMEXCPO.MX'!$A$2:$G$1741,6,FALSE)</f>
        <v>8.0806199999999997</v>
      </c>
      <c r="C927">
        <f>+VLOOKUP(A927,BIMBOA.MX!$A$2:$G$1741,6,FALSE)</f>
        <v>44.264000000000003</v>
      </c>
      <c r="D927">
        <f>+VLOOKUP(A927,GENTERA.MX!$A$2:$G$1741,6,FALSE)</f>
        <v>27.431232000000001</v>
      </c>
      <c r="F927" s="16">
        <v>42352</v>
      </c>
      <c r="G927">
        <f>+LN(B927/B926)</f>
        <v>-3.1534660272620425E-2</v>
      </c>
      <c r="H927">
        <f>+LN(C927/C926)</f>
        <v>5.7180156343224573E-3</v>
      </c>
      <c r="I927">
        <f>+LN(D927/D926)</f>
        <v>5.8157799593361783E-3</v>
      </c>
    </row>
    <row r="928" spans="1:9" x14ac:dyDescent="0.25">
      <c r="A928" s="16">
        <v>42353</v>
      </c>
      <c r="B928">
        <f>+VLOOKUP(A928,'CEMEXCPO.MX'!$A$2:$G$1741,6,FALSE)</f>
        <v>8.2747799999999998</v>
      </c>
      <c r="C928">
        <f>+VLOOKUP(A928,BIMBOA.MX!$A$2:$G$1741,6,FALSE)</f>
        <v>44.700820999999998</v>
      </c>
      <c r="D928">
        <f>+VLOOKUP(A928,GENTERA.MX!$A$2:$G$1741,6,FALSE)</f>
        <v>28.580093000000002</v>
      </c>
      <c r="F928" s="16">
        <v>42353</v>
      </c>
      <c r="G928">
        <f>+LN(B928/B927)</f>
        <v>2.3743732544520498E-2</v>
      </c>
      <c r="H928">
        <f>+LN(C928/C927)</f>
        <v>9.8201627454255168E-3</v>
      </c>
      <c r="I928">
        <f>+LN(D928/D927)</f>
        <v>4.1028208251947439E-2</v>
      </c>
    </row>
    <row r="929" spans="1:9" x14ac:dyDescent="0.25">
      <c r="A929" s="16">
        <v>42354</v>
      </c>
      <c r="B929">
        <f>+VLOOKUP(A929,'CEMEXCPO.MX'!$A$2:$G$1741,6,FALSE)</f>
        <v>8.4134600000000006</v>
      </c>
      <c r="C929">
        <f>+VLOOKUP(A929,BIMBOA.MX!$A$2:$G$1741,6,FALSE)</f>
        <v>45.322063</v>
      </c>
      <c r="D929">
        <f>+VLOOKUP(A929,GENTERA.MX!$A$2:$G$1741,6,FALSE)</f>
        <v>30.100121999999999</v>
      </c>
      <c r="F929" s="16">
        <v>42354</v>
      </c>
      <c r="G929">
        <f>+LN(B929/B928)</f>
        <v>1.6620469552091323E-2</v>
      </c>
      <c r="H929">
        <f>+LN(C929/C928)</f>
        <v>1.38020875239284E-2</v>
      </c>
      <c r="I929">
        <f>+LN(D929/D928)</f>
        <v>5.1818798382542275E-2</v>
      </c>
    </row>
    <row r="930" spans="1:9" x14ac:dyDescent="0.25">
      <c r="A930" s="16">
        <v>42355</v>
      </c>
      <c r="B930">
        <f>+VLOOKUP(A930,'CEMEXCPO.MX'!$A$2:$G$1741,6,FALSE)</f>
        <v>8.4504400000000004</v>
      </c>
      <c r="C930">
        <f>+VLOOKUP(A930,BIMBOA.MX!$A$2:$G$1741,6,FALSE)</f>
        <v>46.370421999999998</v>
      </c>
      <c r="D930">
        <f>+VLOOKUP(A930,GENTERA.MX!$A$2:$G$1741,6,FALSE)</f>
        <v>29.552204</v>
      </c>
      <c r="F930" s="16">
        <v>42355</v>
      </c>
      <c r="G930">
        <f>+LN(B930/B929)</f>
        <v>4.3857066602695826E-3</v>
      </c>
      <c r="H930">
        <f>+LN(C930/C929)</f>
        <v>2.2867843208462711E-2</v>
      </c>
      <c r="I930">
        <f>+LN(D930/D929)</f>
        <v>-1.8370898383618731E-2</v>
      </c>
    </row>
    <row r="931" spans="1:9" x14ac:dyDescent="0.25">
      <c r="A931" s="16">
        <v>42356</v>
      </c>
      <c r="B931">
        <f>+VLOOKUP(A931,'CEMEXCPO.MX'!$A$2:$G$1741,6,FALSE)</f>
        <v>8.3025099999999998</v>
      </c>
      <c r="C931">
        <f>+VLOOKUP(A931,BIMBOA.MX!$A$2:$G$1741,6,FALSE)</f>
        <v>44.953201</v>
      </c>
      <c r="D931">
        <f>+VLOOKUP(A931,GENTERA.MX!$A$2:$G$1741,6,FALSE)</f>
        <v>29.083824</v>
      </c>
      <c r="F931" s="16">
        <v>42356</v>
      </c>
      <c r="G931">
        <f>+LN(B931/B930)</f>
        <v>-1.7660632294823758E-2</v>
      </c>
      <c r="H931">
        <f>+LN(C931/C930)</f>
        <v>-3.1039828233195718E-2</v>
      </c>
      <c r="I931">
        <f>+LN(D931/D930)</f>
        <v>-1.5976183186859415E-2</v>
      </c>
    </row>
    <row r="932" spans="1:9" x14ac:dyDescent="0.25">
      <c r="A932" s="16">
        <v>42359</v>
      </c>
      <c r="B932">
        <f>+VLOOKUP(A932,'CEMEXCPO.MX'!$A$2:$G$1741,6,FALSE)</f>
        <v>8.1638300000000008</v>
      </c>
      <c r="C932">
        <f>+VLOOKUP(A932,BIMBOA.MX!$A$2:$G$1741,6,FALSE)</f>
        <v>44.914371000000003</v>
      </c>
      <c r="D932">
        <f>+VLOOKUP(A932,GENTERA.MX!$A$2:$G$1741,6,FALSE)</f>
        <v>28.977777</v>
      </c>
      <c r="F932" s="16">
        <v>42359</v>
      </c>
      <c r="G932">
        <f>+LN(B932/B931)</f>
        <v>-1.6844457119652729E-2</v>
      </c>
      <c r="H932">
        <f>+LN(C932/C931)</f>
        <v>-8.6416048753231128E-4</v>
      </c>
      <c r="I932">
        <f>+LN(D932/D931)</f>
        <v>-3.6529174564966542E-3</v>
      </c>
    </row>
    <row r="933" spans="1:9" x14ac:dyDescent="0.25">
      <c r="A933" s="16">
        <v>42360</v>
      </c>
      <c r="B933">
        <f>+VLOOKUP(A933,'CEMEXCPO.MX'!$A$2:$G$1741,6,FALSE)</f>
        <v>8.4042200000000005</v>
      </c>
      <c r="C933">
        <f>+VLOOKUP(A933,BIMBOA.MX!$A$2:$G$1741,6,FALSE)</f>
        <v>44.827007000000002</v>
      </c>
      <c r="D933">
        <f>+VLOOKUP(A933,GENTERA.MX!$A$2:$G$1741,6,FALSE)</f>
        <v>29.463833000000001</v>
      </c>
      <c r="F933" s="16">
        <v>42360</v>
      </c>
      <c r="G933">
        <f>+LN(B933/B932)</f>
        <v>2.9020539045711648E-2</v>
      </c>
      <c r="H933">
        <f>+LN(C933/C932)</f>
        <v>-1.9470177424477186E-3</v>
      </c>
      <c r="I933">
        <f>+LN(D933/D932)</f>
        <v>1.6634285317164318E-2</v>
      </c>
    </row>
    <row r="934" spans="1:9" x14ac:dyDescent="0.25">
      <c r="A934" s="16">
        <v>42361</v>
      </c>
      <c r="B934">
        <f>+VLOOKUP(A934,'CEMEXCPO.MX'!$A$2:$G$1741,6,FALSE)</f>
        <v>9.0051799999999993</v>
      </c>
      <c r="C934">
        <f>+VLOOKUP(A934,BIMBOA.MX!$A$2:$G$1741,6,FALSE)</f>
        <v>45.399718999999997</v>
      </c>
      <c r="D934">
        <f>+VLOOKUP(A934,GENTERA.MX!$A$2:$G$1741,6,FALSE)</f>
        <v>29.516857000000002</v>
      </c>
      <c r="F934" s="16">
        <v>42361</v>
      </c>
      <c r="G934">
        <f>+LN(B934/B933)</f>
        <v>6.9066006672615171E-2</v>
      </c>
      <c r="H934">
        <f>+LN(C934/C933)</f>
        <v>1.2695122990385353E-2</v>
      </c>
      <c r="I934">
        <f>+LN(D934/D933)</f>
        <v>1.7980126812651095E-3</v>
      </c>
    </row>
    <row r="935" spans="1:9" x14ac:dyDescent="0.25">
      <c r="A935" s="16">
        <v>42362</v>
      </c>
      <c r="B935">
        <f>+VLOOKUP(A935,'CEMEXCPO.MX'!$A$2:$G$1741,6,FALSE)</f>
        <v>8.9866899999999994</v>
      </c>
      <c r="C935">
        <f>+VLOOKUP(A935,BIMBOA.MX!$A$2:$G$1741,6,FALSE)</f>
        <v>45.050266000000001</v>
      </c>
      <c r="D935">
        <f>+VLOOKUP(A935,GENTERA.MX!$A$2:$G$1741,6,FALSE)</f>
        <v>29.375457999999998</v>
      </c>
      <c r="F935" s="16">
        <v>42362</v>
      </c>
      <c r="G935">
        <f>+LN(B935/B934)</f>
        <v>-2.0553735114073601E-3</v>
      </c>
      <c r="H935">
        <f>+LN(C935/C934)</f>
        <v>-7.727027013420297E-3</v>
      </c>
      <c r="I935">
        <f>+LN(D935/D934)</f>
        <v>-4.8019600420781917E-3</v>
      </c>
    </row>
    <row r="936" spans="1:9" x14ac:dyDescent="0.25">
      <c r="A936" s="16">
        <v>42366</v>
      </c>
      <c r="B936">
        <f>+VLOOKUP(A936,'CEMEXCPO.MX'!$A$2:$G$1741,6,FALSE)</f>
        <v>8.6815800000000003</v>
      </c>
      <c r="C936">
        <f>+VLOOKUP(A936,BIMBOA.MX!$A$2:$G$1741,6,FALSE)</f>
        <v>45.040562000000001</v>
      </c>
      <c r="D936">
        <f>+VLOOKUP(A936,GENTERA.MX!$A$2:$G$1741,6,FALSE)</f>
        <v>29.136849999999999</v>
      </c>
      <c r="F936" s="16">
        <v>42366</v>
      </c>
      <c r="G936">
        <f>+LN(B936/B935)</f>
        <v>-3.454105405478896E-2</v>
      </c>
      <c r="H936">
        <f>+LN(C936/C935)</f>
        <v>-2.1542703631333661E-4</v>
      </c>
      <c r="I936">
        <f>+LN(D936/D935)</f>
        <v>-8.1558677413988666E-3</v>
      </c>
    </row>
    <row r="937" spans="1:9" x14ac:dyDescent="0.25">
      <c r="A937" s="16">
        <v>42367</v>
      </c>
      <c r="B937">
        <f>+VLOOKUP(A937,'CEMEXCPO.MX'!$A$2:$G$1741,6,FALSE)</f>
        <v>8.6076200000000007</v>
      </c>
      <c r="C937">
        <f>+VLOOKUP(A937,BIMBOA.MX!$A$2:$G$1741,6,FALSE)</f>
        <v>45.195877000000003</v>
      </c>
      <c r="D937">
        <f>+VLOOKUP(A937,GENTERA.MX!$A$2:$G$1741,6,FALSE)</f>
        <v>29.189871</v>
      </c>
      <c r="F937" s="16">
        <v>42367</v>
      </c>
      <c r="G937">
        <f>+LN(B937/B936)</f>
        <v>-8.5556822934082771E-3</v>
      </c>
      <c r="H937">
        <f>+LN(C937/C936)</f>
        <v>3.4424043124184293E-3</v>
      </c>
      <c r="I937">
        <f>+LN(D937/D936)</f>
        <v>1.8180694438328009E-3</v>
      </c>
    </row>
    <row r="938" spans="1:9" x14ac:dyDescent="0.25">
      <c r="A938" s="16">
        <v>42368</v>
      </c>
      <c r="B938">
        <f>+VLOOKUP(A938,'CEMEXCPO.MX'!$A$2:$G$1741,6,FALSE)</f>
        <v>8.5613899999999994</v>
      </c>
      <c r="C938">
        <f>+VLOOKUP(A938,BIMBOA.MX!$A$2:$G$1741,6,FALSE)</f>
        <v>44.215465999999999</v>
      </c>
      <c r="D938">
        <f>+VLOOKUP(A938,GENTERA.MX!$A$2:$G$1741,6,FALSE)</f>
        <v>29.366619</v>
      </c>
      <c r="F938" s="16">
        <v>42368</v>
      </c>
      <c r="G938">
        <f>+LN(B938/B937)</f>
        <v>-5.3852973150980378E-3</v>
      </c>
      <c r="H938">
        <f>+LN(C938/C937)</f>
        <v>-2.193122848165787E-2</v>
      </c>
      <c r="I938">
        <f>+LN(D938/D937)</f>
        <v>6.0368555826291635E-3</v>
      </c>
    </row>
    <row r="939" spans="1:9" x14ac:dyDescent="0.25">
      <c r="A939" s="16">
        <v>42369</v>
      </c>
      <c r="B939">
        <f>+VLOOKUP(A939,'CEMEXCPO.MX'!$A$2:$G$1741,6,FALSE)</f>
        <v>8.7185699999999997</v>
      </c>
      <c r="C939">
        <f>+VLOOKUP(A939,BIMBOA.MX!$A$2:$G$1741,6,FALSE)</f>
        <v>44.603748000000003</v>
      </c>
      <c r="D939">
        <f>+VLOOKUP(A939,GENTERA.MX!$A$2:$G$1741,6,FALSE)</f>
        <v>29.472666</v>
      </c>
      <c r="F939" s="16">
        <v>42369</v>
      </c>
      <c r="G939">
        <f>+LN(B939/B938)</f>
        <v>1.8192673498734699E-2</v>
      </c>
      <c r="H939">
        <f>+LN(C939/C938)</f>
        <v>8.7432539877797342E-3</v>
      </c>
      <c r="I939">
        <f>+LN(D939/D938)</f>
        <v>3.604636420239709E-3</v>
      </c>
    </row>
    <row r="940" spans="1:9" x14ac:dyDescent="0.25">
      <c r="A940" s="16">
        <v>42373</v>
      </c>
      <c r="B940">
        <f>+VLOOKUP(A940,'CEMEXCPO.MX'!$A$2:$G$1741,6,FALSE)</f>
        <v>8.4319500000000005</v>
      </c>
      <c r="C940">
        <f>+VLOOKUP(A940,BIMBOA.MX!$A$2:$G$1741,6,FALSE)</f>
        <v>43.700992999999997</v>
      </c>
      <c r="D940">
        <f>+VLOOKUP(A940,GENTERA.MX!$A$2:$G$1741,6,FALSE)</f>
        <v>28.102875000000001</v>
      </c>
      <c r="F940" s="16">
        <v>42373</v>
      </c>
      <c r="G940">
        <f>+LN(B940/B939)</f>
        <v>-3.3427171657080562E-2</v>
      </c>
      <c r="H940">
        <f>+LN(C940/C939)</f>
        <v>-2.0447066414135052E-2</v>
      </c>
      <c r="I940">
        <f>+LN(D940/D939)</f>
        <v>-4.7591373264116603E-2</v>
      </c>
    </row>
    <row r="941" spans="1:9" x14ac:dyDescent="0.25">
      <c r="A941" s="16">
        <v>42374</v>
      </c>
      <c r="B941">
        <f>+VLOOKUP(A941,'CEMEXCPO.MX'!$A$2:$G$1741,6,FALSE)</f>
        <v>8.3117599999999996</v>
      </c>
      <c r="C941">
        <f>+VLOOKUP(A941,BIMBOA.MX!$A$2:$G$1741,6,FALSE)</f>
        <v>44.429020000000001</v>
      </c>
      <c r="D941">
        <f>+VLOOKUP(A941,GENTERA.MX!$A$2:$G$1741,6,FALSE)</f>
        <v>28.421021</v>
      </c>
      <c r="F941" s="16">
        <v>42374</v>
      </c>
      <c r="G941">
        <f>+LN(B941/B940)</f>
        <v>-1.4356682527315447E-2</v>
      </c>
      <c r="H941">
        <f>+LN(C941/C940)</f>
        <v>1.6522034580467953E-2</v>
      </c>
      <c r="I941">
        <f>+LN(D941/D940)</f>
        <v>1.1257163154972558E-2</v>
      </c>
    </row>
    <row r="942" spans="1:9" x14ac:dyDescent="0.25">
      <c r="A942" s="16">
        <v>42375</v>
      </c>
      <c r="B942">
        <f>+VLOOKUP(A942,'CEMEXCPO.MX'!$A$2:$G$1741,6,FALSE)</f>
        <v>8.2932699999999997</v>
      </c>
      <c r="C942">
        <f>+VLOOKUP(A942,BIMBOA.MX!$A$2:$G$1741,6,FALSE)</f>
        <v>44.623165</v>
      </c>
      <c r="D942">
        <f>+VLOOKUP(A942,GENTERA.MX!$A$2:$G$1741,6,FALSE)</f>
        <v>28.182410999999998</v>
      </c>
      <c r="F942" s="16">
        <v>42375</v>
      </c>
      <c r="G942">
        <f>+LN(B942/B941)</f>
        <v>-2.2270369450775786E-3</v>
      </c>
      <c r="H942">
        <f>+LN(C942/C941)</f>
        <v>4.3602592701805862E-3</v>
      </c>
      <c r="I942">
        <f>+LN(D942/D941)</f>
        <v>-8.4309874848477115E-3</v>
      </c>
    </row>
    <row r="943" spans="1:9" x14ac:dyDescent="0.25">
      <c r="A943" s="16">
        <v>42376</v>
      </c>
      <c r="B943">
        <f>+VLOOKUP(A943,'CEMEXCPO.MX'!$A$2:$G$1741,6,FALSE)</f>
        <v>7.6368299999999998</v>
      </c>
      <c r="C943">
        <f>+VLOOKUP(A943,BIMBOA.MX!$A$2:$G$1741,6,FALSE)</f>
        <v>44.827007000000002</v>
      </c>
      <c r="D943">
        <f>+VLOOKUP(A943,GENTERA.MX!$A$2:$G$1741,6,FALSE)</f>
        <v>27.033552</v>
      </c>
      <c r="F943" s="16">
        <v>42376</v>
      </c>
      <c r="G943">
        <f>+LN(B943/B942)</f>
        <v>-8.2461746909030298E-2</v>
      </c>
      <c r="H943">
        <f>+LN(C943/C942)</f>
        <v>4.5576738042943264E-3</v>
      </c>
      <c r="I943">
        <f>+LN(D943/D942)</f>
        <v>-4.1619298743621219E-2</v>
      </c>
    </row>
    <row r="944" spans="1:9" x14ac:dyDescent="0.25">
      <c r="A944" s="16">
        <v>42377</v>
      </c>
      <c r="B944">
        <f>+VLOOKUP(A944,'CEMEXCPO.MX'!$A$2:$G$1741,6,FALSE)</f>
        <v>7.1837999999999997</v>
      </c>
      <c r="C944">
        <f>+VLOOKUP(A944,BIMBOA.MX!$A$2:$G$1741,6,FALSE)</f>
        <v>45.195877000000003</v>
      </c>
      <c r="D944">
        <f>+VLOOKUP(A944,GENTERA.MX!$A$2:$G$1741,6,FALSE)</f>
        <v>26.971689000000001</v>
      </c>
      <c r="F944" s="16">
        <v>42377</v>
      </c>
      <c r="G944">
        <f>+LN(B944/B943)</f>
        <v>-6.115410464001491E-2</v>
      </c>
      <c r="H944">
        <f>+LN(C944/C943)</f>
        <v>8.1950732530702702E-3</v>
      </c>
      <c r="I944">
        <f>+LN(D944/D943)</f>
        <v>-2.291000870018471E-3</v>
      </c>
    </row>
    <row r="945" spans="1:9" x14ac:dyDescent="0.25">
      <c r="A945" s="16">
        <v>42380</v>
      </c>
      <c r="B945">
        <f>+VLOOKUP(A945,'CEMEXCPO.MX'!$A$2:$G$1741,6,FALSE)</f>
        <v>7.2392799999999999</v>
      </c>
      <c r="C945">
        <f>+VLOOKUP(A945,BIMBOA.MX!$A$2:$G$1741,6,FALSE)</f>
        <v>45.933605</v>
      </c>
      <c r="D945">
        <f>+VLOOKUP(A945,GENTERA.MX!$A$2:$G$1741,6,FALSE)</f>
        <v>25.990739999999999</v>
      </c>
      <c r="F945" s="16">
        <v>42380</v>
      </c>
      <c r="G945">
        <f>+LN(B945/B944)</f>
        <v>7.6932629698650947E-3</v>
      </c>
      <c r="H945">
        <f>+LN(C945/C944)</f>
        <v>1.6191118399089207E-2</v>
      </c>
      <c r="I945">
        <f>+LN(D945/D944)</f>
        <v>-3.7047439592325704E-2</v>
      </c>
    </row>
    <row r="946" spans="1:9" x14ac:dyDescent="0.25">
      <c r="A946" s="16">
        <v>42381</v>
      </c>
      <c r="B946">
        <f>+VLOOKUP(A946,'CEMEXCPO.MX'!$A$2:$G$1741,6,FALSE)</f>
        <v>7.3872</v>
      </c>
      <c r="C946">
        <f>+VLOOKUP(A946,BIMBOA.MX!$A$2:$G$1741,6,FALSE)</f>
        <v>45.904488000000001</v>
      </c>
      <c r="D946">
        <f>+VLOOKUP(A946,GENTERA.MX!$A$2:$G$1741,6,FALSE)</f>
        <v>25.778642999999999</v>
      </c>
      <c r="F946" s="16">
        <v>42381</v>
      </c>
      <c r="G946">
        <f>+LN(B946/B945)</f>
        <v>2.0227018832006456E-2</v>
      </c>
      <c r="H946">
        <f>+LN(C946/C945)</f>
        <v>-6.3409419826701335E-4</v>
      </c>
      <c r="I946">
        <f>+LN(D946/D945)</f>
        <v>-8.1939623155017384E-3</v>
      </c>
    </row>
    <row r="947" spans="1:9" x14ac:dyDescent="0.25">
      <c r="A947" s="16">
        <v>42382</v>
      </c>
      <c r="B947">
        <f>+VLOOKUP(A947,'CEMEXCPO.MX'!$A$2:$G$1741,6,FALSE)</f>
        <v>7.1375700000000002</v>
      </c>
      <c r="C947">
        <f>+VLOOKUP(A947,BIMBOA.MX!$A$2:$G$1741,6,FALSE)</f>
        <v>46.069507999999999</v>
      </c>
      <c r="D947">
        <f>+VLOOKUP(A947,GENTERA.MX!$A$2:$G$1741,6,FALSE)</f>
        <v>26.008414999999999</v>
      </c>
      <c r="F947" s="16">
        <v>42382</v>
      </c>
      <c r="G947">
        <f>+LN(B947/B946)</f>
        <v>-3.437639048103399E-2</v>
      </c>
      <c r="H947">
        <f>+LN(C947/C946)</f>
        <v>3.588409425546868E-3</v>
      </c>
      <c r="I947">
        <f>+LN(D947/D946)</f>
        <v>8.8737810810456102E-3</v>
      </c>
    </row>
    <row r="948" spans="1:9" x14ac:dyDescent="0.25">
      <c r="A948" s="16">
        <v>42383</v>
      </c>
      <c r="B948">
        <f>+VLOOKUP(A948,'CEMEXCPO.MX'!$A$2:$G$1741,6,FALSE)</f>
        <v>7.35947</v>
      </c>
      <c r="C948">
        <f>+VLOOKUP(A948,BIMBOA.MX!$A$2:$G$1741,6,FALSE)</f>
        <v>46.050094999999999</v>
      </c>
      <c r="D948">
        <f>+VLOOKUP(A948,GENTERA.MX!$A$2:$G$1741,6,FALSE)</f>
        <v>26.883312</v>
      </c>
      <c r="F948" s="16">
        <v>42383</v>
      </c>
      <c r="G948">
        <f>+LN(B948/B947)</f>
        <v>3.0615536988759087E-2</v>
      </c>
      <c r="H948">
        <f>+LN(C948/C947)</f>
        <v>-4.2147381567373072E-4</v>
      </c>
      <c r="I948">
        <f>+LN(D948/D947)</f>
        <v>3.3085582847378239E-2</v>
      </c>
    </row>
    <row r="949" spans="1:9" x14ac:dyDescent="0.25">
      <c r="A949" s="16">
        <v>42384</v>
      </c>
      <c r="B949">
        <f>+VLOOKUP(A949,'CEMEXCPO.MX'!$A$2:$G$1741,6,FALSE)</f>
        <v>7.3224900000000002</v>
      </c>
      <c r="C949">
        <f>+VLOOKUP(A949,BIMBOA.MX!$A$2:$G$1741,6,FALSE)</f>
        <v>45.797710000000002</v>
      </c>
      <c r="D949">
        <f>+VLOOKUP(A949,GENTERA.MX!$A$2:$G$1741,6,FALSE)</f>
        <v>26.079113</v>
      </c>
      <c r="F949" s="16">
        <v>42384</v>
      </c>
      <c r="G949">
        <f>+LN(B949/B948)</f>
        <v>-5.0374852133002407E-3</v>
      </c>
      <c r="H949">
        <f>+LN(C949/C948)</f>
        <v>-5.4957358041173559E-3</v>
      </c>
      <c r="I949">
        <f>+LN(D949/D948)</f>
        <v>-3.0370996606528748E-2</v>
      </c>
    </row>
    <row r="950" spans="1:9" x14ac:dyDescent="0.25">
      <c r="A950" s="16">
        <v>42387</v>
      </c>
      <c r="B950">
        <f>+VLOOKUP(A950,'CEMEXCPO.MX'!$A$2:$G$1741,6,FALSE)</f>
        <v>7.2577699999999998</v>
      </c>
      <c r="C950">
        <f>+VLOOKUP(A950,BIMBOA.MX!$A$2:$G$1741,6,FALSE)</f>
        <v>45.176464000000003</v>
      </c>
      <c r="D950">
        <f>+VLOOKUP(A950,GENTERA.MX!$A$2:$G$1741,6,FALSE)</f>
        <v>25.760967000000001</v>
      </c>
      <c r="F950" s="16">
        <v>42387</v>
      </c>
      <c r="G950">
        <f>+LN(B950/B949)</f>
        <v>-8.8778149468164771E-3</v>
      </c>
      <c r="H950">
        <f>+LN(C950/C949)</f>
        <v>-1.3657846611985465E-2</v>
      </c>
      <c r="I950">
        <f>+LN(D950/D949)</f>
        <v>-1.2274286392412905E-2</v>
      </c>
    </row>
    <row r="951" spans="1:9" x14ac:dyDescent="0.25">
      <c r="A951" s="16">
        <v>42388</v>
      </c>
      <c r="B951">
        <f>+VLOOKUP(A951,'CEMEXCPO.MX'!$A$2:$G$1741,6,FALSE)</f>
        <v>6.9526599999999998</v>
      </c>
      <c r="C951">
        <f>+VLOOKUP(A951,BIMBOA.MX!$A$2:$G$1741,6,FALSE)</f>
        <v>45.360897000000001</v>
      </c>
      <c r="D951">
        <f>+VLOOKUP(A951,GENTERA.MX!$A$2:$G$1741,6,FALSE)</f>
        <v>25.884691</v>
      </c>
      <c r="F951" s="16">
        <v>42388</v>
      </c>
      <c r="G951">
        <f>+LN(B951/B950)</f>
        <v>-4.2948298952448317E-2</v>
      </c>
      <c r="H951">
        <f>+LN(C951/C950)</f>
        <v>4.0741910981342876E-3</v>
      </c>
      <c r="I951">
        <f>+LN(D951/D950)</f>
        <v>4.7912735156566905E-3</v>
      </c>
    </row>
    <row r="952" spans="1:9" x14ac:dyDescent="0.25">
      <c r="A952" s="16">
        <v>42389</v>
      </c>
      <c r="B952">
        <f>+VLOOKUP(A952,'CEMEXCPO.MX'!$A$2:$G$1741,6,FALSE)</f>
        <v>6.8139799999999999</v>
      </c>
      <c r="C952">
        <f>+VLOOKUP(A952,BIMBOA.MX!$A$2:$G$1741,6,FALSE)</f>
        <v>45.283237</v>
      </c>
      <c r="D952">
        <f>+VLOOKUP(A952,GENTERA.MX!$A$2:$G$1741,6,FALSE)</f>
        <v>26.335398000000001</v>
      </c>
      <c r="F952" s="16">
        <v>42389</v>
      </c>
      <c r="G952">
        <f>+LN(B952/B951)</f>
        <v>-2.0147936064828793E-2</v>
      </c>
      <c r="H952">
        <f>+LN(C952/C951)</f>
        <v>-1.7135145006000295E-3</v>
      </c>
      <c r="I952">
        <f>+LN(D952/D951)</f>
        <v>1.7262252921565094E-2</v>
      </c>
    </row>
    <row r="953" spans="1:9" x14ac:dyDescent="0.25">
      <c r="A953" s="16">
        <v>42390</v>
      </c>
      <c r="B953">
        <f>+VLOOKUP(A953,'CEMEXCPO.MX'!$A$2:$G$1741,6,FALSE)</f>
        <v>7.2854999999999999</v>
      </c>
      <c r="C953">
        <f>+VLOOKUP(A953,BIMBOA.MX!$A$2:$G$1741,6,FALSE)</f>
        <v>43.681579999999997</v>
      </c>
      <c r="D953">
        <f>+VLOOKUP(A953,GENTERA.MX!$A$2:$G$1741,6,FALSE)</f>
        <v>30.047097999999998</v>
      </c>
      <c r="F953" s="16">
        <v>42390</v>
      </c>
      <c r="G953">
        <f>+LN(B953/B952)</f>
        <v>6.6909687370853399E-2</v>
      </c>
      <c r="H953">
        <f>+LN(C953/C952)</f>
        <v>-3.601041691202149E-2</v>
      </c>
      <c r="I953">
        <f>+LN(D953/D952)</f>
        <v>0.13185211814974968</v>
      </c>
    </row>
    <row r="954" spans="1:9" x14ac:dyDescent="0.25">
      <c r="A954" s="16">
        <v>42391</v>
      </c>
      <c r="B954">
        <f>+VLOOKUP(A954,'CEMEXCPO.MX'!$A$2:$G$1741,6,FALSE)</f>
        <v>7.4426800000000002</v>
      </c>
      <c r="C954">
        <f>+VLOOKUP(A954,BIMBOA.MX!$A$2:$G$1741,6,FALSE)</f>
        <v>45.991852000000002</v>
      </c>
      <c r="D954">
        <f>+VLOOKUP(A954,GENTERA.MX!$A$2:$G$1741,6,FALSE)</f>
        <v>27.015877</v>
      </c>
      <c r="F954" s="16">
        <v>42391</v>
      </c>
      <c r="G954">
        <f>+LN(B954/B953)</f>
        <v>2.1344927565124992E-2</v>
      </c>
      <c r="H954">
        <f>+LN(C954/C953)</f>
        <v>5.1537747421239392E-2</v>
      </c>
      <c r="I954">
        <f>+LN(D954/D953)</f>
        <v>-0.10634135372309995</v>
      </c>
    </row>
    <row r="955" spans="1:9" x14ac:dyDescent="0.25">
      <c r="A955" s="16">
        <v>42394</v>
      </c>
      <c r="B955">
        <f>+VLOOKUP(A955,'CEMEXCPO.MX'!$A$2:$G$1741,6,FALSE)</f>
        <v>6.9064300000000003</v>
      </c>
      <c r="C955">
        <f>+VLOOKUP(A955,BIMBOA.MX!$A$2:$G$1741,6,FALSE)</f>
        <v>45.720055000000002</v>
      </c>
      <c r="D955">
        <f>+VLOOKUP(A955,GENTERA.MX!$A$2:$G$1741,6,FALSE)</f>
        <v>27.236809000000001</v>
      </c>
      <c r="F955" s="16">
        <v>42394</v>
      </c>
      <c r="G955">
        <f>+LN(B955/B954)</f>
        <v>-7.4778137310097678E-2</v>
      </c>
      <c r="H955">
        <f>+LN(C955/C954)</f>
        <v>-5.9272084643496167E-3</v>
      </c>
      <c r="I955">
        <f>+LN(D955/D954)</f>
        <v>8.1446002980714149E-3</v>
      </c>
    </row>
    <row r="956" spans="1:9" x14ac:dyDescent="0.25">
      <c r="A956" s="16">
        <v>42395</v>
      </c>
      <c r="B956">
        <f>+VLOOKUP(A956,'CEMEXCPO.MX'!$A$2:$G$1741,6,FALSE)</f>
        <v>7.05436</v>
      </c>
      <c r="C956">
        <f>+VLOOKUP(A956,BIMBOA.MX!$A$2:$G$1741,6,FALSE)</f>
        <v>46.56456</v>
      </c>
      <c r="D956">
        <f>+VLOOKUP(A956,GENTERA.MX!$A$2:$G$1741,6,FALSE)</f>
        <v>27.024712000000001</v>
      </c>
      <c r="F956" s="16">
        <v>42395</v>
      </c>
      <c r="G956">
        <f>+LN(B956/B955)</f>
        <v>2.1193003658656479E-2</v>
      </c>
      <c r="H956">
        <f>+LN(C956/C955)</f>
        <v>1.8302694871370682E-2</v>
      </c>
      <c r="I956">
        <f>+LN(D956/D955)</f>
        <v>-7.8176238441798919E-3</v>
      </c>
    </row>
    <row r="957" spans="1:9" x14ac:dyDescent="0.25">
      <c r="A957" s="16">
        <v>42396</v>
      </c>
      <c r="B957">
        <f>+VLOOKUP(A957,'CEMEXCPO.MX'!$A$2:$G$1741,6,FALSE)</f>
        <v>7.0266299999999999</v>
      </c>
      <c r="C957">
        <f>+VLOOKUP(A957,BIMBOA.MX!$A$2:$G$1741,6,FALSE)</f>
        <v>46.603394000000002</v>
      </c>
      <c r="D957">
        <f>+VLOOKUP(A957,GENTERA.MX!$A$2:$G$1741,6,FALSE)</f>
        <v>26.945177000000001</v>
      </c>
      <c r="F957" s="16">
        <v>42396</v>
      </c>
      <c r="G957">
        <f>+LN(B957/B956)</f>
        <v>-3.9386486103376627E-3</v>
      </c>
      <c r="H957">
        <f>+LN(C957/C956)</f>
        <v>8.336343255741824E-4</v>
      </c>
      <c r="I957">
        <f>+LN(D957/D956)</f>
        <v>-2.9473863686203788E-3</v>
      </c>
    </row>
    <row r="958" spans="1:9" x14ac:dyDescent="0.25">
      <c r="A958" s="16">
        <v>42397</v>
      </c>
      <c r="B958">
        <f>+VLOOKUP(A958,'CEMEXCPO.MX'!$A$2:$G$1741,6,FALSE)</f>
        <v>7.2115400000000003</v>
      </c>
      <c r="C958">
        <f>+VLOOKUP(A958,BIMBOA.MX!$A$2:$G$1741,6,FALSE)</f>
        <v>47.535263</v>
      </c>
      <c r="D958">
        <f>+VLOOKUP(A958,GENTERA.MX!$A$2:$G$1741,6,FALSE)</f>
        <v>27.661003000000001</v>
      </c>
      <c r="F958" s="16">
        <v>42397</v>
      </c>
      <c r="G958">
        <f>+LN(B958/B957)</f>
        <v>2.5975303947175878E-2</v>
      </c>
      <c r="H958">
        <f>+LN(C958/C957)</f>
        <v>1.9798443463559332E-2</v>
      </c>
      <c r="I958">
        <f>+LN(D958/D957)</f>
        <v>2.6219267028382398E-2</v>
      </c>
    </row>
    <row r="959" spans="1:9" x14ac:dyDescent="0.25">
      <c r="A959" s="16">
        <v>42398</v>
      </c>
      <c r="B959">
        <f>+VLOOKUP(A959,'CEMEXCPO.MX'!$A$2:$G$1741,6,FALSE)</f>
        <v>7.5813600000000001</v>
      </c>
      <c r="C959">
        <f>+VLOOKUP(A959,BIMBOA.MX!$A$2:$G$1741,6,FALSE)</f>
        <v>49.175750999999998</v>
      </c>
      <c r="D959">
        <f>+VLOOKUP(A959,GENTERA.MX!$A$2:$G$1741,6,FALSE)</f>
        <v>28.668465000000001</v>
      </c>
      <c r="F959" s="16">
        <v>42398</v>
      </c>
      <c r="G959">
        <f>+LN(B959/B958)</f>
        <v>5.0010082363294239E-2</v>
      </c>
      <c r="H959">
        <f>+LN(C959/C958)</f>
        <v>3.3928821585286914E-2</v>
      </c>
      <c r="I959">
        <f>+LN(D959/D958)</f>
        <v>3.5774150846942888E-2</v>
      </c>
    </row>
    <row r="960" spans="1:9" x14ac:dyDescent="0.25">
      <c r="A960" s="16">
        <v>42402</v>
      </c>
      <c r="B960">
        <f>+VLOOKUP(A960,'CEMEXCPO.MX'!$A$2:$G$1741,6,FALSE)</f>
        <v>7.4241900000000003</v>
      </c>
      <c r="C960">
        <f>+VLOOKUP(A960,BIMBOA.MX!$A$2:$G$1741,6,FALSE)</f>
        <v>50.292057</v>
      </c>
      <c r="D960">
        <f>+VLOOKUP(A960,GENTERA.MX!$A$2:$G$1741,6,FALSE)</f>
        <v>27.820076</v>
      </c>
      <c r="F960" s="16">
        <v>42402</v>
      </c>
      <c r="G960">
        <f>+LN(B960/B959)</f>
        <v>-2.0949015256761835E-2</v>
      </c>
      <c r="H960">
        <f>+LN(C960/C959)</f>
        <v>2.2446515965041356E-2</v>
      </c>
      <c r="I960">
        <f>+LN(D960/D959)</f>
        <v>-3.0039819836776002E-2</v>
      </c>
    </row>
    <row r="961" spans="1:9" x14ac:dyDescent="0.25">
      <c r="A961" s="16">
        <v>42403</v>
      </c>
      <c r="B961">
        <f>+VLOOKUP(A961,'CEMEXCPO.MX'!$A$2:$G$1741,6,FALSE)</f>
        <v>7.7662699999999996</v>
      </c>
      <c r="C961">
        <f>+VLOOKUP(A961,BIMBOA.MX!$A$2:$G$1741,6,FALSE)</f>
        <v>49.903778000000003</v>
      </c>
      <c r="D961">
        <f>+VLOOKUP(A961,GENTERA.MX!$A$2:$G$1741,6,FALSE)</f>
        <v>27.917287999999999</v>
      </c>
      <c r="F961" s="16">
        <v>42403</v>
      </c>
      <c r="G961">
        <f>+LN(B961/B960)</f>
        <v>4.504640980907728E-2</v>
      </c>
      <c r="H961">
        <f>+LN(C961/C960)</f>
        <v>-7.7504407969934703E-3</v>
      </c>
      <c r="I961">
        <f>+LN(D961/D960)</f>
        <v>3.4882201666498538E-3</v>
      </c>
    </row>
    <row r="962" spans="1:9" x14ac:dyDescent="0.25">
      <c r="A962" s="16">
        <v>42404</v>
      </c>
      <c r="B962">
        <f>+VLOOKUP(A962,'CEMEXCPO.MX'!$A$2:$G$1741,6,FALSE)</f>
        <v>8.70932</v>
      </c>
      <c r="C962">
        <f>+VLOOKUP(A962,BIMBOA.MX!$A$2:$G$1741,6,FALSE)</f>
        <v>50.010551</v>
      </c>
      <c r="D962">
        <f>+VLOOKUP(A962,GENTERA.MX!$A$2:$G$1741,6,FALSE)</f>
        <v>29.119173</v>
      </c>
      <c r="F962" s="16">
        <v>42404</v>
      </c>
      <c r="G962">
        <f>+LN(B962/B961)</f>
        <v>0.11460371899624559</v>
      </c>
      <c r="H962">
        <f>+LN(C962/C961)</f>
        <v>2.1372918522040568E-3</v>
      </c>
      <c r="I962">
        <f>+LN(D962/D961)</f>
        <v>4.2150684694123718E-2</v>
      </c>
    </row>
    <row r="963" spans="1:9" x14ac:dyDescent="0.25">
      <c r="A963" s="16">
        <v>42405</v>
      </c>
      <c r="B963">
        <f>+VLOOKUP(A963,'CEMEXCPO.MX'!$A$2:$G$1741,6,FALSE)</f>
        <v>8.5521399999999996</v>
      </c>
      <c r="C963">
        <f>+VLOOKUP(A963,BIMBOA.MX!$A$2:$G$1741,6,FALSE)</f>
        <v>48.632156000000002</v>
      </c>
      <c r="D963">
        <f>+VLOOKUP(A963,GENTERA.MX!$A$2:$G$1741,6,FALSE)</f>
        <v>28.588927999999999</v>
      </c>
      <c r="F963" s="16">
        <v>42405</v>
      </c>
      <c r="G963">
        <f>+LN(B963/B962)</f>
        <v>-1.8212172605736092E-2</v>
      </c>
      <c r="H963">
        <f>+LN(C963/C962)</f>
        <v>-2.7949044960846062E-2</v>
      </c>
      <c r="I963">
        <f>+LN(D963/D962)</f>
        <v>-1.8377313196530798E-2</v>
      </c>
    </row>
    <row r="964" spans="1:9" x14ac:dyDescent="0.25">
      <c r="A964" s="16">
        <v>42408</v>
      </c>
      <c r="B964">
        <f>+VLOOKUP(A964,'CEMEXCPO.MX'!$A$2:$G$1741,6,FALSE)</f>
        <v>7.9142000000000001</v>
      </c>
      <c r="C964">
        <f>+VLOOKUP(A964,BIMBOA.MX!$A$2:$G$1741,6,FALSE)</f>
        <v>49.107799999999997</v>
      </c>
      <c r="D964">
        <f>+VLOOKUP(A964,GENTERA.MX!$A$2:$G$1741,6,FALSE)</f>
        <v>28.986612000000001</v>
      </c>
      <c r="F964" s="16">
        <v>42408</v>
      </c>
      <c r="G964">
        <f>+LN(B964/B963)</f>
        <v>-7.752292971404641E-2</v>
      </c>
      <c r="H964">
        <f>+LN(C964/C963)</f>
        <v>9.7329234484023353E-3</v>
      </c>
      <c r="I964">
        <f>+LN(D964/D963)</f>
        <v>1.3814558215103044E-2</v>
      </c>
    </row>
    <row r="965" spans="1:9" x14ac:dyDescent="0.25">
      <c r="A965" s="16">
        <v>42409</v>
      </c>
      <c r="B965">
        <f>+VLOOKUP(A965,'CEMEXCPO.MX'!$A$2:$G$1741,6,FALSE)</f>
        <v>7.6830600000000002</v>
      </c>
      <c r="C965">
        <f>+VLOOKUP(A965,BIMBOA.MX!$A$2:$G$1741,6,FALSE)</f>
        <v>49.894069999999999</v>
      </c>
      <c r="D965">
        <f>+VLOOKUP(A965,GENTERA.MX!$A$2:$G$1741,6,FALSE)</f>
        <v>28.774516999999999</v>
      </c>
      <c r="F965" s="16">
        <v>42409</v>
      </c>
      <c r="G965">
        <f>+LN(B965/B964)</f>
        <v>-2.9640709009928583E-2</v>
      </c>
      <c r="H965">
        <f>+LN(C965/C964)</f>
        <v>1.5884276366252566E-2</v>
      </c>
      <c r="I965">
        <f>+LN(D965/D964)</f>
        <v>-7.3438991554296285E-3</v>
      </c>
    </row>
    <row r="966" spans="1:9" x14ac:dyDescent="0.25">
      <c r="A966" s="16">
        <v>42410</v>
      </c>
      <c r="B966">
        <f>+VLOOKUP(A966,'CEMEXCPO.MX'!$A$2:$G$1741,6,FALSE)</f>
        <v>7.6738200000000001</v>
      </c>
      <c r="C966">
        <f>+VLOOKUP(A966,BIMBOA.MX!$A$2:$G$1741,6,FALSE)</f>
        <v>50.350299999999997</v>
      </c>
      <c r="D966">
        <f>+VLOOKUP(A966,GENTERA.MX!$A$2:$G$1741,6,FALSE)</f>
        <v>29.251733999999999</v>
      </c>
      <c r="F966" s="16">
        <v>42410</v>
      </c>
      <c r="G966">
        <f>+LN(B966/B965)</f>
        <v>-1.203369579632789E-3</v>
      </c>
      <c r="H966">
        <f>+LN(C966/C965)</f>
        <v>9.1024194184107388E-3</v>
      </c>
      <c r="I966">
        <f>+LN(D966/D965)</f>
        <v>1.6448684908962841E-2</v>
      </c>
    </row>
    <row r="967" spans="1:9" x14ac:dyDescent="0.25">
      <c r="A967" s="16">
        <v>42411</v>
      </c>
      <c r="B967">
        <f>+VLOOKUP(A967,'CEMEXCPO.MX'!$A$2:$G$1741,6,FALSE)</f>
        <v>7.5536199999999996</v>
      </c>
      <c r="C967">
        <f>+VLOOKUP(A967,BIMBOA.MX!$A$2:$G$1741,6,FALSE)</f>
        <v>49.185454999999997</v>
      </c>
      <c r="D967">
        <f>+VLOOKUP(A967,GENTERA.MX!$A$2:$G$1741,6,FALSE)</f>
        <v>29.128011999999998</v>
      </c>
      <c r="F967" s="16">
        <v>42411</v>
      </c>
      <c r="G967">
        <f>+LN(B967/B966)</f>
        <v>-1.578761717430335E-2</v>
      </c>
      <c r="H967">
        <f>+LN(C967/C966)</f>
        <v>-2.3406627729002268E-2</v>
      </c>
      <c r="I967">
        <f>+LN(D967/D966)</f>
        <v>-4.2385311242565064E-3</v>
      </c>
    </row>
    <row r="968" spans="1:9" x14ac:dyDescent="0.25">
      <c r="A968" s="16">
        <v>42412</v>
      </c>
      <c r="B968">
        <f>+VLOOKUP(A968,'CEMEXCPO.MX'!$A$2:$G$1741,6,FALSE)</f>
        <v>7.8309899999999999</v>
      </c>
      <c r="C968">
        <f>+VLOOKUP(A968,BIMBOA.MX!$A$2:$G$1741,6,FALSE)</f>
        <v>48.933078999999999</v>
      </c>
      <c r="D968">
        <f>+VLOOKUP(A968,GENTERA.MX!$A$2:$G$1741,6,FALSE)</f>
        <v>29.269407000000001</v>
      </c>
      <c r="F968" s="16">
        <v>42412</v>
      </c>
      <c r="G968">
        <f>+LN(B968/B967)</f>
        <v>3.6062020241362715E-2</v>
      </c>
      <c r="H968">
        <f>+LN(C968/C967)</f>
        <v>-5.1443197586605056E-3</v>
      </c>
      <c r="I968">
        <f>+LN(D968/D967)</f>
        <v>4.8425179992651413E-3</v>
      </c>
    </row>
    <row r="969" spans="1:9" x14ac:dyDescent="0.25">
      <c r="A969" s="16">
        <v>42415</v>
      </c>
      <c r="B969">
        <f>+VLOOKUP(A969,'CEMEXCPO.MX'!$A$2:$G$1741,6,FALSE)</f>
        <v>8.0806199999999997</v>
      </c>
      <c r="C969">
        <f>+VLOOKUP(A969,BIMBOA.MX!$A$2:$G$1741,6,FALSE)</f>
        <v>49.932898999999999</v>
      </c>
      <c r="D969">
        <f>+VLOOKUP(A969,GENTERA.MX!$A$2:$G$1741,6,FALSE)</f>
        <v>29.826162</v>
      </c>
      <c r="F969" s="16">
        <v>42415</v>
      </c>
      <c r="G969">
        <f>+LN(B969/B968)</f>
        <v>3.1379663470605626E-2</v>
      </c>
      <c r="H969">
        <f>+LN(C969/C968)</f>
        <v>2.0226454161712572E-2</v>
      </c>
      <c r="I969">
        <f>+LN(D969/D968)</f>
        <v>1.8843086981511086E-2</v>
      </c>
    </row>
    <row r="970" spans="1:9" x14ac:dyDescent="0.25">
      <c r="A970" s="16">
        <v>42416</v>
      </c>
      <c r="B970">
        <f>+VLOOKUP(A970,'CEMEXCPO.MX'!$A$2:$G$1741,6,FALSE)</f>
        <v>8.1268499999999992</v>
      </c>
      <c r="C970">
        <f>+VLOOKUP(A970,BIMBOA.MX!$A$2:$G$1741,6,FALSE)</f>
        <v>49.496085999999998</v>
      </c>
      <c r="D970">
        <f>+VLOOKUP(A970,GENTERA.MX!$A$2:$G$1741,6,FALSE)</f>
        <v>29.826162</v>
      </c>
      <c r="F970" s="16">
        <v>42416</v>
      </c>
      <c r="G970">
        <f>+LN(B970/B969)</f>
        <v>5.7047923430637616E-3</v>
      </c>
      <c r="H970">
        <f>+LN(C970/C969)</f>
        <v>-8.7864883715061022E-3</v>
      </c>
      <c r="I970">
        <f>+LN(D970/D969)</f>
        <v>0</v>
      </c>
    </row>
    <row r="971" spans="1:9" x14ac:dyDescent="0.25">
      <c r="A971" s="16">
        <v>42417</v>
      </c>
      <c r="B971">
        <f>+VLOOKUP(A971,'CEMEXCPO.MX'!$A$2:$G$1741,6,FALSE)</f>
        <v>8.8480000000000008</v>
      </c>
      <c r="C971">
        <f>+VLOOKUP(A971,BIMBOA.MX!$A$2:$G$1741,6,FALSE)</f>
        <v>49.767882999999998</v>
      </c>
      <c r="D971">
        <f>+VLOOKUP(A971,GENTERA.MX!$A$2:$G$1741,6,FALSE)</f>
        <v>31.284331999999999</v>
      </c>
      <c r="F971" s="16">
        <v>42417</v>
      </c>
      <c r="G971">
        <f>+LN(B971/B970)</f>
        <v>8.501805017444504E-2</v>
      </c>
      <c r="H971">
        <f>+LN(C971/C970)</f>
        <v>5.4762605604204177E-3</v>
      </c>
      <c r="I971">
        <f>+LN(D971/D970)</f>
        <v>4.7731469308148033E-2</v>
      </c>
    </row>
    <row r="972" spans="1:9" x14ac:dyDescent="0.25">
      <c r="A972" s="16">
        <v>42418</v>
      </c>
      <c r="B972">
        <f>+VLOOKUP(A972,'CEMEXCPO.MX'!$A$2:$G$1741,6,FALSE)</f>
        <v>8.5151599999999998</v>
      </c>
      <c r="C972">
        <f>+VLOOKUP(A972,BIMBOA.MX!$A$2:$G$1741,6,FALSE)</f>
        <v>50.476494000000002</v>
      </c>
      <c r="D972">
        <f>+VLOOKUP(A972,GENTERA.MX!$A$2:$G$1741,6,FALSE)</f>
        <v>32.141556000000001</v>
      </c>
      <c r="F972" s="16">
        <v>42418</v>
      </c>
      <c r="G972">
        <f>+LN(B972/B971)</f>
        <v>-3.8343340471928881E-2</v>
      </c>
      <c r="H972">
        <f>+LN(C972/C971)</f>
        <v>1.4137906270416728E-2</v>
      </c>
      <c r="I972">
        <f>+LN(D972/D971)</f>
        <v>2.7032375193065762E-2</v>
      </c>
    </row>
    <row r="973" spans="1:9" x14ac:dyDescent="0.25">
      <c r="A973" s="16">
        <v>42419</v>
      </c>
      <c r="B973">
        <f>+VLOOKUP(A973,'CEMEXCPO.MX'!$A$2:$G$1741,6,FALSE)</f>
        <v>8.5613899999999994</v>
      </c>
      <c r="C973">
        <f>+VLOOKUP(A973,BIMBOA.MX!$A$2:$G$1741,6,FALSE)</f>
        <v>51.282176999999997</v>
      </c>
      <c r="D973">
        <f>+VLOOKUP(A973,GENTERA.MX!$A$2:$G$1741,6,FALSE)</f>
        <v>31.072230999999999</v>
      </c>
      <c r="F973" s="16">
        <v>42419</v>
      </c>
      <c r="G973">
        <f>+LN(B973/B972)</f>
        <v>5.4144558404495514E-3</v>
      </c>
      <c r="H973">
        <f>+LN(C973/C972)</f>
        <v>1.5835502337273155E-2</v>
      </c>
      <c r="I973">
        <f>+LN(D973/D972)</f>
        <v>-3.383524590245475E-2</v>
      </c>
    </row>
    <row r="974" spans="1:9" x14ac:dyDescent="0.25">
      <c r="A974" s="16">
        <v>42422</v>
      </c>
      <c r="B974">
        <f>+VLOOKUP(A974,'CEMEXCPO.MX'!$A$2:$G$1741,6,FALSE)</f>
        <v>9.0606500000000008</v>
      </c>
      <c r="C974">
        <f>+VLOOKUP(A974,BIMBOA.MX!$A$2:$G$1741,6,FALSE)</f>
        <v>52.136391000000003</v>
      </c>
      <c r="D974">
        <f>+VLOOKUP(A974,GENTERA.MX!$A$2:$G$1741,6,FALSE)</f>
        <v>30.559669</v>
      </c>
      <c r="F974" s="16">
        <v>42422</v>
      </c>
      <c r="G974">
        <f>+LN(B974/B973)</f>
        <v>5.6678301262275604E-2</v>
      </c>
      <c r="H974">
        <f>+LN(C974/C973)</f>
        <v>1.6519923708914277E-2</v>
      </c>
      <c r="I974">
        <f>+LN(D974/D973)</f>
        <v>-1.6633393339484822E-2</v>
      </c>
    </row>
    <row r="975" spans="1:9" x14ac:dyDescent="0.25">
      <c r="A975" s="16">
        <v>42423</v>
      </c>
      <c r="B975">
        <f>+VLOOKUP(A975,'CEMEXCPO.MX'!$A$2:$G$1741,6,FALSE)</f>
        <v>8.9497</v>
      </c>
      <c r="C975">
        <f>+VLOOKUP(A975,BIMBOA.MX!$A$2:$G$1741,6,FALSE)</f>
        <v>50.583271000000003</v>
      </c>
      <c r="D975">
        <f>+VLOOKUP(A975,GENTERA.MX!$A$2:$G$1741,6,FALSE)</f>
        <v>30.745255</v>
      </c>
      <c r="F975" s="16">
        <v>42423</v>
      </c>
      <c r="G975">
        <f>+LN(B975/B974)</f>
        <v>-1.2320849238876677E-2</v>
      </c>
      <c r="H975">
        <f>+LN(C975/C974)</f>
        <v>-3.0242279637557108E-2</v>
      </c>
      <c r="I975">
        <f>+LN(D975/D974)</f>
        <v>6.0545403147576901E-3</v>
      </c>
    </row>
    <row r="976" spans="1:9" x14ac:dyDescent="0.25">
      <c r="A976" s="16">
        <v>42424</v>
      </c>
      <c r="B976">
        <f>+VLOOKUP(A976,'CEMEXCPO.MX'!$A$2:$G$1741,6,FALSE)</f>
        <v>8.9866899999999994</v>
      </c>
      <c r="C976">
        <f>+VLOOKUP(A976,BIMBOA.MX!$A$2:$G$1741,6,FALSE)</f>
        <v>49.709637000000001</v>
      </c>
      <c r="D976">
        <f>+VLOOKUP(A976,GENTERA.MX!$A$2:$G$1741,6,FALSE)</f>
        <v>30.833625999999999</v>
      </c>
      <c r="F976" s="16">
        <v>42424</v>
      </c>
      <c r="G976">
        <f>+LN(B976/B975)</f>
        <v>4.1245816398963091E-3</v>
      </c>
      <c r="H976">
        <f>+LN(C976/C975)</f>
        <v>-1.7422091254520409E-2</v>
      </c>
      <c r="I976">
        <f>+LN(D976/D975)</f>
        <v>2.8701742945263626E-3</v>
      </c>
    </row>
    <row r="977" spans="1:9" x14ac:dyDescent="0.25">
      <c r="A977" s="16">
        <v>42425</v>
      </c>
      <c r="B977">
        <f>+VLOOKUP(A977,'CEMEXCPO.MX'!$A$2:$G$1741,6,FALSE)</f>
        <v>9.0791400000000007</v>
      </c>
      <c r="C977">
        <f>+VLOOKUP(A977,BIMBOA.MX!$A$2:$G$1741,6,FALSE)</f>
        <v>49.554324999999999</v>
      </c>
      <c r="D977">
        <f>+VLOOKUP(A977,GENTERA.MX!$A$2:$G$1741,6,FALSE)</f>
        <v>29.79965</v>
      </c>
      <c r="F977" s="16">
        <v>42425</v>
      </c>
      <c r="G977">
        <f>+LN(B977/B976)</f>
        <v>1.0234880659397866E-2</v>
      </c>
      <c r="H977">
        <f>+LN(C977/C976)</f>
        <v>-3.1292751893033798E-3</v>
      </c>
      <c r="I977">
        <f>+LN(D977/D976)</f>
        <v>-3.4109199221170811E-2</v>
      </c>
    </row>
    <row r="978" spans="1:9" x14ac:dyDescent="0.25">
      <c r="A978" s="16">
        <v>42426</v>
      </c>
      <c r="B978">
        <f>+VLOOKUP(A978,'CEMEXCPO.MX'!$A$2:$G$1741,6,FALSE)</f>
        <v>9.16235</v>
      </c>
      <c r="C978">
        <f>+VLOOKUP(A978,BIMBOA.MX!$A$2:$G$1741,6,FALSE)</f>
        <v>50.214401000000002</v>
      </c>
      <c r="D978">
        <f>+VLOOKUP(A978,GENTERA.MX!$A$2:$G$1741,6,FALSE)</f>
        <v>29.79965</v>
      </c>
      <c r="F978" s="16">
        <v>42426</v>
      </c>
      <c r="G978">
        <f>+LN(B978/B977)</f>
        <v>9.1232215298069335E-3</v>
      </c>
      <c r="H978">
        <f>+LN(C978/C977)</f>
        <v>1.3232315530628539E-2</v>
      </c>
      <c r="I978">
        <f>+LN(D978/D977)</f>
        <v>0</v>
      </c>
    </row>
    <row r="979" spans="1:9" x14ac:dyDescent="0.25">
      <c r="A979" s="16">
        <v>42429</v>
      </c>
      <c r="B979">
        <f>+VLOOKUP(A979,'CEMEXCPO.MX'!$A$2:$G$1741,6,FALSE)</f>
        <v>9.2455599999999993</v>
      </c>
      <c r="C979">
        <f>+VLOOKUP(A979,BIMBOA.MX!$A$2:$G$1741,6,FALSE)</f>
        <v>49.991137999999999</v>
      </c>
      <c r="D979">
        <f>+VLOOKUP(A979,GENTERA.MX!$A$2:$G$1741,6,FALSE)</f>
        <v>30.064772000000001</v>
      </c>
      <c r="F979" s="16">
        <v>42429</v>
      </c>
      <c r="G979">
        <f>+LN(B979/B978)</f>
        <v>9.0407402864567631E-3</v>
      </c>
      <c r="H979">
        <f>+LN(C979/C978)</f>
        <v>-4.4561083483119802E-3</v>
      </c>
      <c r="I979">
        <f>+LN(D979/D978)</f>
        <v>8.8574724178995309E-3</v>
      </c>
    </row>
    <row r="980" spans="1:9" x14ac:dyDescent="0.25">
      <c r="A980" s="16">
        <v>42430</v>
      </c>
      <c r="B980">
        <f>+VLOOKUP(A980,'CEMEXCPO.MX'!$A$2:$G$1741,6,FALSE)</f>
        <v>9.6338799999999996</v>
      </c>
      <c r="C980">
        <f>+VLOOKUP(A980,BIMBOA.MX!$A$2:$G$1741,6,FALSE)</f>
        <v>51.903427000000001</v>
      </c>
      <c r="D980">
        <f>+VLOOKUP(A980,GENTERA.MX!$A$2:$G$1741,6,FALSE)</f>
        <v>30.418264000000001</v>
      </c>
      <c r="F980" s="16">
        <v>42430</v>
      </c>
      <c r="G980">
        <f>+LN(B980/B979)</f>
        <v>4.114261595759159E-2</v>
      </c>
      <c r="H980">
        <f>+LN(C980/C979)</f>
        <v>3.7539069101139064E-2</v>
      </c>
      <c r="I980">
        <f>+LN(D980/D979)</f>
        <v>1.1689096590273789E-2</v>
      </c>
    </row>
    <row r="981" spans="1:9" x14ac:dyDescent="0.25">
      <c r="A981" s="16">
        <v>42431</v>
      </c>
      <c r="B981">
        <f>+VLOOKUP(A981,'CEMEXCPO.MX'!$A$2:$G$1741,6,FALSE)</f>
        <v>9.6246299999999998</v>
      </c>
      <c r="C981">
        <f>+VLOOKUP(A981,BIMBOA.MX!$A$2:$G$1741,6,FALSE)</f>
        <v>52.330531999999998</v>
      </c>
      <c r="D981">
        <f>+VLOOKUP(A981,GENTERA.MX!$A$2:$G$1741,6,FALSE)</f>
        <v>30.276871</v>
      </c>
      <c r="F981" s="16">
        <v>42431</v>
      </c>
      <c r="G981">
        <f>+LN(B981/B980)</f>
        <v>-9.6061436853723398E-4</v>
      </c>
      <c r="H981">
        <f>+LN(C981/C980)</f>
        <v>8.1951677646479038E-3</v>
      </c>
      <c r="I981">
        <f>+LN(D981/D980)</f>
        <v>-4.6591297893592938E-3</v>
      </c>
    </row>
    <row r="982" spans="1:9" x14ac:dyDescent="0.25">
      <c r="A982" s="16">
        <v>42432</v>
      </c>
      <c r="B982">
        <f>+VLOOKUP(A982,'CEMEXCPO.MX'!$A$2:$G$1741,6,FALSE)</f>
        <v>9.6800999999999995</v>
      </c>
      <c r="C982">
        <f>+VLOOKUP(A982,BIMBOA.MX!$A$2:$G$1741,6,FALSE)</f>
        <v>51.175395999999999</v>
      </c>
      <c r="D982">
        <f>+VLOOKUP(A982,GENTERA.MX!$A$2:$G$1741,6,FALSE)</f>
        <v>30.506643</v>
      </c>
      <c r="F982" s="16">
        <v>42432</v>
      </c>
      <c r="G982">
        <f>+LN(B982/B981)</f>
        <v>5.7467939371272482E-3</v>
      </c>
      <c r="H982">
        <f>+LN(C982/C981)</f>
        <v>-2.23211169142589E-2</v>
      </c>
      <c r="I982">
        <f>+LN(D982/D981)</f>
        <v>7.5603754816066038E-3</v>
      </c>
    </row>
    <row r="983" spans="1:9" x14ac:dyDescent="0.25">
      <c r="A983" s="16">
        <v>42433</v>
      </c>
      <c r="B983">
        <f>+VLOOKUP(A983,'CEMEXCPO.MX'!$A$2:$G$1741,6,FALSE)</f>
        <v>9.7355800000000006</v>
      </c>
      <c r="C983">
        <f>+VLOOKUP(A983,BIMBOA.MX!$A$2:$G$1741,6,FALSE)</f>
        <v>50.796821999999999</v>
      </c>
      <c r="D983">
        <f>+VLOOKUP(A983,GENTERA.MX!$A$2:$G$1741,6,FALSE)</f>
        <v>30.400597000000001</v>
      </c>
      <c r="F983" s="16">
        <v>42433</v>
      </c>
      <c r="G983">
        <f>+LN(B983/B982)</f>
        <v>5.7149840750164551E-3</v>
      </c>
      <c r="H983">
        <f>+LN(C983/C982)</f>
        <v>-7.4250760983903194E-3</v>
      </c>
      <c r="I983">
        <f>+LN(D983/D982)</f>
        <v>-3.4822167991191851E-3</v>
      </c>
    </row>
    <row r="984" spans="1:9" x14ac:dyDescent="0.25">
      <c r="A984" s="16">
        <v>42436</v>
      </c>
      <c r="B984">
        <f>+VLOOKUP(A984,'CEMEXCPO.MX'!$A$2:$G$1741,6,FALSE)</f>
        <v>10.1609</v>
      </c>
      <c r="C984">
        <f>+VLOOKUP(A984,BIMBOA.MX!$A$2:$G$1741,6,FALSE)</f>
        <v>50.194988000000002</v>
      </c>
      <c r="D984">
        <f>+VLOOKUP(A984,GENTERA.MX!$A$2:$G$1741,6,FALSE)</f>
        <v>30.144310000000001</v>
      </c>
      <c r="F984" s="16">
        <v>42436</v>
      </c>
      <c r="G984">
        <f>+LN(B984/B983)</f>
        <v>4.2759805015633236E-2</v>
      </c>
      <c r="H984">
        <f>+LN(C984/C983)</f>
        <v>-1.1918612496593631E-2</v>
      </c>
      <c r="I984">
        <f>+LN(D984/D983)</f>
        <v>-8.4660640658957443E-3</v>
      </c>
    </row>
    <row r="985" spans="1:9" x14ac:dyDescent="0.25">
      <c r="A985" s="16">
        <v>42437</v>
      </c>
      <c r="B985">
        <f>+VLOOKUP(A985,'CEMEXCPO.MX'!$A$2:$G$1741,6,FALSE)</f>
        <v>9.8095400000000001</v>
      </c>
      <c r="C985">
        <f>+VLOOKUP(A985,BIMBOA.MX!$A$2:$G$1741,6,FALSE)</f>
        <v>50.777408999999999</v>
      </c>
      <c r="D985">
        <f>+VLOOKUP(A985,GENTERA.MX!$A$2:$G$1741,6,FALSE)</f>
        <v>29.693604000000001</v>
      </c>
      <c r="F985" s="16">
        <v>42437</v>
      </c>
      <c r="G985">
        <f>+LN(B985/B984)</f>
        <v>-3.5191639354054526E-2</v>
      </c>
      <c r="H985">
        <f>+LN(C985/C984)</f>
        <v>1.153636987373049E-2</v>
      </c>
      <c r="I985">
        <f>+LN(D985/D984)</f>
        <v>-1.5064513229950767E-2</v>
      </c>
    </row>
    <row r="986" spans="1:9" x14ac:dyDescent="0.25">
      <c r="A986" s="16">
        <v>42438</v>
      </c>
      <c r="B986">
        <f>+VLOOKUP(A986,'CEMEXCPO.MX'!$A$2:$G$1741,6,FALSE)</f>
        <v>9.9574700000000007</v>
      </c>
      <c r="C986">
        <f>+VLOOKUP(A986,BIMBOA.MX!$A$2:$G$1741,6,FALSE)</f>
        <v>50.000847</v>
      </c>
      <c r="D986">
        <f>+VLOOKUP(A986,GENTERA.MX!$A$2:$G$1741,6,FALSE)</f>
        <v>29.596395000000001</v>
      </c>
      <c r="F986" s="16">
        <v>42438</v>
      </c>
      <c r="G986">
        <f>+LN(B986/B985)</f>
        <v>1.4967641714472121E-2</v>
      </c>
      <c r="H986">
        <f>+LN(C986/C985)</f>
        <v>-1.541160566488981E-2</v>
      </c>
      <c r="I986">
        <f>+LN(D986/D985)</f>
        <v>-3.2791057089940215E-3</v>
      </c>
    </row>
    <row r="987" spans="1:9" x14ac:dyDescent="0.25">
      <c r="A987" s="16">
        <v>42439</v>
      </c>
      <c r="B987">
        <f>+VLOOKUP(A987,'CEMEXCPO.MX'!$A$2:$G$1741,6,FALSE)</f>
        <v>10.0314</v>
      </c>
      <c r="C987">
        <f>+VLOOKUP(A987,BIMBOA.MX!$A$2:$G$1741,6,FALSE)</f>
        <v>49.360183999999997</v>
      </c>
      <c r="D987">
        <f>+VLOOKUP(A987,GENTERA.MX!$A$2:$G$1741,6,FALSE)</f>
        <v>29.454998</v>
      </c>
      <c r="F987" s="16">
        <v>42439</v>
      </c>
      <c r="G987">
        <f>+LN(B987/B986)</f>
        <v>7.3971502248131888E-3</v>
      </c>
      <c r="H987">
        <f>+LN(C987/C986)</f>
        <v>-1.28958379797327E-2</v>
      </c>
      <c r="I987">
        <f>+LN(D987/D986)</f>
        <v>-4.7889562989424468E-3</v>
      </c>
    </row>
    <row r="988" spans="1:9" x14ac:dyDescent="0.25">
      <c r="A988" s="16">
        <v>42440</v>
      </c>
      <c r="B988">
        <f>+VLOOKUP(A988,'CEMEXCPO.MX'!$A$2:$G$1741,6,FALSE)</f>
        <v>9.9574700000000007</v>
      </c>
      <c r="C988">
        <f>+VLOOKUP(A988,BIMBOA.MX!$A$2:$G$1741,6,FALSE)</f>
        <v>48.865124000000002</v>
      </c>
      <c r="D988">
        <f>+VLOOKUP(A988,GENTERA.MX!$A$2:$G$1741,6,FALSE)</f>
        <v>29.826162</v>
      </c>
      <c r="F988" s="16">
        <v>42440</v>
      </c>
      <c r="G988">
        <f>+LN(B988/B987)</f>
        <v>-7.3971502248132677E-3</v>
      </c>
      <c r="H988">
        <f>+LN(C988/C987)</f>
        <v>-1.0080175913752007E-2</v>
      </c>
      <c r="I988">
        <f>+LN(D988/D987)</f>
        <v>1.2522320755094133E-2</v>
      </c>
    </row>
    <row r="989" spans="1:9" x14ac:dyDescent="0.25">
      <c r="A989" s="16">
        <v>42443</v>
      </c>
      <c r="B989">
        <f>+VLOOKUP(A989,'CEMEXCPO.MX'!$A$2:$G$1741,6,FALSE)</f>
        <v>10.0869</v>
      </c>
      <c r="C989">
        <f>+VLOOKUP(A989,BIMBOA.MX!$A$2:$G$1741,6,FALSE)</f>
        <v>49.476672999999998</v>
      </c>
      <c r="D989">
        <f>+VLOOKUP(A989,GENTERA.MX!$A$2:$G$1741,6,FALSE)</f>
        <v>29.508018</v>
      </c>
      <c r="F989" s="16">
        <v>42443</v>
      </c>
      <c r="G989">
        <f>+LN(B989/B988)</f>
        <v>1.2914529008480049E-2</v>
      </c>
      <c r="H989">
        <f>+LN(C989/C988)</f>
        <v>1.2437374583842239E-2</v>
      </c>
      <c r="I989">
        <f>+LN(D989/D988)</f>
        <v>-1.0723904802619279E-2</v>
      </c>
    </row>
    <row r="990" spans="1:9" x14ac:dyDescent="0.25">
      <c r="A990" s="16">
        <v>42444</v>
      </c>
      <c r="B990">
        <f>+VLOOKUP(A990,'CEMEXCPO.MX'!$A$2:$G$1741,6,FALSE)</f>
        <v>9.8650099999999998</v>
      </c>
      <c r="C990">
        <f>+VLOOKUP(A990,BIMBOA.MX!$A$2:$G$1741,6,FALSE)</f>
        <v>49.059269</v>
      </c>
      <c r="D990">
        <f>+VLOOKUP(A990,GENTERA.MX!$A$2:$G$1741,6,FALSE)</f>
        <v>29.499182000000001</v>
      </c>
      <c r="F990" s="16">
        <v>42444</v>
      </c>
      <c r="G990">
        <f>+LN(B990/B989)</f>
        <v>-2.2243399114376075E-2</v>
      </c>
      <c r="H990">
        <f>+LN(C990/C989)</f>
        <v>-8.4721673779872431E-3</v>
      </c>
      <c r="I990">
        <f>+LN(D990/D989)</f>
        <v>-2.9948887817228315E-4</v>
      </c>
    </row>
    <row r="991" spans="1:9" x14ac:dyDescent="0.25">
      <c r="A991" s="16">
        <v>42445</v>
      </c>
      <c r="B991">
        <f>+VLOOKUP(A991,'CEMEXCPO.MX'!$A$2:$G$1741,6,FALSE)</f>
        <v>10.0962</v>
      </c>
      <c r="C991">
        <f>+VLOOKUP(A991,BIMBOA.MX!$A$2:$G$1741,6,FALSE)</f>
        <v>49.059269</v>
      </c>
      <c r="D991">
        <f>+VLOOKUP(A991,GENTERA.MX!$A$2:$G$1741,6,FALSE)</f>
        <v>30.356407000000001</v>
      </c>
      <c r="F991" s="16">
        <v>42445</v>
      </c>
      <c r="G991">
        <f>+LN(B991/B990)</f>
        <v>2.3164962269509853E-2</v>
      </c>
      <c r="H991">
        <f>+LN(C991/C990)</f>
        <v>0</v>
      </c>
      <c r="I991">
        <f>+LN(D991/D990)</f>
        <v>2.8645064867600597E-2</v>
      </c>
    </row>
    <row r="992" spans="1:9" x14ac:dyDescent="0.25">
      <c r="A992" s="16">
        <v>42446</v>
      </c>
      <c r="B992">
        <f>+VLOOKUP(A992,'CEMEXCPO.MX'!$A$2:$G$1741,6,FALSE)</f>
        <v>10.410500000000001</v>
      </c>
      <c r="C992">
        <f>+VLOOKUP(A992,BIMBOA.MX!$A$2:$G$1741,6,FALSE)</f>
        <v>50.301765000000003</v>
      </c>
      <c r="D992">
        <f>+VLOOKUP(A992,GENTERA.MX!$A$2:$G$1741,6,FALSE)</f>
        <v>30.197331999999999</v>
      </c>
      <c r="F992" s="16">
        <v>42446</v>
      </c>
      <c r="G992">
        <f>+LN(B992/B991)</f>
        <v>3.0655796784793101E-2</v>
      </c>
      <c r="H992">
        <f>+LN(C992/C991)</f>
        <v>2.5011027356257327E-2</v>
      </c>
      <c r="I992">
        <f>+LN(D992/D991)</f>
        <v>-5.2540229079954832E-3</v>
      </c>
    </row>
    <row r="993" spans="1:9" x14ac:dyDescent="0.25">
      <c r="A993" s="16">
        <v>42447</v>
      </c>
      <c r="B993">
        <f>+VLOOKUP(A993,'CEMEXCPO.MX'!$A$2:$G$1741,6,FALSE)</f>
        <v>11.057700000000001</v>
      </c>
      <c r="C993">
        <f>+VLOOKUP(A993,BIMBOA.MX!$A$2:$G$1741,6,FALSE)</f>
        <v>49.573742000000003</v>
      </c>
      <c r="D993">
        <f>+VLOOKUP(A993,GENTERA.MX!$A$2:$G$1741,6,FALSE)</f>
        <v>30.179660999999999</v>
      </c>
      <c r="F993" s="16">
        <v>42447</v>
      </c>
      <c r="G993">
        <f>+LN(B993/B992)</f>
        <v>6.0312105654743188E-2</v>
      </c>
      <c r="H993">
        <f>+LN(C993/C992)</f>
        <v>-1.4578867562795876E-2</v>
      </c>
      <c r="I993">
        <f>+LN(D993/D992)</f>
        <v>-5.8535543512634118E-4</v>
      </c>
    </row>
    <row r="994" spans="1:9" x14ac:dyDescent="0.25">
      <c r="A994" s="16">
        <v>42451</v>
      </c>
      <c r="B994">
        <f>+VLOOKUP(A994,'CEMEXCPO.MX'!$A$2:$G$1741,6,FALSE)</f>
        <v>11.5015</v>
      </c>
      <c r="C994">
        <f>+VLOOKUP(A994,BIMBOA.MX!$A$2:$G$1741,6,FALSE)</f>
        <v>50.000847</v>
      </c>
      <c r="D994">
        <f>+VLOOKUP(A994,GENTERA.MX!$A$2:$G$1741,6,FALSE)</f>
        <v>30.904326999999999</v>
      </c>
      <c r="F994" s="16">
        <v>42451</v>
      </c>
      <c r="G994">
        <f>+LN(B994/B993)</f>
        <v>3.9350443778081313E-2</v>
      </c>
      <c r="H994">
        <f>+LN(C994/C993)</f>
        <v>8.5786468941682938E-3</v>
      </c>
      <c r="I994">
        <f>+LN(D994/D993)</f>
        <v>2.3727985790300377E-2</v>
      </c>
    </row>
    <row r="995" spans="1:9" x14ac:dyDescent="0.25">
      <c r="A995" s="16">
        <v>42452</v>
      </c>
      <c r="B995">
        <f>+VLOOKUP(A995,'CEMEXCPO.MX'!$A$2:$G$1741,6,FALSE)</f>
        <v>11.113200000000001</v>
      </c>
      <c r="C995">
        <f>+VLOOKUP(A995,BIMBOA.MX!$A$2:$G$1741,6,FALSE)</f>
        <v>49.894069999999999</v>
      </c>
      <c r="D995">
        <f>+VLOOKUP(A995,GENTERA.MX!$A$2:$G$1741,6,FALSE)</f>
        <v>29.569880000000001</v>
      </c>
      <c r="F995" s="16">
        <v>42452</v>
      </c>
      <c r="G995">
        <f>+LN(B995/B994)</f>
        <v>-3.4343870663849793E-2</v>
      </c>
      <c r="H995">
        <f>+LN(C995/C994)</f>
        <v>-2.1377872642995796E-3</v>
      </c>
      <c r="I995">
        <f>+LN(D995/D994)</f>
        <v>-4.4139930773452886E-2</v>
      </c>
    </row>
    <row r="996" spans="1:9" x14ac:dyDescent="0.25">
      <c r="A996" s="16">
        <v>42457</v>
      </c>
      <c r="B996">
        <f>+VLOOKUP(A996,'CEMEXCPO.MX'!$A$2:$G$1741,6,FALSE)</f>
        <v>11.2981</v>
      </c>
      <c r="C996">
        <f>+VLOOKUP(A996,BIMBOA.MX!$A$2:$G$1741,6,FALSE)</f>
        <v>50.010551</v>
      </c>
      <c r="D996">
        <f>+VLOOKUP(A996,GENTERA.MX!$A$2:$G$1741,6,FALSE)</f>
        <v>29.561045</v>
      </c>
      <c r="F996" s="16">
        <v>42457</v>
      </c>
      <c r="G996">
        <f>+LN(B996/B995)</f>
        <v>1.6500979005905494E-2</v>
      </c>
      <c r="H996">
        <f>+LN(C996/C995)</f>
        <v>2.3318451461913554E-3</v>
      </c>
      <c r="I996">
        <f>+LN(D996/D995)</f>
        <v>-2.9882840715742578E-4</v>
      </c>
    </row>
    <row r="997" spans="1:9" x14ac:dyDescent="0.25">
      <c r="A997" s="16">
        <v>42458</v>
      </c>
      <c r="B997">
        <f>+VLOOKUP(A997,'CEMEXCPO.MX'!$A$2:$G$1741,6,FALSE)</f>
        <v>11.2888</v>
      </c>
      <c r="C997">
        <f>+VLOOKUP(A997,BIMBOA.MX!$A$2:$G$1741,6,FALSE)</f>
        <v>49.962021</v>
      </c>
      <c r="D997">
        <f>+VLOOKUP(A997,GENTERA.MX!$A$2:$G$1741,6,FALSE)</f>
        <v>29.552204</v>
      </c>
      <c r="F997" s="16">
        <v>42458</v>
      </c>
      <c r="G997">
        <f>+LN(B997/B996)</f>
        <v>-8.2348622657822462E-4</v>
      </c>
      <c r="H997">
        <f>+LN(C997/C996)</f>
        <v>-9.7086636546580153E-4</v>
      </c>
      <c r="I997">
        <f>+LN(D997/D996)</f>
        <v>-2.9912076278943133E-4</v>
      </c>
    </row>
    <row r="998" spans="1:9" x14ac:dyDescent="0.25">
      <c r="A998" s="16">
        <v>42459</v>
      </c>
      <c r="B998">
        <f>+VLOOKUP(A998,'CEMEXCPO.MX'!$A$2:$G$1741,6,FALSE)</f>
        <v>11.5107</v>
      </c>
      <c r="C998">
        <f>+VLOOKUP(A998,BIMBOA.MX!$A$2:$G$1741,6,FALSE)</f>
        <v>49.971729000000003</v>
      </c>
      <c r="D998">
        <f>+VLOOKUP(A998,GENTERA.MX!$A$2:$G$1741,6,FALSE)</f>
        <v>30.462456</v>
      </c>
      <c r="F998" s="16">
        <v>42459</v>
      </c>
      <c r="G998">
        <f>+LN(B998/B997)</f>
        <v>1.9465953804264875E-2</v>
      </c>
      <c r="H998">
        <f>+LN(C998/C997)</f>
        <v>1.9428871688572814E-4</v>
      </c>
      <c r="I998">
        <f>+LN(D998/D997)</f>
        <v>3.0336648032286855E-2</v>
      </c>
    </row>
    <row r="999" spans="1:9" x14ac:dyDescent="0.25">
      <c r="A999" s="16">
        <v>42460</v>
      </c>
      <c r="B999">
        <f>+VLOOKUP(A999,'CEMEXCPO.MX'!$A$2:$G$1741,6,FALSE)</f>
        <v>11.603199999999999</v>
      </c>
      <c r="C999">
        <f>+VLOOKUP(A999,BIMBOA.MX!$A$2:$G$1741,6,FALSE)</f>
        <v>49.573742000000003</v>
      </c>
      <c r="D999">
        <f>+VLOOKUP(A999,GENTERA.MX!$A$2:$G$1741,6,FALSE)</f>
        <v>30.011748999999998</v>
      </c>
      <c r="F999" s="16">
        <v>42460</v>
      </c>
      <c r="G999">
        <f>+LN(B999/B998)</f>
        <v>8.0038845726613378E-3</v>
      </c>
      <c r="H999">
        <f>+LN(C999/C998)</f>
        <v>-7.9961271274799402E-3</v>
      </c>
      <c r="I999">
        <f>+LN(D999/D998)</f>
        <v>-1.4906036224259006E-2</v>
      </c>
    </row>
    <row r="1000" spans="1:9" x14ac:dyDescent="0.25">
      <c r="A1000" s="16">
        <v>42461</v>
      </c>
      <c r="B1000">
        <f>+VLOOKUP(A1000,'CEMEXCPO.MX'!$A$2:$G$1741,6,FALSE)</f>
        <v>11.603199999999999</v>
      </c>
      <c r="C1000">
        <f>+VLOOKUP(A1000,BIMBOA.MX!$A$2:$G$1741,6,FALSE)</f>
        <v>49.098098999999998</v>
      </c>
      <c r="D1000">
        <f>+VLOOKUP(A1000,GENTERA.MX!$A$2:$G$1741,6,FALSE)</f>
        <v>30.020588</v>
      </c>
      <c r="F1000" s="16">
        <v>42461</v>
      </c>
      <c r="G1000">
        <f>+LN(B1000/B999)</f>
        <v>0</v>
      </c>
      <c r="H1000">
        <f>+LN(C1000/C999)</f>
        <v>-9.6409812438183525E-3</v>
      </c>
      <c r="I1000">
        <f>+LN(D1000/D999)</f>
        <v>2.9447462836153975E-4</v>
      </c>
    </row>
    <row r="1001" spans="1:9" x14ac:dyDescent="0.25">
      <c r="A1001" s="16">
        <v>42464</v>
      </c>
      <c r="B1001">
        <f>+VLOOKUP(A1001,'CEMEXCPO.MX'!$A$2:$G$1741,6,FALSE)</f>
        <v>11.5107</v>
      </c>
      <c r="C1001">
        <f>+VLOOKUP(A1001,BIMBOA.MX!$A$2:$G$1741,6,FALSE)</f>
        <v>48.467136000000004</v>
      </c>
      <c r="D1001">
        <f>+VLOOKUP(A1001,GENTERA.MX!$A$2:$G$1741,6,FALSE)</f>
        <v>29.534524999999999</v>
      </c>
      <c r="F1001" s="16">
        <v>42464</v>
      </c>
      <c r="G1001">
        <f>+LN(B1001/B1000)</f>
        <v>-8.0038845726614089E-3</v>
      </c>
      <c r="H1001">
        <f>+LN(C1001/C1000)</f>
        <v>-1.2934357130894086E-2</v>
      </c>
      <c r="I1001">
        <f>+LN(D1001/D1000)</f>
        <v>-1.6323494939508992E-2</v>
      </c>
    </row>
    <row r="1002" spans="1:9" x14ac:dyDescent="0.25">
      <c r="A1002" s="16">
        <v>42465</v>
      </c>
      <c r="B1002">
        <f>+VLOOKUP(A1002,'CEMEXCPO.MX'!$A$2:$G$1741,6,FALSE)</f>
        <v>11.5107</v>
      </c>
      <c r="C1002">
        <f>+VLOOKUP(A1002,BIMBOA.MX!$A$2:$G$1741,6,FALSE)</f>
        <v>47.991492999999998</v>
      </c>
      <c r="D1002">
        <f>+VLOOKUP(A1002,GENTERA.MX!$A$2:$G$1741,6,FALSE)</f>
        <v>29.039639000000001</v>
      </c>
      <c r="F1002" s="16">
        <v>42465</v>
      </c>
      <c r="G1002">
        <f>+LN(B1002/B1001)</f>
        <v>0</v>
      </c>
      <c r="H1002">
        <f>+LN(C1002/C1001)</f>
        <v>-9.8621939815055053E-3</v>
      </c>
      <c r="I1002">
        <f>+LN(D1002/D1001)</f>
        <v>-1.6898159266172282E-2</v>
      </c>
    </row>
    <row r="1003" spans="1:9" x14ac:dyDescent="0.25">
      <c r="A1003" s="16">
        <v>42466</v>
      </c>
      <c r="B1003">
        <f>+VLOOKUP(A1003,'CEMEXCPO.MX'!$A$2:$G$1741,6,FALSE)</f>
        <v>11.529199999999999</v>
      </c>
      <c r="C1003">
        <f>+VLOOKUP(A1003,BIMBOA.MX!$A$2:$G$1741,6,FALSE)</f>
        <v>47.972079999999998</v>
      </c>
      <c r="D1003">
        <f>+VLOOKUP(A1003,GENTERA.MX!$A$2:$G$1741,6,FALSE)</f>
        <v>29.737793</v>
      </c>
      <c r="F1003" s="16">
        <v>42466</v>
      </c>
      <c r="G1003">
        <f>+LN(B1003/B1002)</f>
        <v>1.6059100930019294E-3</v>
      </c>
      <c r="H1003">
        <f>+LN(C1003/C1002)</f>
        <v>-4.0459102673919104E-4</v>
      </c>
      <c r="I1003">
        <f>+LN(D1003/D1002)</f>
        <v>2.3756969710046181E-2</v>
      </c>
    </row>
    <row r="1004" spans="1:9" x14ac:dyDescent="0.25">
      <c r="A1004" s="16">
        <v>42467</v>
      </c>
      <c r="B1004">
        <f>+VLOOKUP(A1004,'CEMEXCPO.MX'!$A$2:$G$1741,6,FALSE)</f>
        <v>11.409000000000001</v>
      </c>
      <c r="C1004">
        <f>+VLOOKUP(A1004,BIMBOA.MX!$A$2:$G$1741,6,FALSE)</f>
        <v>47.865307000000001</v>
      </c>
      <c r="D1004">
        <f>+VLOOKUP(A1004,GENTERA.MX!$A$2:$G$1741,6,FALSE)</f>
        <v>30.754089</v>
      </c>
      <c r="F1004" s="16">
        <v>42467</v>
      </c>
      <c r="G1004">
        <f>+LN(B1004/B1003)</f>
        <v>-1.0480430044448171E-2</v>
      </c>
      <c r="H1004">
        <f>+LN(C1004/C1003)</f>
        <v>-2.2282127574433323E-3</v>
      </c>
      <c r="I1004">
        <f>+LN(D1004/D1003)</f>
        <v>3.3604232561912403E-2</v>
      </c>
    </row>
    <row r="1005" spans="1:9" x14ac:dyDescent="0.25">
      <c r="A1005" s="16">
        <v>42468</v>
      </c>
      <c r="B1005">
        <f>+VLOOKUP(A1005,'CEMEXCPO.MX'!$A$2:$G$1741,6,FALSE)</f>
        <v>11.4275</v>
      </c>
      <c r="C1005">
        <f>+VLOOKUP(A1005,BIMBOA.MX!$A$2:$G$1741,6,FALSE)</f>
        <v>47.671165000000002</v>
      </c>
      <c r="D1005">
        <f>+VLOOKUP(A1005,GENTERA.MX!$A$2:$G$1741,6,FALSE)</f>
        <v>29.817326000000001</v>
      </c>
      <c r="F1005" s="16">
        <v>42468</v>
      </c>
      <c r="G1005">
        <f>+LN(B1005/B1004)</f>
        <v>1.6202136095301064E-3</v>
      </c>
      <c r="H1005">
        <f>+LN(C1005/C1004)</f>
        <v>-4.0642544815565167E-3</v>
      </c>
      <c r="I1005">
        <f>+LN(D1005/D1004)</f>
        <v>-3.0933327067437098E-2</v>
      </c>
    </row>
    <row r="1006" spans="1:9" x14ac:dyDescent="0.25">
      <c r="A1006" s="16">
        <v>42471</v>
      </c>
      <c r="B1006">
        <f>+VLOOKUP(A1006,'CEMEXCPO.MX'!$A$2:$G$1741,6,FALSE)</f>
        <v>11.52</v>
      </c>
      <c r="C1006">
        <f>+VLOOKUP(A1006,BIMBOA.MX!$A$2:$G$1741,6,FALSE)</f>
        <v>47.574097000000002</v>
      </c>
      <c r="D1006">
        <f>+VLOOKUP(A1006,GENTERA.MX!$A$2:$G$1741,6,FALSE)</f>
        <v>29.490341000000001</v>
      </c>
      <c r="F1006" s="16">
        <v>42471</v>
      </c>
      <c r="G1006">
        <f>+LN(B1006/B1005)</f>
        <v>8.0619240439827305E-3</v>
      </c>
      <c r="H1006">
        <f>+LN(C1006/C1005)</f>
        <v>-2.0382753234756E-3</v>
      </c>
      <c r="I1006">
        <f>+LN(D1006/D1005)</f>
        <v>-1.1026847952265132E-2</v>
      </c>
    </row>
    <row r="1007" spans="1:9" x14ac:dyDescent="0.25">
      <c r="A1007" s="16">
        <v>42472</v>
      </c>
      <c r="B1007">
        <f>+VLOOKUP(A1007,'CEMEXCPO.MX'!$A$2:$G$1741,6,FALSE)</f>
        <v>11.6402</v>
      </c>
      <c r="C1007">
        <f>+VLOOKUP(A1007,BIMBOA.MX!$A$2:$G$1741,6,FALSE)</f>
        <v>48.04974</v>
      </c>
      <c r="D1007">
        <f>+VLOOKUP(A1007,GENTERA.MX!$A$2:$G$1741,6,FALSE)</f>
        <v>30.029423000000001</v>
      </c>
      <c r="F1007" s="16">
        <v>42472</v>
      </c>
      <c r="G1007">
        <f>+LN(B1007/B1006)</f>
        <v>1.0379969018519793E-2</v>
      </c>
      <c r="H1007">
        <f>+LN(C1007/C1006)</f>
        <v>9.9482919264198971E-3</v>
      </c>
      <c r="I1007">
        <f>+LN(D1007/D1006)</f>
        <v>1.8114881689323334E-2</v>
      </c>
    </row>
    <row r="1008" spans="1:9" x14ac:dyDescent="0.25">
      <c r="A1008" s="16">
        <v>42473</v>
      </c>
      <c r="B1008">
        <f>+VLOOKUP(A1008,'CEMEXCPO.MX'!$A$2:$G$1741,6,FALSE)</f>
        <v>11.7788</v>
      </c>
      <c r="C1008">
        <f>+VLOOKUP(A1008,BIMBOA.MX!$A$2:$G$1741,6,FALSE)</f>
        <v>47.709991000000002</v>
      </c>
      <c r="D1008">
        <f>+VLOOKUP(A1008,GENTERA.MX!$A$2:$G$1741,6,FALSE)</f>
        <v>29.958725000000001</v>
      </c>
      <c r="F1008" s="16">
        <v>42473</v>
      </c>
      <c r="G1008">
        <f>+LN(B1008/B1007)</f>
        <v>1.1836681176166118E-2</v>
      </c>
      <c r="H1008">
        <f>+LN(C1008/C1007)</f>
        <v>-7.0958934831852226E-3</v>
      </c>
      <c r="I1008">
        <f>+LN(D1008/D1007)</f>
        <v>-2.3570666902994544E-3</v>
      </c>
    </row>
    <row r="1009" spans="1:9" x14ac:dyDescent="0.25">
      <c r="A1009" s="16">
        <v>42474</v>
      </c>
      <c r="B1009">
        <f>+VLOOKUP(A1009,'CEMEXCPO.MX'!$A$2:$G$1741,6,FALSE)</f>
        <v>11.6402</v>
      </c>
      <c r="C1009">
        <f>+VLOOKUP(A1009,BIMBOA.MX!$A$2:$G$1741,6,FALSE)</f>
        <v>47.836182000000001</v>
      </c>
      <c r="D1009">
        <f>+VLOOKUP(A1009,GENTERA.MX!$A$2:$G$1741,6,FALSE)</f>
        <v>30.038264999999999</v>
      </c>
      <c r="F1009" s="16">
        <v>42474</v>
      </c>
      <c r="G1009">
        <f>+LN(B1009/B1008)</f>
        <v>-1.1836681176166071E-2</v>
      </c>
      <c r="H1009">
        <f>+LN(C1009/C1008)</f>
        <v>2.6414678769655525E-3</v>
      </c>
      <c r="I1009">
        <f>+LN(D1009/D1008)</f>
        <v>2.6514679019412246E-3</v>
      </c>
    </row>
    <row r="1010" spans="1:9" x14ac:dyDescent="0.25">
      <c r="A1010" s="16">
        <v>42475</v>
      </c>
      <c r="B1010">
        <f>+VLOOKUP(A1010,'CEMEXCPO.MX'!$A$2:$G$1741,6,FALSE)</f>
        <v>11.8713</v>
      </c>
      <c r="C1010">
        <f>+VLOOKUP(A1010,BIMBOA.MX!$A$2:$G$1741,6,FALSE)</f>
        <v>47.709991000000002</v>
      </c>
      <c r="D1010">
        <f>+VLOOKUP(A1010,GENTERA.MX!$A$2:$G$1741,6,FALSE)</f>
        <v>30.815947999999999</v>
      </c>
      <c r="F1010" s="16">
        <v>42475</v>
      </c>
      <c r="G1010">
        <f>+LN(B1010/B1009)</f>
        <v>1.9659098136266196E-2</v>
      </c>
      <c r="H1010">
        <f>+LN(C1010/C1009)</f>
        <v>-2.6414678769656145E-3</v>
      </c>
      <c r="I1010">
        <f>+LN(D1010/D1009)</f>
        <v>2.5560279276119539E-2</v>
      </c>
    </row>
    <row r="1011" spans="1:9" x14ac:dyDescent="0.25">
      <c r="A1011" s="16">
        <v>42478</v>
      </c>
      <c r="B1011">
        <f>+VLOOKUP(A1011,'CEMEXCPO.MX'!$A$2:$G$1741,6,FALSE)</f>
        <v>11.908300000000001</v>
      </c>
      <c r="C1011">
        <f>+VLOOKUP(A1011,BIMBOA.MX!$A$2:$G$1741,6,FALSE)</f>
        <v>46.399543999999999</v>
      </c>
      <c r="D1011">
        <f>+VLOOKUP(A1011,GENTERA.MX!$A$2:$G$1741,6,FALSE)</f>
        <v>29.189871</v>
      </c>
      <c r="F1011" s="16">
        <v>42478</v>
      </c>
      <c r="G1011">
        <f>+LN(B1011/B1010)</f>
        <v>3.111913561120862E-3</v>
      </c>
      <c r="H1011">
        <f>+LN(C1011/C1010)</f>
        <v>-2.7851199290588134E-2</v>
      </c>
      <c r="I1011">
        <f>+LN(D1011/D1010)</f>
        <v>-5.4210582644620024E-2</v>
      </c>
    </row>
    <row r="1012" spans="1:9" x14ac:dyDescent="0.25">
      <c r="A1012" s="16">
        <v>42479</v>
      </c>
      <c r="B1012">
        <f>+VLOOKUP(A1012,'CEMEXCPO.MX'!$A$2:$G$1741,6,FALSE)</f>
        <v>12.0192</v>
      </c>
      <c r="C1012">
        <f>+VLOOKUP(A1012,BIMBOA.MX!$A$2:$G$1741,6,FALSE)</f>
        <v>48.709816000000004</v>
      </c>
      <c r="D1012">
        <f>+VLOOKUP(A1012,GENTERA.MX!$A$2:$G$1741,6,FALSE)</f>
        <v>30.524318999999998</v>
      </c>
      <c r="F1012" s="16">
        <v>42479</v>
      </c>
      <c r="G1012">
        <f>+LN(B1012/B1011)</f>
        <v>9.2697351680454867E-3</v>
      </c>
      <c r="H1012">
        <f>+LN(C1012/C1011)</f>
        <v>4.8590938755177608E-2</v>
      </c>
      <c r="I1012">
        <f>+LN(D1012/D1011)</f>
        <v>4.4701944631023616E-2</v>
      </c>
    </row>
    <row r="1013" spans="1:9" x14ac:dyDescent="0.25">
      <c r="A1013" s="16">
        <v>42480</v>
      </c>
      <c r="B1013">
        <f>+VLOOKUP(A1013,'CEMEXCPO.MX'!$A$2:$G$1741,6,FALSE)</f>
        <v>12.084</v>
      </c>
      <c r="C1013">
        <f>+VLOOKUP(A1013,BIMBOA.MX!$A$2:$G$1741,6,FALSE)</f>
        <v>49.020439000000003</v>
      </c>
      <c r="D1013">
        <f>+VLOOKUP(A1013,GENTERA.MX!$A$2:$G$1741,6,FALSE)</f>
        <v>29.852674</v>
      </c>
      <c r="F1013" s="16">
        <v>42480</v>
      </c>
      <c r="G1013">
        <f>+LN(B1013/B1012)</f>
        <v>5.3768923727281802E-3</v>
      </c>
      <c r="H1013">
        <f>+LN(C1013/C1012)</f>
        <v>6.3567632353326211E-3</v>
      </c>
      <c r="I1013">
        <f>+LN(D1013/D1012)</f>
        <v>-2.2249293099613855E-2</v>
      </c>
    </row>
    <row r="1014" spans="1:9" x14ac:dyDescent="0.25">
      <c r="A1014" s="16">
        <v>42481</v>
      </c>
      <c r="B1014">
        <f>+VLOOKUP(A1014,'CEMEXCPO.MX'!$A$2:$G$1741,6,FALSE)</f>
        <v>12.0655</v>
      </c>
      <c r="C1014">
        <f>+VLOOKUP(A1014,BIMBOA.MX!$A$2:$G$1741,6,FALSE)</f>
        <v>49.136921000000001</v>
      </c>
      <c r="D1014">
        <f>+VLOOKUP(A1014,GENTERA.MX!$A$2:$G$1741,6,FALSE)</f>
        <v>29.454998</v>
      </c>
      <c r="F1014" s="16">
        <v>42481</v>
      </c>
      <c r="G1014">
        <f>+LN(B1014/B1013)</f>
        <v>-1.5321231179866981E-3</v>
      </c>
      <c r="H1014">
        <f>+LN(C1014/C1013)</f>
        <v>2.3733738290769419E-3</v>
      </c>
      <c r="I1014">
        <f>+LN(D1014/D1013)</f>
        <v>-1.3410809992520794E-2</v>
      </c>
    </row>
    <row r="1015" spans="1:9" x14ac:dyDescent="0.25">
      <c r="A1015" s="16">
        <v>42482</v>
      </c>
      <c r="B1015">
        <f>+VLOOKUP(A1015,'CEMEXCPO.MX'!$A$2:$G$1741,6,FALSE)</f>
        <v>12.2134</v>
      </c>
      <c r="C1015">
        <f>+VLOOKUP(A1015,BIMBOA.MX!$A$2:$G$1741,6,FALSE)</f>
        <v>48.785809</v>
      </c>
      <c r="D1015">
        <f>+VLOOKUP(A1015,GENTERA.MX!$A$2:$G$1741,6,FALSE)</f>
        <v>29.746625999999999</v>
      </c>
      <c r="F1015" s="16">
        <v>42482</v>
      </c>
      <c r="G1015">
        <f>+LN(B1015/B1014)</f>
        <v>1.2183569231767144E-2</v>
      </c>
      <c r="H1015">
        <f>+LN(C1015/C1014)</f>
        <v>-7.1712360288057834E-3</v>
      </c>
      <c r="I1015">
        <f>+LN(D1015/D1014)</f>
        <v>9.8521067218708194E-3</v>
      </c>
    </row>
    <row r="1016" spans="1:9" x14ac:dyDescent="0.25">
      <c r="A1016" s="16">
        <v>42485</v>
      </c>
      <c r="B1016">
        <f>+VLOOKUP(A1016,'CEMEXCPO.MX'!$A$2:$G$1741,6,FALSE)</f>
        <v>11.908300000000001</v>
      </c>
      <c r="C1016">
        <f>+VLOOKUP(A1016,BIMBOA.MX!$A$2:$G$1741,6,FALSE)</f>
        <v>48.717533000000003</v>
      </c>
      <c r="D1016">
        <f>+VLOOKUP(A1016,GENTERA.MX!$A$2:$G$1741,6,FALSE)</f>
        <v>30.409433</v>
      </c>
      <c r="F1016" s="16">
        <v>42485</v>
      </c>
      <c r="G1016">
        <f>+LN(B1016/B1015)</f>
        <v>-2.5298073654554151E-2</v>
      </c>
      <c r="H1016">
        <f>+LN(C1016/C1015)</f>
        <v>-1.40048555790999E-3</v>
      </c>
      <c r="I1016">
        <f>+LN(D1016/D1015)</f>
        <v>2.2037142537611652E-2</v>
      </c>
    </row>
    <row r="1017" spans="1:9" x14ac:dyDescent="0.25">
      <c r="A1017" s="16">
        <v>42486</v>
      </c>
      <c r="B1017">
        <f>+VLOOKUP(A1017,'CEMEXCPO.MX'!$A$2:$G$1741,6,FALSE)</f>
        <v>11.908300000000001</v>
      </c>
      <c r="C1017">
        <f>+VLOOKUP(A1017,BIMBOA.MX!$A$2:$G$1741,6,FALSE)</f>
        <v>49.078400000000002</v>
      </c>
      <c r="D1017">
        <f>+VLOOKUP(A1017,GENTERA.MX!$A$2:$G$1741,6,FALSE)</f>
        <v>29.852674</v>
      </c>
      <c r="F1017" s="16">
        <v>42486</v>
      </c>
      <c r="G1017">
        <f>+LN(B1017/B1016)</f>
        <v>0</v>
      </c>
      <c r="H1017">
        <f>+LN(C1017/C1016)</f>
        <v>7.3800336437405759E-3</v>
      </c>
      <c r="I1017">
        <f>+LN(D1017/D1016)</f>
        <v>-1.8478439266961463E-2</v>
      </c>
    </row>
    <row r="1018" spans="1:9" x14ac:dyDescent="0.25">
      <c r="A1018" s="16">
        <v>42487</v>
      </c>
      <c r="B1018">
        <f>+VLOOKUP(A1018,'CEMEXCPO.MX'!$A$2:$G$1741,6,FALSE)</f>
        <v>12.01</v>
      </c>
      <c r="C1018">
        <f>+VLOOKUP(A1018,BIMBOA.MX!$A$2:$G$1741,6,FALSE)</f>
        <v>50.297561999999999</v>
      </c>
      <c r="D1018">
        <f>+VLOOKUP(A1018,GENTERA.MX!$A$2:$G$1741,6,FALSE)</f>
        <v>30.108957</v>
      </c>
      <c r="F1018" s="16">
        <v>42487</v>
      </c>
      <c r="G1018">
        <f>+LN(B1018/B1017)</f>
        <v>8.5040001082402339E-3</v>
      </c>
      <c r="H1018">
        <f>+LN(C1018/C1017)</f>
        <v>2.4537587271810261E-2</v>
      </c>
      <c r="I1018">
        <f>+LN(D1018/D1017)</f>
        <v>8.5482851730935578E-3</v>
      </c>
    </row>
    <row r="1019" spans="1:9" x14ac:dyDescent="0.25">
      <c r="A1019" s="16">
        <v>42488</v>
      </c>
      <c r="B1019">
        <f>+VLOOKUP(A1019,'CEMEXCPO.MX'!$A$2:$G$1741,6,FALSE)</f>
        <v>12.120900000000001</v>
      </c>
      <c r="C1019">
        <f>+VLOOKUP(A1019,BIMBOA.MX!$A$2:$G$1741,6,FALSE)</f>
        <v>50.833992000000002</v>
      </c>
      <c r="D1019">
        <f>+VLOOKUP(A1019,GENTERA.MX!$A$2:$G$1741,6,FALSE)</f>
        <v>30.170822000000001</v>
      </c>
      <c r="F1019" s="16">
        <v>42488</v>
      </c>
      <c r="G1019">
        <f>+LN(B1019/B1018)</f>
        <v>9.1915992180728202E-3</v>
      </c>
      <c r="H1019">
        <f>+LN(C1019/C1018)</f>
        <v>1.0608657926325907E-2</v>
      </c>
      <c r="I1019">
        <f>+LN(D1019/D1018)</f>
        <v>2.0525961689589261E-3</v>
      </c>
    </row>
    <row r="1020" spans="1:9" x14ac:dyDescent="0.25">
      <c r="A1020" s="16">
        <v>42489</v>
      </c>
      <c r="B1020">
        <f>+VLOOKUP(A1020,'CEMEXCPO.MX'!$A$2:$G$1741,6,FALSE)</f>
        <v>12.2788</v>
      </c>
      <c r="C1020">
        <f>+VLOOKUP(A1020,BIMBOA.MX!$A$2:$G$1741,6,FALSE)</f>
        <v>51.155845999999997</v>
      </c>
      <c r="D1020">
        <f>+VLOOKUP(A1020,GENTERA.MX!$A$2:$G$1741,6,FALSE)</f>
        <v>30.241522</v>
      </c>
      <c r="F1020" s="16">
        <v>42489</v>
      </c>
      <c r="G1020">
        <f>+LN(B1020/B1019)</f>
        <v>1.2942962764427291E-2</v>
      </c>
      <c r="H1020">
        <f>+LN(C1020/C1019)</f>
        <v>6.3115124945204775E-3</v>
      </c>
      <c r="I1020">
        <f>+LN(D1020/D1019)</f>
        <v>2.3405823245813621E-3</v>
      </c>
    </row>
    <row r="1021" spans="1:9" x14ac:dyDescent="0.25">
      <c r="A1021" s="16">
        <v>42492</v>
      </c>
      <c r="B1021">
        <f>+VLOOKUP(A1021,'CEMEXCPO.MX'!$A$2:$G$1741,6,FALSE)</f>
        <v>12.307700000000001</v>
      </c>
      <c r="C1021">
        <f>+VLOOKUP(A1021,BIMBOA.MX!$A$2:$G$1741,6,FALSE)</f>
        <v>51.945858000000001</v>
      </c>
      <c r="D1021">
        <f>+VLOOKUP(A1021,GENTERA.MX!$A$2:$G$1741,6,FALSE)</f>
        <v>30.586179999999999</v>
      </c>
      <c r="F1021" s="16">
        <v>42492</v>
      </c>
      <c r="G1021">
        <f>+LN(B1021/B1020)</f>
        <v>2.350884697702769E-3</v>
      </c>
      <c r="H1021">
        <f>+LN(C1021/C1020)</f>
        <v>1.5325206689504252E-2</v>
      </c>
      <c r="I1021">
        <f>+LN(D1021/D1020)</f>
        <v>1.1332392221444089E-2</v>
      </c>
    </row>
    <row r="1022" spans="1:9" x14ac:dyDescent="0.25">
      <c r="A1022" s="16">
        <v>42493</v>
      </c>
      <c r="B1022">
        <f>+VLOOKUP(A1022,'CEMEXCPO.MX'!$A$2:$G$1741,6,FALSE)</f>
        <v>12.0192</v>
      </c>
      <c r="C1022">
        <f>+VLOOKUP(A1022,BIMBOA.MX!$A$2:$G$1741,6,FALSE)</f>
        <v>51.506965999999998</v>
      </c>
      <c r="D1022">
        <f>+VLOOKUP(A1022,GENTERA.MX!$A$2:$G$1741,6,FALSE)</f>
        <v>30.047097999999998</v>
      </c>
      <c r="F1022" s="16">
        <v>42493</v>
      </c>
      <c r="G1022">
        <f>+LN(B1022/B1021)</f>
        <v>-2.3719711620397647E-2</v>
      </c>
      <c r="H1022">
        <f>+LN(C1022/C1021)</f>
        <v>-8.4849231979695471E-3</v>
      </c>
      <c r="I1022">
        <f>+LN(D1022/D1021)</f>
        <v>-1.7782189015624037E-2</v>
      </c>
    </row>
    <row r="1023" spans="1:9" x14ac:dyDescent="0.25">
      <c r="A1023" s="16">
        <v>42494</v>
      </c>
      <c r="B1023">
        <f>+VLOOKUP(A1023,'CEMEXCPO.MX'!$A$2:$G$1741,6,FALSE)</f>
        <v>11.865399999999999</v>
      </c>
      <c r="C1023">
        <f>+VLOOKUP(A1023,BIMBOA.MX!$A$2:$G$1741,6,FALSE)</f>
        <v>52.657851999999998</v>
      </c>
      <c r="D1023">
        <f>+VLOOKUP(A1023,GENTERA.MX!$A$2:$G$1741,6,FALSE)</f>
        <v>30.215008000000001</v>
      </c>
      <c r="F1023" s="16">
        <v>42494</v>
      </c>
      <c r="G1023">
        <f>+LN(B1023/B1022)</f>
        <v>-1.2878769232143138E-2</v>
      </c>
      <c r="H1023">
        <f>+LN(C1023/C1022)</f>
        <v>2.2098302604300384E-2</v>
      </c>
      <c r="I1023">
        <f>+LN(D1023/D1022)</f>
        <v>5.5726706442049039E-3</v>
      </c>
    </row>
    <row r="1024" spans="1:9" x14ac:dyDescent="0.25">
      <c r="A1024" s="16">
        <v>42495</v>
      </c>
      <c r="B1024">
        <f>+VLOOKUP(A1024,'CEMEXCPO.MX'!$A$2:$G$1741,6,FALSE)</f>
        <v>11.692299999999999</v>
      </c>
      <c r="C1024">
        <f>+VLOOKUP(A1024,BIMBOA.MX!$A$2:$G$1741,6,FALSE)</f>
        <v>51.643512999999999</v>
      </c>
      <c r="D1024">
        <f>+VLOOKUP(A1024,GENTERA.MX!$A$2:$G$1741,6,FALSE)</f>
        <v>29.790813</v>
      </c>
      <c r="F1024" s="16">
        <v>42495</v>
      </c>
      <c r="G1024">
        <f>+LN(B1024/B1023)</f>
        <v>-1.4696096429767823E-2</v>
      </c>
      <c r="H1024">
        <f>+LN(C1024/C1023)</f>
        <v>-1.9450770938264417E-2</v>
      </c>
      <c r="I1024">
        <f>+LN(D1024/D1023)</f>
        <v>-1.4138697192583066E-2</v>
      </c>
    </row>
    <row r="1025" spans="1:9" x14ac:dyDescent="0.25">
      <c r="A1025" s="16">
        <v>42496</v>
      </c>
      <c r="B1025">
        <f>+VLOOKUP(A1025,'CEMEXCPO.MX'!$A$2:$G$1741,6,FALSE)</f>
        <v>11.7212</v>
      </c>
      <c r="C1025">
        <f>+VLOOKUP(A1025,BIMBOA.MX!$A$2:$G$1741,6,FALSE)</f>
        <v>52.131176000000004</v>
      </c>
      <c r="D1025">
        <f>+VLOOKUP(A1025,GENTERA.MX!$A$2:$G$1741,6,FALSE)</f>
        <v>29.490341000000001</v>
      </c>
      <c r="F1025" s="16">
        <v>42496</v>
      </c>
      <c r="G1025">
        <f>+LN(B1025/B1024)</f>
        <v>2.4686624961745619E-3</v>
      </c>
      <c r="H1025">
        <f>+LN(C1025/C1024)</f>
        <v>9.398565188161177E-3</v>
      </c>
      <c r="I1025">
        <f>+LN(D1025/D1024)</f>
        <v>-1.0137271387950104E-2</v>
      </c>
    </row>
    <row r="1026" spans="1:9" x14ac:dyDescent="0.25">
      <c r="A1026" s="16">
        <v>42499</v>
      </c>
      <c r="B1026">
        <f>+VLOOKUP(A1026,'CEMEXCPO.MX'!$A$2:$G$1741,6,FALSE)</f>
        <v>11.7308</v>
      </c>
      <c r="C1026">
        <f>+VLOOKUP(A1026,BIMBOA.MX!$A$2:$G$1741,6,FALSE)</f>
        <v>52.999214000000002</v>
      </c>
      <c r="D1026">
        <f>+VLOOKUP(A1026,GENTERA.MX!$A$2:$G$1741,6,FALSE)</f>
        <v>30.329895</v>
      </c>
      <c r="F1026" s="16">
        <v>42499</v>
      </c>
      <c r="G1026">
        <f>+LN(B1026/B1025)</f>
        <v>8.1869354734848338E-4</v>
      </c>
      <c r="H1026">
        <f>+LN(C1026/C1025)</f>
        <v>1.6513925740762325E-2</v>
      </c>
      <c r="I1026">
        <f>+LN(D1026/D1025)</f>
        <v>2.8071073773497067E-2</v>
      </c>
    </row>
    <row r="1027" spans="1:9" x14ac:dyDescent="0.25">
      <c r="A1027" s="16">
        <v>42500</v>
      </c>
      <c r="B1027">
        <f>+VLOOKUP(A1027,'CEMEXCPO.MX'!$A$2:$G$1741,6,FALSE)</f>
        <v>12.009600000000001</v>
      </c>
      <c r="C1027">
        <f>+VLOOKUP(A1027,BIMBOA.MX!$A$2:$G$1741,6,FALSE)</f>
        <v>53.613669999999999</v>
      </c>
      <c r="D1027">
        <f>+VLOOKUP(A1027,GENTERA.MX!$A$2:$G$1741,6,FALSE)</f>
        <v>31.351438999999999</v>
      </c>
      <c r="F1027" s="16">
        <v>42500</v>
      </c>
      <c r="G1027">
        <f>+LN(B1027/B1026)</f>
        <v>2.3488468425255326E-2</v>
      </c>
      <c r="H1027">
        <f>+LN(C1027/C1026)</f>
        <v>1.1526989620227759E-2</v>
      </c>
      <c r="I1027">
        <f>+LN(D1027/D1026)</f>
        <v>3.3126307366328073E-2</v>
      </c>
    </row>
    <row r="1028" spans="1:9" x14ac:dyDescent="0.25">
      <c r="A1028" s="16">
        <v>42501</v>
      </c>
      <c r="B1028">
        <f>+VLOOKUP(A1028,'CEMEXCPO.MX'!$A$2:$G$1741,6,FALSE)</f>
        <v>11.8558</v>
      </c>
      <c r="C1028">
        <f>+VLOOKUP(A1028,BIMBOA.MX!$A$2:$G$1741,6,FALSE)</f>
        <v>53.740459000000001</v>
      </c>
      <c r="D1028">
        <f>+VLOOKUP(A1028,GENTERA.MX!$A$2:$G$1741,6,FALSE)</f>
        <v>30.429338000000001</v>
      </c>
      <c r="F1028" s="16">
        <v>42501</v>
      </c>
      <c r="G1028">
        <f>+LN(B1028/B1027)</f>
        <v>-1.2889130642934831E-2</v>
      </c>
      <c r="H1028">
        <f>+LN(C1028/C1027)</f>
        <v>2.3620714010981073E-3</v>
      </c>
      <c r="I1028">
        <f>+LN(D1028/D1027)</f>
        <v>-2.9852958316883765E-2</v>
      </c>
    </row>
    <row r="1029" spans="1:9" x14ac:dyDescent="0.25">
      <c r="A1029" s="16">
        <v>42502</v>
      </c>
      <c r="B1029">
        <f>+VLOOKUP(A1029,'CEMEXCPO.MX'!$A$2:$G$1741,6,FALSE)</f>
        <v>11.817299999999999</v>
      </c>
      <c r="C1029">
        <f>+VLOOKUP(A1029,BIMBOA.MX!$A$2:$G$1741,6,FALSE)</f>
        <v>52.862670999999999</v>
      </c>
      <c r="D1029">
        <f>+VLOOKUP(A1029,GENTERA.MX!$A$2:$G$1741,6,FALSE)</f>
        <v>30.239491999999998</v>
      </c>
      <c r="F1029" s="16">
        <v>42502</v>
      </c>
      <c r="G1029">
        <f>+LN(B1029/B1028)</f>
        <v>-3.2526398268996897E-3</v>
      </c>
      <c r="H1029">
        <f>+LN(C1029/C1028)</f>
        <v>-1.6468706674141978E-2</v>
      </c>
      <c r="I1029">
        <f>+LN(D1029/D1028)</f>
        <v>-6.2584565966199539E-3</v>
      </c>
    </row>
    <row r="1030" spans="1:9" x14ac:dyDescent="0.25">
      <c r="A1030" s="16">
        <v>42503</v>
      </c>
      <c r="B1030">
        <f>+VLOOKUP(A1030,'CEMEXCPO.MX'!$A$2:$G$1741,6,FALSE)</f>
        <v>11.5288</v>
      </c>
      <c r="C1030">
        <f>+VLOOKUP(A1030,BIMBOA.MX!$A$2:$G$1741,6,FALSE)</f>
        <v>53.008965000000003</v>
      </c>
      <c r="D1030">
        <f>+VLOOKUP(A1030,GENTERA.MX!$A$2:$G$1741,6,FALSE)</f>
        <v>29.796520000000001</v>
      </c>
      <c r="F1030" s="16">
        <v>42503</v>
      </c>
      <c r="G1030">
        <f>+LN(B1030/B1029)</f>
        <v>-2.4716306946715321E-2</v>
      </c>
      <c r="H1030">
        <f>+LN(C1030/C1029)</f>
        <v>2.7636125904523228E-3</v>
      </c>
      <c r="I1030">
        <f>+LN(D1030/D1029)</f>
        <v>-1.475714405970327E-2</v>
      </c>
    </row>
    <row r="1031" spans="1:9" x14ac:dyDescent="0.25">
      <c r="A1031" s="16">
        <v>42506</v>
      </c>
      <c r="B1031">
        <f>+VLOOKUP(A1031,'CEMEXCPO.MX'!$A$2:$G$1741,6,FALSE)</f>
        <v>11.586499999999999</v>
      </c>
      <c r="C1031">
        <f>+VLOOKUP(A1031,BIMBOA.MX!$A$2:$G$1741,6,FALSE)</f>
        <v>53.262549999999997</v>
      </c>
      <c r="D1031">
        <f>+VLOOKUP(A1031,GENTERA.MX!$A$2:$G$1741,6,FALSE)</f>
        <v>30.112928</v>
      </c>
      <c r="F1031" s="16">
        <v>42506</v>
      </c>
      <c r="G1031">
        <f>+LN(B1031/B1030)</f>
        <v>4.9923747337836622E-3</v>
      </c>
      <c r="H1031">
        <f>+LN(C1031/C1030)</f>
        <v>4.7724073812525697E-3</v>
      </c>
      <c r="I1031">
        <f>+LN(D1031/D1030)</f>
        <v>1.0562973037796812E-2</v>
      </c>
    </row>
    <row r="1032" spans="1:9" x14ac:dyDescent="0.25">
      <c r="A1032" s="16">
        <v>42507</v>
      </c>
      <c r="B1032">
        <f>+VLOOKUP(A1032,'CEMEXCPO.MX'!$A$2:$G$1741,6,FALSE)</f>
        <v>11.6731</v>
      </c>
      <c r="C1032">
        <f>+VLOOKUP(A1032,BIMBOA.MX!$A$2:$G$1741,6,FALSE)</f>
        <v>55.613087</v>
      </c>
      <c r="D1032">
        <f>+VLOOKUP(A1032,GENTERA.MX!$A$2:$G$1741,6,FALSE)</f>
        <v>29.787481</v>
      </c>
      <c r="F1032" s="16">
        <v>42507</v>
      </c>
      <c r="G1032">
        <f>+LN(B1032/B1031)</f>
        <v>7.4464221360679064E-3</v>
      </c>
      <c r="H1032">
        <f>+LN(C1032/C1031)</f>
        <v>4.3185093685031345E-2</v>
      </c>
      <c r="I1032">
        <f>+LN(D1032/D1031)</f>
        <v>-1.0866376633313685E-2</v>
      </c>
    </row>
    <row r="1033" spans="1:9" x14ac:dyDescent="0.25">
      <c r="A1033" s="16">
        <v>42508</v>
      </c>
      <c r="B1033">
        <f>+VLOOKUP(A1033,'CEMEXCPO.MX'!$A$2:$G$1741,6,FALSE)</f>
        <v>11.567299999999999</v>
      </c>
      <c r="C1033">
        <f>+VLOOKUP(A1033,BIMBOA.MX!$A$2:$G$1741,6,FALSE)</f>
        <v>55.447285000000001</v>
      </c>
      <c r="D1033">
        <f>+VLOOKUP(A1033,GENTERA.MX!$A$2:$G$1741,6,FALSE)</f>
        <v>30.076768999999999</v>
      </c>
      <c r="F1033" s="16">
        <v>42508</v>
      </c>
      <c r="G1033">
        <f>+LN(B1033/B1032)</f>
        <v>-9.1048975829375704E-3</v>
      </c>
      <c r="H1033">
        <f>+LN(C1033/C1032)</f>
        <v>-2.9858016895029662E-3</v>
      </c>
      <c r="I1033">
        <f>+LN(D1033/D1032)</f>
        <v>9.664875175349974E-3</v>
      </c>
    </row>
    <row r="1034" spans="1:9" x14ac:dyDescent="0.25">
      <c r="A1034" s="16">
        <v>42509</v>
      </c>
      <c r="B1034">
        <f>+VLOOKUP(A1034,'CEMEXCPO.MX'!$A$2:$G$1741,6,FALSE)</f>
        <v>11.3269</v>
      </c>
      <c r="C1034">
        <f>+VLOOKUP(A1034,BIMBOA.MX!$A$2:$G$1741,6,FALSE)</f>
        <v>55.544818999999997</v>
      </c>
      <c r="D1034">
        <f>+VLOOKUP(A1034,GENTERA.MX!$A$2:$G$1741,6,FALSE)</f>
        <v>29.552437000000001</v>
      </c>
      <c r="F1034" s="16">
        <v>42509</v>
      </c>
      <c r="G1034">
        <f>+LN(B1034/B1033)</f>
        <v>-2.1001724112287949E-2</v>
      </c>
      <c r="H1034">
        <f>+LN(C1034/C1033)</f>
        <v>1.7574948413475102E-3</v>
      </c>
      <c r="I1034">
        <f>+LN(D1034/D1033)</f>
        <v>-1.7586868907776724E-2</v>
      </c>
    </row>
    <row r="1035" spans="1:9" x14ac:dyDescent="0.25">
      <c r="A1035" s="16">
        <v>42510</v>
      </c>
      <c r="B1035">
        <f>+VLOOKUP(A1035,'CEMEXCPO.MX'!$A$2:$G$1741,6,FALSE)</f>
        <v>11.384600000000001</v>
      </c>
      <c r="C1035">
        <f>+VLOOKUP(A1035,BIMBOA.MX!$A$2:$G$1741,6,FALSE)</f>
        <v>53.818485000000003</v>
      </c>
      <c r="D1035">
        <f>+VLOOKUP(A1035,GENTERA.MX!$A$2:$G$1741,6,FALSE)</f>
        <v>29.064266</v>
      </c>
      <c r="F1035" s="16">
        <v>42510</v>
      </c>
      <c r="G1035">
        <f>+LN(B1035/B1034)</f>
        <v>5.0811372336731758E-3</v>
      </c>
      <c r="H1035">
        <f>+LN(C1035/C1034)</f>
        <v>-3.1573248893525363E-2</v>
      </c>
      <c r="I1035">
        <f>+LN(D1035/D1034)</f>
        <v>-1.6656763747963339E-2</v>
      </c>
    </row>
    <row r="1036" spans="1:9" x14ac:dyDescent="0.25">
      <c r="A1036" s="16">
        <v>42513</v>
      </c>
      <c r="B1036">
        <f>+VLOOKUP(A1036,'CEMEXCPO.MX'!$A$2:$G$1741,6,FALSE)</f>
        <v>11.461499999999999</v>
      </c>
      <c r="C1036">
        <f>+VLOOKUP(A1036,BIMBOA.MX!$A$2:$G$1741,6,FALSE)</f>
        <v>53.906264999999998</v>
      </c>
      <c r="D1036">
        <f>+VLOOKUP(A1036,GENTERA.MX!$A$2:$G$1741,6,FALSE)</f>
        <v>28.847301000000002</v>
      </c>
      <c r="F1036" s="16">
        <v>42513</v>
      </c>
      <c r="G1036">
        <f>+LN(B1036/B1035)</f>
        <v>6.7320278232800438E-3</v>
      </c>
      <c r="H1036">
        <f>+LN(C1036/C1035)</f>
        <v>1.6297094108510435E-3</v>
      </c>
      <c r="I1036">
        <f>+LN(D1036/D1035)</f>
        <v>-7.4930113746709565E-3</v>
      </c>
    </row>
    <row r="1037" spans="1:9" x14ac:dyDescent="0.25">
      <c r="A1037" s="16">
        <v>42514</v>
      </c>
      <c r="B1037">
        <f>+VLOOKUP(A1037,'CEMEXCPO.MX'!$A$2:$G$1741,6,FALSE)</f>
        <v>11.5288</v>
      </c>
      <c r="C1037">
        <f>+VLOOKUP(A1037,BIMBOA.MX!$A$2:$G$1741,6,FALSE)</f>
        <v>54.676777000000001</v>
      </c>
      <c r="D1037">
        <f>+VLOOKUP(A1037,GENTERA.MX!$A$2:$G$1741,6,FALSE)</f>
        <v>29.742283</v>
      </c>
      <c r="F1037" s="16">
        <v>42514</v>
      </c>
      <c r="G1037">
        <f>+LN(B1037/B1036)</f>
        <v>5.854659768420767E-3</v>
      </c>
      <c r="H1037">
        <f>+LN(C1037/C1036)</f>
        <v>1.4192362251234984E-2</v>
      </c>
      <c r="I1037">
        <f>+LN(D1037/D1036)</f>
        <v>3.0553267666816382E-2</v>
      </c>
    </row>
    <row r="1038" spans="1:9" x14ac:dyDescent="0.25">
      <c r="A1038" s="16">
        <v>42515</v>
      </c>
      <c r="B1038">
        <f>+VLOOKUP(A1038,'CEMEXCPO.MX'!$A$2:$G$1741,6,FALSE)</f>
        <v>11.625</v>
      </c>
      <c r="C1038">
        <f>+VLOOKUP(A1038,BIMBOA.MX!$A$2:$G$1741,6,FALSE)</f>
        <v>54.940112999999997</v>
      </c>
      <c r="D1038">
        <f>+VLOOKUP(A1038,GENTERA.MX!$A$2:$G$1741,6,FALSE)</f>
        <v>29.208909999999999</v>
      </c>
      <c r="F1038" s="16">
        <v>42515</v>
      </c>
      <c r="G1038">
        <f>+LN(B1038/B1037)</f>
        <v>8.3096989314051014E-3</v>
      </c>
      <c r="H1038">
        <f>+LN(C1038/C1037)</f>
        <v>4.8046702764378783E-3</v>
      </c>
      <c r="I1038">
        <f>+LN(D1038/D1037)</f>
        <v>-1.8095903669249177E-2</v>
      </c>
    </row>
    <row r="1039" spans="1:9" x14ac:dyDescent="0.25">
      <c r="A1039" s="16">
        <v>42516</v>
      </c>
      <c r="B1039">
        <f>+VLOOKUP(A1039,'CEMEXCPO.MX'!$A$2:$G$1741,6,FALSE)</f>
        <v>11.6538</v>
      </c>
      <c r="C1039">
        <f>+VLOOKUP(A1039,BIMBOA.MX!$A$2:$G$1741,6,FALSE)</f>
        <v>53.925773999999997</v>
      </c>
      <c r="D1039">
        <f>+VLOOKUP(A1039,GENTERA.MX!$A$2:$G$1741,6,FALSE)</f>
        <v>29.398752000000002</v>
      </c>
      <c r="F1039" s="16">
        <v>42516</v>
      </c>
      <c r="G1039">
        <f>+LN(B1039/B1038)</f>
        <v>2.4743556105850796E-3</v>
      </c>
      <c r="H1039">
        <f>+LN(C1039/C1038)</f>
        <v>-1.8635192013595904E-2</v>
      </c>
      <c r="I1039">
        <f>+LN(D1039/D1038)</f>
        <v>6.4784247483452824E-3</v>
      </c>
    </row>
    <row r="1040" spans="1:9" x14ac:dyDescent="0.25">
      <c r="A1040" s="16">
        <v>42517</v>
      </c>
      <c r="B1040">
        <f>+VLOOKUP(A1040,'CEMEXCPO.MX'!$A$2:$G$1741,6,FALSE)</f>
        <v>11.5192</v>
      </c>
      <c r="C1040">
        <f>+VLOOKUP(A1040,BIMBOA.MX!$A$2:$G$1741,6,FALSE)</f>
        <v>54.033062000000001</v>
      </c>
      <c r="D1040">
        <f>+VLOOKUP(A1040,GENTERA.MX!$A$2:$G$1741,6,FALSE)</f>
        <v>29.633800999999998</v>
      </c>
      <c r="F1040" s="16">
        <v>42517</v>
      </c>
      <c r="G1040">
        <f>+LN(B1040/B1039)</f>
        <v>-1.1617098672081464E-2</v>
      </c>
      <c r="H1040">
        <f>+LN(C1040/C1039)</f>
        <v>1.9875730286610781E-3</v>
      </c>
      <c r="I1040">
        <f>+LN(D1040/D1039)</f>
        <v>7.963411040435393E-3</v>
      </c>
    </row>
    <row r="1041" spans="1:9" x14ac:dyDescent="0.25">
      <c r="A1041" s="16">
        <v>42520</v>
      </c>
      <c r="B1041">
        <f>+VLOOKUP(A1041,'CEMEXCPO.MX'!$A$2:$G$1741,6,FALSE)</f>
        <v>11.5</v>
      </c>
      <c r="C1041">
        <f>+VLOOKUP(A1041,BIMBOA.MX!$A$2:$G$1741,6,FALSE)</f>
        <v>54.130592</v>
      </c>
      <c r="D1041">
        <f>+VLOOKUP(A1041,GENTERA.MX!$A$2:$G$1741,6,FALSE)</f>
        <v>29.480115999999999</v>
      </c>
      <c r="F1041" s="16">
        <v>42520</v>
      </c>
      <c r="G1041">
        <f>+LN(B1041/B1040)</f>
        <v>-1.6681730427192563E-3</v>
      </c>
      <c r="H1041">
        <f>+LN(C1041/C1040)</f>
        <v>1.8033789138088244E-3</v>
      </c>
      <c r="I1041">
        <f>+LN(D1041/D1040)</f>
        <v>-5.1996333200027504E-3</v>
      </c>
    </row>
    <row r="1042" spans="1:9" x14ac:dyDescent="0.25">
      <c r="A1042" s="16">
        <v>42521</v>
      </c>
      <c r="B1042">
        <f>+VLOOKUP(A1042,'CEMEXCPO.MX'!$A$2:$G$1741,6,FALSE)</f>
        <v>11.2788</v>
      </c>
      <c r="C1042">
        <f>+VLOOKUP(A1042,BIMBOA.MX!$A$2:$G$1741,6,FALSE)</f>
        <v>53.067486000000002</v>
      </c>
      <c r="D1042">
        <f>+VLOOKUP(A1042,GENTERA.MX!$A$2:$G$1741,6,FALSE)</f>
        <v>30.384136000000002</v>
      </c>
      <c r="F1042" s="16">
        <v>42521</v>
      </c>
      <c r="G1042">
        <f>+LN(B1042/B1041)</f>
        <v>-1.9422177937085332E-2</v>
      </c>
      <c r="H1042">
        <f>+LN(C1042/C1041)</f>
        <v>-1.9835073061636576E-2</v>
      </c>
      <c r="I1042">
        <f>+LN(D1042/D1041)</f>
        <v>3.0204627915440419E-2</v>
      </c>
    </row>
    <row r="1043" spans="1:9" x14ac:dyDescent="0.25">
      <c r="A1043" s="16">
        <v>42522</v>
      </c>
      <c r="B1043">
        <f>+VLOOKUP(A1043,'CEMEXCPO.MX'!$A$2:$G$1741,6,FALSE)</f>
        <v>11.2308</v>
      </c>
      <c r="C1043">
        <f>+VLOOKUP(A1043,BIMBOA.MX!$A$2:$G$1741,6,FALSE)</f>
        <v>52.355499000000002</v>
      </c>
      <c r="D1043">
        <f>+VLOOKUP(A1043,GENTERA.MX!$A$2:$G$1741,6,FALSE)</f>
        <v>30.176212</v>
      </c>
      <c r="F1043" s="16">
        <v>42522</v>
      </c>
      <c r="G1043">
        <f>+LN(B1043/B1042)</f>
        <v>-4.2648534630449243E-3</v>
      </c>
      <c r="H1043">
        <f>+LN(C1043/C1042)</f>
        <v>-1.3507449541613422E-2</v>
      </c>
      <c r="I1043">
        <f>+LN(D1043/D1042)</f>
        <v>-6.8666982228758663E-3</v>
      </c>
    </row>
    <row r="1044" spans="1:9" x14ac:dyDescent="0.25">
      <c r="A1044" s="16">
        <v>42523</v>
      </c>
      <c r="B1044">
        <f>+VLOOKUP(A1044,'CEMEXCPO.MX'!$A$2:$G$1741,6,FALSE)</f>
        <v>11.125</v>
      </c>
      <c r="C1044">
        <f>+VLOOKUP(A1044,BIMBOA.MX!$A$2:$G$1741,6,FALSE)</f>
        <v>52.365250000000003</v>
      </c>
      <c r="D1044">
        <f>+VLOOKUP(A1044,GENTERA.MX!$A$2:$G$1741,6,FALSE)</f>
        <v>29.841721</v>
      </c>
      <c r="F1044" s="16">
        <v>42523</v>
      </c>
      <c r="G1044">
        <f>+LN(B1044/B1043)</f>
        <v>-9.4651759167701296E-3</v>
      </c>
      <c r="H1044">
        <f>+LN(C1044/C1043)</f>
        <v>1.8622861507955544E-4</v>
      </c>
      <c r="I1044">
        <f>+LN(D1044/D1043)</f>
        <v>-1.1146483941859558E-2</v>
      </c>
    </row>
    <row r="1045" spans="1:9" x14ac:dyDescent="0.25">
      <c r="A1045" s="16">
        <v>42524</v>
      </c>
      <c r="B1045">
        <f>+VLOOKUP(A1045,'CEMEXCPO.MX'!$A$2:$G$1741,6,FALSE)</f>
        <v>11.413500000000001</v>
      </c>
      <c r="C1045">
        <f>+VLOOKUP(A1045,BIMBOA.MX!$A$2:$G$1741,6,FALSE)</f>
        <v>53.116249000000003</v>
      </c>
      <c r="D1045">
        <f>+VLOOKUP(A1045,GENTERA.MX!$A$2:$G$1741,6,FALSE)</f>
        <v>30.004446000000002</v>
      </c>
      <c r="F1045" s="16">
        <v>42524</v>
      </c>
      <c r="G1045">
        <f>+LN(B1045/B1044)</f>
        <v>2.5602037250246186E-2</v>
      </c>
      <c r="H1045">
        <f>+LN(C1045/C1044)</f>
        <v>1.4239685575153477E-2</v>
      </c>
      <c r="I1045">
        <f>+LN(D1045/D1044)</f>
        <v>5.4381227464220215E-3</v>
      </c>
    </row>
    <row r="1046" spans="1:9" x14ac:dyDescent="0.25">
      <c r="A1046" s="16">
        <v>42527</v>
      </c>
      <c r="B1046">
        <f>+VLOOKUP(A1046,'CEMEXCPO.MX'!$A$2:$G$1741,6,FALSE)</f>
        <v>11.365399999999999</v>
      </c>
      <c r="C1046">
        <f>+VLOOKUP(A1046,BIMBOA.MX!$A$2:$G$1741,6,FALSE)</f>
        <v>52.930939000000002</v>
      </c>
      <c r="D1046">
        <f>+VLOOKUP(A1046,GENTERA.MX!$A$2:$G$1741,6,FALSE)</f>
        <v>30.031566999999999</v>
      </c>
      <c r="F1046" s="16">
        <v>42527</v>
      </c>
      <c r="G1046">
        <f>+LN(B1046/B1045)</f>
        <v>-4.223212840893731E-3</v>
      </c>
      <c r="H1046">
        <f>+LN(C1046/C1045)</f>
        <v>-3.4948628456924957E-3</v>
      </c>
      <c r="I1046">
        <f>+LN(D1046/D1045)</f>
        <v>9.034911044107386E-4</v>
      </c>
    </row>
    <row r="1047" spans="1:9" x14ac:dyDescent="0.25">
      <c r="A1047" s="16">
        <v>42528</v>
      </c>
      <c r="B1047">
        <f>+VLOOKUP(A1047,'CEMEXCPO.MX'!$A$2:$G$1741,6,FALSE)</f>
        <v>11.5962</v>
      </c>
      <c r="C1047">
        <f>+VLOOKUP(A1047,BIMBOA.MX!$A$2:$G$1741,6,FALSE)</f>
        <v>53.877009999999999</v>
      </c>
      <c r="D1047">
        <f>+VLOOKUP(A1047,GENTERA.MX!$A$2:$G$1741,6,FALSE)</f>
        <v>29.760363000000002</v>
      </c>
      <c r="F1047" s="16">
        <v>42528</v>
      </c>
      <c r="G1047">
        <f>+LN(B1047/B1046)</f>
        <v>2.0103805775683437E-2</v>
      </c>
      <c r="H1047">
        <f>+LN(C1047/C1046)</f>
        <v>1.7715830188248943E-2</v>
      </c>
      <c r="I1047">
        <f>+LN(D1047/D1046)</f>
        <v>-9.0716543148846567E-3</v>
      </c>
    </row>
    <row r="1048" spans="1:9" x14ac:dyDescent="0.25">
      <c r="A1048" s="16">
        <v>42529</v>
      </c>
      <c r="B1048">
        <f>+VLOOKUP(A1048,'CEMEXCPO.MX'!$A$2:$G$1741,6,FALSE)</f>
        <v>11.942299999999999</v>
      </c>
      <c r="C1048">
        <f>+VLOOKUP(A1048,BIMBOA.MX!$A$2:$G$1741,6,FALSE)</f>
        <v>53.184520999999997</v>
      </c>
      <c r="D1048">
        <f>+VLOOKUP(A1048,GENTERA.MX!$A$2:$G$1741,6,FALSE)</f>
        <v>29.326430999999999</v>
      </c>
      <c r="F1048" s="16">
        <v>42529</v>
      </c>
      <c r="G1048">
        <f>+LN(B1048/B1047)</f>
        <v>2.9409260992120621E-2</v>
      </c>
      <c r="H1048">
        <f>+LN(C1048/C1047)</f>
        <v>-1.2936460948347909E-2</v>
      </c>
      <c r="I1048">
        <f>+LN(D1048/D1047)</f>
        <v>-1.4688216168224561E-2</v>
      </c>
    </row>
    <row r="1049" spans="1:9" x14ac:dyDescent="0.25">
      <c r="A1049" s="16">
        <v>42530</v>
      </c>
      <c r="B1049">
        <f>+VLOOKUP(A1049,'CEMEXCPO.MX'!$A$2:$G$1741,6,FALSE)</f>
        <v>11.5769</v>
      </c>
      <c r="C1049">
        <f>+VLOOKUP(A1049,BIMBOA.MX!$A$2:$G$1741,6,FALSE)</f>
        <v>52.911434</v>
      </c>
      <c r="D1049">
        <f>+VLOOKUP(A1049,GENTERA.MX!$A$2:$G$1741,6,FALSE)</f>
        <v>29.308350000000001</v>
      </c>
      <c r="F1049" s="16">
        <v>42530</v>
      </c>
      <c r="G1049">
        <f>+LN(B1049/B1048)</f>
        <v>-3.107498585953538E-2</v>
      </c>
      <c r="H1049">
        <f>+LN(C1049/C1048)</f>
        <v>-5.1479361884293378E-3</v>
      </c>
      <c r="I1049">
        <f>+LN(D1049/D1048)</f>
        <v>-6.1673294466998323E-4</v>
      </c>
    </row>
    <row r="1050" spans="1:9" x14ac:dyDescent="0.25">
      <c r="A1050" s="16">
        <v>42531</v>
      </c>
      <c r="B1050">
        <f>+VLOOKUP(A1050,'CEMEXCPO.MX'!$A$2:$G$1741,6,FALSE)</f>
        <v>11.259600000000001</v>
      </c>
      <c r="C1050">
        <f>+VLOOKUP(A1050,BIMBOA.MX!$A$2:$G$1741,6,FALSE)</f>
        <v>52.355499000000002</v>
      </c>
      <c r="D1050">
        <f>+VLOOKUP(A1050,GENTERA.MX!$A$2:$G$1741,6,FALSE)</f>
        <v>29.371634</v>
      </c>
      <c r="F1050" s="16">
        <v>42531</v>
      </c>
      <c r="G1050">
        <f>+LN(B1050/B1049)</f>
        <v>-2.7790635268057941E-2</v>
      </c>
      <c r="H1050">
        <f>+LN(C1050/C1049)</f>
        <v>-1.0562484396012291E-2</v>
      </c>
      <c r="I1050">
        <f>+LN(D1050/D1049)</f>
        <v>2.1569203064099869E-3</v>
      </c>
    </row>
    <row r="1051" spans="1:9" x14ac:dyDescent="0.25">
      <c r="A1051" s="16">
        <v>42534</v>
      </c>
      <c r="B1051">
        <f>+VLOOKUP(A1051,'CEMEXCPO.MX'!$A$2:$G$1741,6,FALSE)</f>
        <v>11.125</v>
      </c>
      <c r="C1051">
        <f>+VLOOKUP(A1051,BIMBOA.MX!$A$2:$G$1741,6,FALSE)</f>
        <v>52.023887999999999</v>
      </c>
      <c r="D1051">
        <f>+VLOOKUP(A1051,GENTERA.MX!$A$2:$G$1741,6,FALSE)</f>
        <v>29.226991999999999</v>
      </c>
      <c r="F1051" s="16">
        <v>42534</v>
      </c>
      <c r="G1051">
        <f>+LN(B1051/B1050)</f>
        <v>-1.2026270049563421E-2</v>
      </c>
      <c r="H1051">
        <f>+LN(C1051/C1050)</f>
        <v>-6.3539770678574187E-3</v>
      </c>
      <c r="I1051">
        <f>+LN(D1051/D1050)</f>
        <v>-4.9367128081583044E-3</v>
      </c>
    </row>
    <row r="1052" spans="1:9" x14ac:dyDescent="0.25">
      <c r="A1052" s="16">
        <v>42535</v>
      </c>
      <c r="B1052">
        <f>+VLOOKUP(A1052,'CEMEXCPO.MX'!$A$2:$G$1741,6,FALSE)</f>
        <v>10.7981</v>
      </c>
      <c r="C1052">
        <f>+VLOOKUP(A1052,BIMBOA.MX!$A$2:$G$1741,6,FALSE)</f>
        <v>51.204613000000002</v>
      </c>
      <c r="D1052">
        <f>+VLOOKUP(A1052,GENTERA.MX!$A$2:$G$1741,6,FALSE)</f>
        <v>29.037144000000001</v>
      </c>
      <c r="F1052" s="16">
        <v>42535</v>
      </c>
      <c r="G1052">
        <f>+LN(B1052/B1051)</f>
        <v>-2.9824635324836795E-2</v>
      </c>
      <c r="H1052">
        <f>+LN(C1052/C1051)</f>
        <v>-1.5873372068841561E-2</v>
      </c>
      <c r="I1052">
        <f>+LN(D1052/D1051)</f>
        <v>-6.5168278437400928E-3</v>
      </c>
    </row>
    <row r="1053" spans="1:9" x14ac:dyDescent="0.25">
      <c r="A1053" s="16">
        <v>42536</v>
      </c>
      <c r="B1053">
        <f>+VLOOKUP(A1053,'CEMEXCPO.MX'!$A$2:$G$1741,6,FALSE)</f>
        <v>11.1538</v>
      </c>
      <c r="C1053">
        <f>+VLOOKUP(A1053,BIMBOA.MX!$A$2:$G$1741,6,FALSE)</f>
        <v>52.209198000000001</v>
      </c>
      <c r="D1053">
        <f>+VLOOKUP(A1053,GENTERA.MX!$A$2:$G$1741,6,FALSE)</f>
        <v>28.675535</v>
      </c>
      <c r="F1053" s="16">
        <v>42536</v>
      </c>
      <c r="G1053">
        <f>+LN(B1053/B1052)</f>
        <v>3.2410054291974709E-2</v>
      </c>
      <c r="H1053">
        <f>+LN(C1053/C1052)</f>
        <v>1.9429060619371014E-2</v>
      </c>
      <c r="I1053">
        <f>+LN(D1053/D1052)</f>
        <v>-1.2531517804331128E-2</v>
      </c>
    </row>
    <row r="1054" spans="1:9" x14ac:dyDescent="0.25">
      <c r="A1054" s="16">
        <v>42537</v>
      </c>
      <c r="B1054">
        <f>+VLOOKUP(A1054,'CEMEXCPO.MX'!$A$2:$G$1741,6,FALSE)</f>
        <v>11.2692</v>
      </c>
      <c r="C1054">
        <f>+VLOOKUP(A1054,BIMBOA.MX!$A$2:$G$1741,6,FALSE)</f>
        <v>53.428356000000001</v>
      </c>
      <c r="D1054">
        <f>+VLOOKUP(A1054,GENTERA.MX!$A$2:$G$1741,6,FALSE)</f>
        <v>28.485690999999999</v>
      </c>
      <c r="F1054" s="16">
        <v>42537</v>
      </c>
      <c r="G1054">
        <f>+LN(B1054/B1053)</f>
        <v>1.0293093596989277E-2</v>
      </c>
      <c r="H1054">
        <f>+LN(C1054/C1053)</f>
        <v>2.3082930002995296E-2</v>
      </c>
      <c r="I1054">
        <f>+LN(D1054/D1053)</f>
        <v>-6.6424291886989411E-3</v>
      </c>
    </row>
    <row r="1055" spans="1:9" x14ac:dyDescent="0.25">
      <c r="A1055" s="16">
        <v>42538</v>
      </c>
      <c r="B1055">
        <f>+VLOOKUP(A1055,'CEMEXCPO.MX'!$A$2:$G$1741,6,FALSE)</f>
        <v>11.5</v>
      </c>
      <c r="C1055">
        <f>+VLOOKUP(A1055,BIMBOA.MX!$A$2:$G$1741,6,FALSE)</f>
        <v>54.208621999999998</v>
      </c>
      <c r="D1055">
        <f>+VLOOKUP(A1055,GENTERA.MX!$A$2:$G$1741,6,FALSE)</f>
        <v>28.919620999999999</v>
      </c>
      <c r="F1055" s="16">
        <v>42538</v>
      </c>
      <c r="G1055">
        <f>+LN(B1055/B1054)</f>
        <v>2.0273694752773314E-2</v>
      </c>
      <c r="H1055">
        <f>+LN(C1055/C1054)</f>
        <v>1.44983570193649E-2</v>
      </c>
      <c r="I1055">
        <f>+LN(D1055/D1054)</f>
        <v>1.5118401067392082E-2</v>
      </c>
    </row>
    <row r="1056" spans="1:9" x14ac:dyDescent="0.25">
      <c r="A1056" s="16">
        <v>42541</v>
      </c>
      <c r="B1056">
        <f>+VLOOKUP(A1056,'CEMEXCPO.MX'!$A$2:$G$1741,6,FALSE)</f>
        <v>11.7308</v>
      </c>
      <c r="C1056">
        <f>+VLOOKUP(A1056,BIMBOA.MX!$A$2:$G$1741,6,FALSE)</f>
        <v>53.486877</v>
      </c>
      <c r="D1056">
        <f>+VLOOKUP(A1056,GENTERA.MX!$A$2:$G$1741,6,FALSE)</f>
        <v>30.022525999999999</v>
      </c>
      <c r="F1056" s="16">
        <v>42541</v>
      </c>
      <c r="G1056">
        <f>+LN(B1056/B1055)</f>
        <v>1.9870826164104863E-2</v>
      </c>
      <c r="H1056">
        <f>+LN(C1056/C1055)</f>
        <v>-1.3403639191001952E-2</v>
      </c>
      <c r="I1056">
        <f>+LN(D1056/D1055)</f>
        <v>3.7427674482354602E-2</v>
      </c>
    </row>
    <row r="1057" spans="1:9" x14ac:dyDescent="0.25">
      <c r="A1057" s="16">
        <v>42542</v>
      </c>
      <c r="B1057">
        <f>+VLOOKUP(A1057,'CEMEXCPO.MX'!$A$2:$G$1741,6,FALSE)</f>
        <v>11.586499999999999</v>
      </c>
      <c r="C1057">
        <f>+VLOOKUP(A1057,BIMBOA.MX!$A$2:$G$1741,6,FALSE)</f>
        <v>53.672187999999998</v>
      </c>
      <c r="D1057">
        <f>+VLOOKUP(A1057,GENTERA.MX!$A$2:$G$1741,6,FALSE)</f>
        <v>29.552437000000001</v>
      </c>
      <c r="F1057" s="16">
        <v>42542</v>
      </c>
      <c r="G1057">
        <f>+LN(B1057/B1056)</f>
        <v>-1.2377234257511012E-2</v>
      </c>
      <c r="H1057">
        <f>+LN(C1057/C1056)</f>
        <v>3.4586189180510433E-3</v>
      </c>
      <c r="I1057">
        <f>+LN(D1057/D1056)</f>
        <v>-1.5781755728697593E-2</v>
      </c>
    </row>
    <row r="1058" spans="1:9" x14ac:dyDescent="0.25">
      <c r="A1058" s="16">
        <v>42543</v>
      </c>
      <c r="B1058">
        <f>+VLOOKUP(A1058,'CEMEXCPO.MX'!$A$2:$G$1741,6,FALSE)</f>
        <v>11.663500000000001</v>
      </c>
      <c r="C1058">
        <f>+VLOOKUP(A1058,BIMBOA.MX!$A$2:$G$1741,6,FALSE)</f>
        <v>54.988880000000002</v>
      </c>
      <c r="D1058">
        <f>+VLOOKUP(A1058,GENTERA.MX!$A$2:$G$1741,6,FALSE)</f>
        <v>29.697081000000001</v>
      </c>
      <c r="F1058" s="16">
        <v>42543</v>
      </c>
      <c r="G1058">
        <f>+LN(B1058/B1057)</f>
        <v>6.6236801306752561E-3</v>
      </c>
      <c r="H1058">
        <f>+LN(C1058/C1057)</f>
        <v>2.4236029960847866E-2</v>
      </c>
      <c r="I1058">
        <f>+LN(D1058/D1057)</f>
        <v>4.8825473095149971E-3</v>
      </c>
    </row>
    <row r="1059" spans="1:9" x14ac:dyDescent="0.25">
      <c r="A1059" s="16">
        <v>42544</v>
      </c>
      <c r="B1059">
        <f>+VLOOKUP(A1059,'CEMEXCPO.MX'!$A$2:$G$1741,6,FALSE)</f>
        <v>11.8942</v>
      </c>
      <c r="C1059">
        <f>+VLOOKUP(A1059,BIMBOA.MX!$A$2:$G$1741,6,FALSE)</f>
        <v>56.412852999999998</v>
      </c>
      <c r="D1059">
        <f>+VLOOKUP(A1059,GENTERA.MX!$A$2:$G$1741,6,FALSE)</f>
        <v>29.633800999999998</v>
      </c>
      <c r="F1059" s="16">
        <v>42544</v>
      </c>
      <c r="G1059">
        <f>+LN(B1059/B1058)</f>
        <v>1.9586578937495925E-2</v>
      </c>
      <c r="H1059">
        <f>+LN(C1059/C1058)</f>
        <v>2.55660396391473E-2</v>
      </c>
      <c r="I1059">
        <f>+LN(D1059/D1058)</f>
        <v>-2.1331226458013845E-3</v>
      </c>
    </row>
    <row r="1060" spans="1:9" x14ac:dyDescent="0.25">
      <c r="A1060" s="16">
        <v>42545</v>
      </c>
      <c r="B1060">
        <f>+VLOOKUP(A1060,'CEMEXCPO.MX'!$A$2:$G$1741,6,FALSE)</f>
        <v>10.807700000000001</v>
      </c>
      <c r="C1060">
        <f>+VLOOKUP(A1060,BIMBOA.MX!$A$2:$G$1741,6,FALSE)</f>
        <v>54.189109999999999</v>
      </c>
      <c r="D1060">
        <f>+VLOOKUP(A1060,GENTERA.MX!$A$2:$G$1741,6,FALSE)</f>
        <v>29.416834000000001</v>
      </c>
      <c r="F1060" s="16">
        <v>42545</v>
      </c>
      <c r="G1060">
        <f>+LN(B1060/B1059)</f>
        <v>-9.5792043288186871E-2</v>
      </c>
      <c r="H1060">
        <f>+LN(C1060/C1059)</f>
        <v>-4.0217056863193483E-2</v>
      </c>
      <c r="I1060">
        <f>+LN(D1060/D1059)</f>
        <v>-7.3485399901091972E-3</v>
      </c>
    </row>
    <row r="1061" spans="1:9" x14ac:dyDescent="0.25">
      <c r="A1061" s="16">
        <v>42548</v>
      </c>
      <c r="B1061">
        <f>+VLOOKUP(A1061,'CEMEXCPO.MX'!$A$2:$G$1741,6,FALSE)</f>
        <v>10.2019</v>
      </c>
      <c r="C1061">
        <f>+VLOOKUP(A1061,BIMBOA.MX!$A$2:$G$1741,6,FALSE)</f>
        <v>54.179355999999999</v>
      </c>
      <c r="D1061">
        <f>+VLOOKUP(A1061,GENTERA.MX!$A$2:$G$1741,6,FALSE)</f>
        <v>28.684574000000001</v>
      </c>
      <c r="F1061" s="16">
        <v>42548</v>
      </c>
      <c r="G1061">
        <f>+LN(B1061/B1060)</f>
        <v>-5.7684865602695687E-2</v>
      </c>
      <c r="H1061">
        <f>+LN(C1061/C1060)</f>
        <v>-1.8001546734717095E-4</v>
      </c>
      <c r="I1061">
        <f>+LN(D1061/D1060)</f>
        <v>-2.5207608538233686E-2</v>
      </c>
    </row>
    <row r="1062" spans="1:9" x14ac:dyDescent="0.25">
      <c r="A1062" s="16">
        <v>42549</v>
      </c>
      <c r="B1062">
        <f>+VLOOKUP(A1062,'CEMEXCPO.MX'!$A$2:$G$1741,6,FALSE)</f>
        <v>10.2788</v>
      </c>
      <c r="C1062">
        <f>+VLOOKUP(A1062,BIMBOA.MX!$A$2:$G$1741,6,FALSE)</f>
        <v>54.715781999999997</v>
      </c>
      <c r="D1062">
        <f>+VLOOKUP(A1062,GENTERA.MX!$A$2:$G$1741,6,FALSE)</f>
        <v>28.919620999999999</v>
      </c>
      <c r="F1062" s="16">
        <v>42549</v>
      </c>
      <c r="G1062">
        <f>+LN(B1062/B1061)</f>
        <v>7.5095442427685222E-3</v>
      </c>
      <c r="H1062">
        <f>+LN(C1062/C1061)</f>
        <v>9.8522367284920899E-3</v>
      </c>
      <c r="I1062">
        <f>+LN(D1062/D1061)</f>
        <v>8.1608051109722229E-3</v>
      </c>
    </row>
    <row r="1063" spans="1:9" x14ac:dyDescent="0.25">
      <c r="A1063" s="16">
        <v>42550</v>
      </c>
      <c r="B1063">
        <f>+VLOOKUP(A1063,'CEMEXCPO.MX'!$A$2:$G$1741,6,FALSE)</f>
        <v>10.5</v>
      </c>
      <c r="C1063">
        <f>+VLOOKUP(A1063,BIMBOA.MX!$A$2:$G$1741,6,FALSE)</f>
        <v>56.061732999999997</v>
      </c>
      <c r="D1063">
        <f>+VLOOKUP(A1063,GENTERA.MX!$A$2:$G$1741,6,FALSE)</f>
        <v>29.733242000000001</v>
      </c>
      <c r="F1063" s="16">
        <v>42550</v>
      </c>
      <c r="G1063">
        <f>+LN(B1063/B1062)</f>
        <v>2.1291735467622253E-2</v>
      </c>
      <c r="H1063">
        <f>+LN(C1063/C1062)</f>
        <v>2.4301271556117856E-2</v>
      </c>
      <c r="I1063">
        <f>+LN(D1063/D1062)</f>
        <v>2.7745387077131957E-2</v>
      </c>
    </row>
    <row r="1064" spans="1:9" x14ac:dyDescent="0.25">
      <c r="A1064" s="16">
        <v>42551</v>
      </c>
      <c r="B1064">
        <f>+VLOOKUP(A1064,'CEMEXCPO.MX'!$A$2:$G$1741,6,FALSE)</f>
        <v>10.865399999999999</v>
      </c>
      <c r="C1064">
        <f>+VLOOKUP(A1064,BIMBOA.MX!$A$2:$G$1741,6,FALSE)</f>
        <v>55.808154999999999</v>
      </c>
      <c r="D1064">
        <f>+VLOOKUP(A1064,GENTERA.MX!$A$2:$G$1741,6,FALSE)</f>
        <v>29.389710999999998</v>
      </c>
      <c r="F1064" s="16">
        <v>42551</v>
      </c>
      <c r="G1064">
        <f>+LN(B1064/B1063)</f>
        <v>3.4208171329736956E-2</v>
      </c>
      <c r="H1064">
        <f>+LN(C1064/C1063)</f>
        <v>-4.533452903761905E-3</v>
      </c>
      <c r="I1064">
        <f>+LN(D1064/D1063)</f>
        <v>-1.1621032058403077E-2</v>
      </c>
    </row>
    <row r="1065" spans="1:9" x14ac:dyDescent="0.25">
      <c r="A1065" s="16">
        <v>42552</v>
      </c>
      <c r="B1065">
        <f>+VLOOKUP(A1065,'CEMEXCPO.MX'!$A$2:$G$1741,6,FALSE)</f>
        <v>10.875</v>
      </c>
      <c r="C1065">
        <f>+VLOOKUP(A1065,BIMBOA.MX!$A$2:$G$1741,6,FALSE)</f>
        <v>56.588413000000003</v>
      </c>
      <c r="D1065">
        <f>+VLOOKUP(A1065,GENTERA.MX!$A$2:$G$1741,6,FALSE)</f>
        <v>29.615718999999999</v>
      </c>
      <c r="F1065" s="16">
        <v>42552</v>
      </c>
      <c r="G1065">
        <f>+LN(B1065/B1064)</f>
        <v>8.8314848153306358E-4</v>
      </c>
      <c r="H1065">
        <f>+LN(C1065/C1064)</f>
        <v>1.3884241274955288E-2</v>
      </c>
      <c r="I1065">
        <f>+LN(D1065/D1064)</f>
        <v>7.6606205657422065E-3</v>
      </c>
    </row>
    <row r="1066" spans="1:9" x14ac:dyDescent="0.25">
      <c r="A1066" s="16">
        <v>42555</v>
      </c>
      <c r="B1066">
        <f>+VLOOKUP(A1066,'CEMEXCPO.MX'!$A$2:$G$1741,6,FALSE)</f>
        <v>10.75</v>
      </c>
      <c r="C1066">
        <f>+VLOOKUP(A1066,BIMBOA.MX!$A$2:$G$1741,6,FALSE)</f>
        <v>58.383011000000003</v>
      </c>
      <c r="D1066">
        <f>+VLOOKUP(A1066,GENTERA.MX!$A$2:$G$1741,6,FALSE)</f>
        <v>29.353552000000001</v>
      </c>
      <c r="F1066" s="16">
        <v>42555</v>
      </c>
      <c r="G1066">
        <f>+LN(B1066/B1065)</f>
        <v>-1.1560822401075971E-2</v>
      </c>
      <c r="H1066">
        <f>+LN(C1066/C1065)</f>
        <v>3.1220693040930152E-2</v>
      </c>
      <c r="I1066">
        <f>+LN(D1066/D1065)</f>
        <v>-8.8917065735725966E-3</v>
      </c>
    </row>
    <row r="1067" spans="1:9" x14ac:dyDescent="0.25">
      <c r="A1067" s="16">
        <v>42556</v>
      </c>
      <c r="B1067">
        <f>+VLOOKUP(A1067,'CEMEXCPO.MX'!$A$2:$G$1741,6,FALSE)</f>
        <v>10.509600000000001</v>
      </c>
      <c r="C1067">
        <f>+VLOOKUP(A1067,BIMBOA.MX!$A$2:$G$1741,6,FALSE)</f>
        <v>56.90052</v>
      </c>
      <c r="D1067">
        <f>+VLOOKUP(A1067,GENTERA.MX!$A$2:$G$1741,6,FALSE)</f>
        <v>29.344511000000001</v>
      </c>
      <c r="F1067" s="16">
        <v>42556</v>
      </c>
      <c r="G1067">
        <f>+LN(B1067/B1066)</f>
        <v>-2.2616629400510471E-2</v>
      </c>
      <c r="H1067">
        <f>+LN(C1067/C1066)</f>
        <v>-2.5720460047533453E-2</v>
      </c>
      <c r="I1067">
        <f>+LN(D1067/D1066)</f>
        <v>-3.0805105345627223E-4</v>
      </c>
    </row>
    <row r="1068" spans="1:9" x14ac:dyDescent="0.25">
      <c r="A1068" s="16">
        <v>42557</v>
      </c>
      <c r="B1068">
        <f>+VLOOKUP(A1068,'CEMEXCPO.MX'!$A$2:$G$1741,6,FALSE)</f>
        <v>10.5962</v>
      </c>
      <c r="C1068">
        <f>+VLOOKUP(A1068,BIMBOA.MX!$A$2:$G$1741,6,FALSE)</f>
        <v>55.544818999999997</v>
      </c>
      <c r="D1068">
        <f>+VLOOKUP(A1068,GENTERA.MX!$A$2:$G$1741,6,FALSE)</f>
        <v>28.946745</v>
      </c>
      <c r="F1068" s="16">
        <v>42557</v>
      </c>
      <c r="G1068">
        <f>+LN(B1068/B1067)</f>
        <v>8.2063211057180809E-3</v>
      </c>
      <c r="H1068">
        <f>+LN(C1068/C1067)</f>
        <v>-2.4114235521357899E-2</v>
      </c>
      <c r="I1068">
        <f>+LN(D1068/D1067)</f>
        <v>-1.3647747580038727E-2</v>
      </c>
    </row>
    <row r="1069" spans="1:9" x14ac:dyDescent="0.25">
      <c r="A1069" s="16">
        <v>42558</v>
      </c>
      <c r="B1069">
        <f>+VLOOKUP(A1069,'CEMEXCPO.MX'!$A$2:$G$1741,6,FALSE)</f>
        <v>10.942299999999999</v>
      </c>
      <c r="C1069">
        <f>+VLOOKUP(A1069,BIMBOA.MX!$A$2:$G$1741,6,FALSE)</f>
        <v>54.706035999999997</v>
      </c>
      <c r="D1069">
        <f>+VLOOKUP(A1069,GENTERA.MX!$A$2:$G$1741,6,FALSE)</f>
        <v>29.118504999999999</v>
      </c>
      <c r="F1069" s="16">
        <v>42558</v>
      </c>
      <c r="G1069">
        <f>+LN(B1069/B1068)</f>
        <v>3.2140566278079222E-2</v>
      </c>
      <c r="H1069">
        <f>+LN(C1069/C1068)</f>
        <v>-1.5216193719946827E-2</v>
      </c>
      <c r="I1069">
        <f>+LN(D1069/D1068)</f>
        <v>5.9161202603356692E-3</v>
      </c>
    </row>
    <row r="1070" spans="1:9" x14ac:dyDescent="0.25">
      <c r="A1070" s="16">
        <v>42559</v>
      </c>
      <c r="B1070">
        <f>+VLOOKUP(A1070,'CEMEXCPO.MX'!$A$2:$G$1741,6,FALSE)</f>
        <v>11.0962</v>
      </c>
      <c r="C1070">
        <f>+VLOOKUP(A1070,BIMBOA.MX!$A$2:$G$1741,6,FALSE)</f>
        <v>55.388762999999997</v>
      </c>
      <c r="D1070">
        <f>+VLOOKUP(A1070,GENTERA.MX!$A$2:$G$1741,6,FALSE)</f>
        <v>29.471073000000001</v>
      </c>
      <c r="F1070" s="16">
        <v>42559</v>
      </c>
      <c r="G1070">
        <f>+LN(B1070/B1069)</f>
        <v>1.3966694806470264E-2</v>
      </c>
      <c r="H1070">
        <f>+LN(C1070/C1069)</f>
        <v>1.2402688555343416E-2</v>
      </c>
      <c r="I1070">
        <f>+LN(D1070/D1069)</f>
        <v>1.2035323270295419E-2</v>
      </c>
    </row>
    <row r="1071" spans="1:9" x14ac:dyDescent="0.25">
      <c r="A1071" s="16">
        <v>42562</v>
      </c>
      <c r="B1071">
        <f>+VLOOKUP(A1071,'CEMEXCPO.MX'!$A$2:$G$1741,6,FALSE)</f>
        <v>11.586499999999999</v>
      </c>
      <c r="C1071">
        <f>+VLOOKUP(A1071,BIMBOA.MX!$A$2:$G$1741,6,FALSE)</f>
        <v>55.593581999999998</v>
      </c>
      <c r="D1071">
        <f>+VLOOKUP(A1071,GENTERA.MX!$A$2:$G$1741,6,FALSE)</f>
        <v>29.914042999999999</v>
      </c>
      <c r="F1071" s="16">
        <v>42562</v>
      </c>
      <c r="G1071">
        <f>+LN(B1071/B1070)</f>
        <v>4.3237919912369506E-2</v>
      </c>
      <c r="H1071">
        <f>+LN(C1071/C1070)</f>
        <v>3.6910236944789373E-3</v>
      </c>
      <c r="I1071">
        <f>+LN(D1071/D1070)</f>
        <v>1.4918829694976319E-2</v>
      </c>
    </row>
    <row r="1072" spans="1:9" x14ac:dyDescent="0.25">
      <c r="A1072" s="16">
        <v>42563</v>
      </c>
      <c r="B1072">
        <f>+VLOOKUP(A1072,'CEMEXCPO.MX'!$A$2:$G$1741,6,FALSE)</f>
        <v>11.9231</v>
      </c>
      <c r="C1072">
        <f>+VLOOKUP(A1072,BIMBOA.MX!$A$2:$G$1741,6,FALSE)</f>
        <v>55.808154999999999</v>
      </c>
      <c r="D1072">
        <f>+VLOOKUP(A1072,GENTERA.MX!$A$2:$G$1741,6,FALSE)</f>
        <v>29.877880000000001</v>
      </c>
      <c r="F1072" s="16">
        <v>42563</v>
      </c>
      <c r="G1072">
        <f>+LN(B1072/B1071)</f>
        <v>2.8637067663909478E-2</v>
      </c>
      <c r="H1072">
        <f>+LN(C1072/C1071)</f>
        <v>3.8522427231303612E-3</v>
      </c>
      <c r="I1072">
        <f>+LN(D1072/D1071)</f>
        <v>-1.2096284111643952E-3</v>
      </c>
    </row>
    <row r="1073" spans="1:9" x14ac:dyDescent="0.25">
      <c r="A1073" s="16">
        <v>42564</v>
      </c>
      <c r="B1073">
        <f>+VLOOKUP(A1073,'CEMEXCPO.MX'!$A$2:$G$1741,6,FALSE)</f>
        <v>11.7981</v>
      </c>
      <c r="C1073">
        <f>+VLOOKUP(A1073,BIMBOA.MX!$A$2:$G$1741,6,FALSE)</f>
        <v>55.730125000000001</v>
      </c>
      <c r="D1073">
        <f>+VLOOKUP(A1073,GENTERA.MX!$A$2:$G$1741,6,FALSE)</f>
        <v>30.185251000000001</v>
      </c>
      <c r="F1073" s="16">
        <v>42564</v>
      </c>
      <c r="G1073">
        <f>+LN(B1073/B1072)</f>
        <v>-1.0539193381861878E-2</v>
      </c>
      <c r="H1073">
        <f>+LN(C1073/C1072)</f>
        <v>-1.3991611262004001E-3</v>
      </c>
      <c r="I1073">
        <f>+LN(D1073/D1072)</f>
        <v>1.0235020323282518E-2</v>
      </c>
    </row>
    <row r="1074" spans="1:9" x14ac:dyDescent="0.25">
      <c r="A1074" s="16">
        <v>42565</v>
      </c>
      <c r="B1074">
        <f>+VLOOKUP(A1074,'CEMEXCPO.MX'!$A$2:$G$1741,6,FALSE)</f>
        <v>11.913500000000001</v>
      </c>
      <c r="C1074">
        <f>+VLOOKUP(A1074,BIMBOA.MX!$A$2:$G$1741,6,FALSE)</f>
        <v>58.158687999999998</v>
      </c>
      <c r="D1074">
        <f>+VLOOKUP(A1074,GENTERA.MX!$A$2:$G$1741,6,FALSE)</f>
        <v>30.384136000000002</v>
      </c>
      <c r="F1074" s="16">
        <v>42565</v>
      </c>
      <c r="G1074">
        <f>+LN(B1074/B1073)</f>
        <v>9.7337093347206697E-3</v>
      </c>
      <c r="H1074">
        <f>+LN(C1074/C1073)</f>
        <v>4.265442997535146E-2</v>
      </c>
      <c r="I1074">
        <f>+LN(D1074/D1073)</f>
        <v>6.5672024976788871E-3</v>
      </c>
    </row>
    <row r="1075" spans="1:9" x14ac:dyDescent="0.25">
      <c r="A1075" s="16">
        <v>42566</v>
      </c>
      <c r="B1075">
        <f>+VLOOKUP(A1075,'CEMEXCPO.MX'!$A$2:$G$1741,6,FALSE)</f>
        <v>12</v>
      </c>
      <c r="C1075">
        <f>+VLOOKUP(A1075,BIMBOA.MX!$A$2:$G$1741,6,FALSE)</f>
        <v>57.319907999999998</v>
      </c>
      <c r="D1075">
        <f>+VLOOKUP(A1075,GENTERA.MX!$A$2:$G$1741,6,FALSE)</f>
        <v>29.977325</v>
      </c>
      <c r="F1075" s="16">
        <v>42566</v>
      </c>
      <c r="G1075">
        <f>+LN(B1075/B1074)</f>
        <v>7.2344388954337152E-3</v>
      </c>
      <c r="H1075">
        <f>+LN(C1075/C1074)</f>
        <v>-1.4527276577137028E-2</v>
      </c>
      <c r="I1075">
        <f>+LN(D1075/D1074)</f>
        <v>-1.3479367557139065E-2</v>
      </c>
    </row>
    <row r="1076" spans="1:9" x14ac:dyDescent="0.25">
      <c r="A1076" s="16">
        <v>42569</v>
      </c>
      <c r="B1076">
        <f>+VLOOKUP(A1076,'CEMEXCPO.MX'!$A$2:$G$1741,6,FALSE)</f>
        <v>12.490399999999999</v>
      </c>
      <c r="C1076">
        <f>+VLOOKUP(A1076,BIMBOA.MX!$A$2:$G$1741,6,FALSE)</f>
        <v>57.349167000000001</v>
      </c>
      <c r="D1076">
        <f>+VLOOKUP(A1076,GENTERA.MX!$A$2:$G$1741,6,FALSE)</f>
        <v>30.076768999999999</v>
      </c>
      <c r="F1076" s="16">
        <v>42569</v>
      </c>
      <c r="G1076">
        <f>+LN(B1076/B1075)</f>
        <v>4.0053699457173103E-2</v>
      </c>
      <c r="H1076">
        <f>+LN(C1076/C1075)</f>
        <v>5.1032068820627244E-4</v>
      </c>
      <c r="I1076">
        <f>+LN(D1076/D1075)</f>
        <v>3.3118172057646786E-3</v>
      </c>
    </row>
    <row r="1077" spans="1:9" x14ac:dyDescent="0.25">
      <c r="A1077" s="16">
        <v>42570</v>
      </c>
      <c r="B1077">
        <f>+VLOOKUP(A1077,'CEMEXCPO.MX'!$A$2:$G$1741,6,FALSE)</f>
        <v>12.038500000000001</v>
      </c>
      <c r="C1077">
        <f>+VLOOKUP(A1077,BIMBOA.MX!$A$2:$G$1741,6,FALSE)</f>
        <v>57.524726999999999</v>
      </c>
      <c r="D1077">
        <f>+VLOOKUP(A1077,GENTERA.MX!$A$2:$G$1741,6,FALSE)</f>
        <v>30.040607000000001</v>
      </c>
      <c r="F1077" s="16">
        <v>42570</v>
      </c>
      <c r="G1077">
        <f>+LN(B1077/B1076)</f>
        <v>-3.6850501843426926E-2</v>
      </c>
      <c r="H1077">
        <f>+LN(C1077/C1076)</f>
        <v>3.0565715249913812E-3</v>
      </c>
      <c r="I1077">
        <f>+LN(D1077/D1076)</f>
        <v>-1.2030466652935181E-3</v>
      </c>
    </row>
    <row r="1078" spans="1:9" x14ac:dyDescent="0.25">
      <c r="A1078" s="16">
        <v>42571</v>
      </c>
      <c r="B1078">
        <f>+VLOOKUP(A1078,'CEMEXCPO.MX'!$A$2:$G$1741,6,FALSE)</f>
        <v>12.3558</v>
      </c>
      <c r="C1078">
        <f>+VLOOKUP(A1078,BIMBOA.MX!$A$2:$G$1741,6,FALSE)</f>
        <v>57.339416999999997</v>
      </c>
      <c r="D1078">
        <f>+VLOOKUP(A1078,GENTERA.MX!$A$2:$G$1741,6,FALSE)</f>
        <v>29.986362</v>
      </c>
      <c r="F1078" s="16">
        <v>42571</v>
      </c>
      <c r="G1078">
        <f>+LN(B1078/B1077)</f>
        <v>2.6015741055473871E-2</v>
      </c>
      <c r="H1078">
        <f>+LN(C1078/C1077)</f>
        <v>-3.2265971663140844E-3</v>
      </c>
      <c r="I1078">
        <f>+LN(D1078/D1077)</f>
        <v>-1.8073547830170724E-3</v>
      </c>
    </row>
    <row r="1079" spans="1:9" x14ac:dyDescent="0.25">
      <c r="A1079" s="16">
        <v>42572</v>
      </c>
      <c r="B1079">
        <f>+VLOOKUP(A1079,'CEMEXCPO.MX'!$A$2:$G$1741,6,FALSE)</f>
        <v>12.134600000000001</v>
      </c>
      <c r="C1079">
        <f>+VLOOKUP(A1079,BIMBOA.MX!$A$2:$G$1741,6,FALSE)</f>
        <v>57.368670999999999</v>
      </c>
      <c r="D1079">
        <f>+VLOOKUP(A1079,GENTERA.MX!$A$2:$G$1741,6,FALSE)</f>
        <v>30.284693000000001</v>
      </c>
      <c r="F1079" s="16">
        <v>42572</v>
      </c>
      <c r="G1079">
        <f>+LN(B1079/B1078)</f>
        <v>-1.8064712327081282E-2</v>
      </c>
      <c r="H1079">
        <f>+LN(C1079/C1078)</f>
        <v>5.1005994684919496E-4</v>
      </c>
      <c r="I1079">
        <f>+LN(D1079/D1078)</f>
        <v>9.8997250497481898E-3</v>
      </c>
    </row>
    <row r="1080" spans="1:9" x14ac:dyDescent="0.25">
      <c r="A1080" s="16">
        <v>42573</v>
      </c>
      <c r="B1080">
        <f>+VLOOKUP(A1080,'CEMEXCPO.MX'!$A$2:$G$1741,6,FALSE)</f>
        <v>12.259600000000001</v>
      </c>
      <c r="C1080">
        <f>+VLOOKUP(A1080,BIMBOA.MX!$A$2:$G$1741,6,FALSE)</f>
        <v>57.368670999999999</v>
      </c>
      <c r="D1080">
        <f>+VLOOKUP(A1080,GENTERA.MX!$A$2:$G$1741,6,FALSE)</f>
        <v>30.564941000000001</v>
      </c>
      <c r="F1080" s="16">
        <v>42573</v>
      </c>
      <c r="G1080">
        <f>+LN(B1080/B1079)</f>
        <v>1.0248427418266648E-2</v>
      </c>
      <c r="H1080">
        <f>+LN(C1080/C1079)</f>
        <v>0</v>
      </c>
      <c r="I1080">
        <f>+LN(D1080/D1079)</f>
        <v>9.2112298163800933E-3</v>
      </c>
    </row>
    <row r="1081" spans="1:9" x14ac:dyDescent="0.25">
      <c r="A1081" s="16">
        <v>42576</v>
      </c>
      <c r="B1081">
        <f>+VLOOKUP(A1081,'CEMEXCPO.MX'!$A$2:$G$1741,6,FALSE)</f>
        <v>12.2981</v>
      </c>
      <c r="C1081">
        <f>+VLOOKUP(A1081,BIMBOA.MX!$A$2:$G$1741,6,FALSE)</f>
        <v>56.169024999999998</v>
      </c>
      <c r="D1081">
        <f>+VLOOKUP(A1081,GENTERA.MX!$A$2:$G$1741,6,FALSE)</f>
        <v>30.573979999999999</v>
      </c>
      <c r="F1081" s="16">
        <v>42576</v>
      </c>
      <c r="G1081">
        <f>+LN(B1081/B1080)</f>
        <v>3.135475353292724E-3</v>
      </c>
      <c r="H1081">
        <f>+LN(C1081/C1080)</f>
        <v>-2.1132904554598035E-2</v>
      </c>
      <c r="I1081">
        <f>+LN(D1081/D1080)</f>
        <v>2.9568726166614593E-4</v>
      </c>
    </row>
    <row r="1082" spans="1:9" x14ac:dyDescent="0.25">
      <c r="A1082" s="16">
        <v>42577</v>
      </c>
      <c r="B1082">
        <f>+VLOOKUP(A1082,'CEMEXCPO.MX'!$A$2:$G$1741,6,FALSE)</f>
        <v>12.5288</v>
      </c>
      <c r="C1082">
        <f>+VLOOKUP(A1082,BIMBOA.MX!$A$2:$G$1741,6,FALSE)</f>
        <v>55.066901999999999</v>
      </c>
      <c r="D1082">
        <f>+VLOOKUP(A1082,GENTERA.MX!$A$2:$G$1741,6,FALSE)</f>
        <v>30.384136000000002</v>
      </c>
      <c r="F1082" s="16">
        <v>42577</v>
      </c>
      <c r="G1082">
        <f>+LN(B1082/B1081)</f>
        <v>1.8585215268388671E-2</v>
      </c>
      <c r="H1082">
        <f>+LN(C1082/C1081)</f>
        <v>-1.9816602356009246E-2</v>
      </c>
      <c r="I1082">
        <f>+LN(D1082/D1081)</f>
        <v>-6.2286903281091807E-3</v>
      </c>
    </row>
    <row r="1083" spans="1:9" x14ac:dyDescent="0.25">
      <c r="A1083" s="16">
        <v>42578</v>
      </c>
      <c r="B1083">
        <f>+VLOOKUP(A1083,'CEMEXCPO.MX'!$A$2:$G$1741,6,FALSE)</f>
        <v>12.836499999999999</v>
      </c>
      <c r="C1083">
        <f>+VLOOKUP(A1083,BIMBOA.MX!$A$2:$G$1741,6,FALSE)</f>
        <v>54.871837999999997</v>
      </c>
      <c r="D1083">
        <f>+VLOOKUP(A1083,GENTERA.MX!$A$2:$G$1741,6,FALSE)</f>
        <v>31.496079999999999</v>
      </c>
      <c r="F1083" s="16">
        <v>42578</v>
      </c>
      <c r="G1083">
        <f>+LN(B1083/B1082)</f>
        <v>2.4262681263719714E-2</v>
      </c>
      <c r="H1083">
        <f>+LN(C1083/C1082)</f>
        <v>-3.5485981501341694E-3</v>
      </c>
      <c r="I1083">
        <f>+LN(D1083/D1082)</f>
        <v>3.5942463543356805E-2</v>
      </c>
    </row>
    <row r="1084" spans="1:9" x14ac:dyDescent="0.25">
      <c r="A1084" s="16">
        <v>42579</v>
      </c>
      <c r="B1084">
        <f>+VLOOKUP(A1084,'CEMEXCPO.MX'!$A$2:$G$1741,6,FALSE)</f>
        <v>13.490399999999999</v>
      </c>
      <c r="C1084">
        <f>+VLOOKUP(A1084,BIMBOA.MX!$A$2:$G$1741,6,FALSE)</f>
        <v>55.008389000000001</v>
      </c>
      <c r="D1084">
        <f>+VLOOKUP(A1084,GENTERA.MX!$A$2:$G$1741,6,FALSE)</f>
        <v>31.975210000000001</v>
      </c>
      <c r="F1084" s="16">
        <v>42579</v>
      </c>
      <c r="G1084">
        <f>+LN(B1084/B1083)</f>
        <v>4.968564594003106E-2</v>
      </c>
      <c r="H1084">
        <f>+LN(C1084/C1083)</f>
        <v>2.4854530068461954E-3</v>
      </c>
      <c r="I1084">
        <f>+LN(D1084/D1083)</f>
        <v>1.5097821431010646E-2</v>
      </c>
    </row>
    <row r="1085" spans="1:9" x14ac:dyDescent="0.25">
      <c r="A1085" s="16">
        <v>42580</v>
      </c>
      <c r="B1085">
        <f>+VLOOKUP(A1085,'CEMEXCPO.MX'!$A$2:$G$1741,6,FALSE)</f>
        <v>13.740399999999999</v>
      </c>
      <c r="C1085">
        <f>+VLOOKUP(A1085,BIMBOA.MX!$A$2:$G$1741,6,FALSE)</f>
        <v>54.510967000000001</v>
      </c>
      <c r="D1085">
        <f>+VLOOKUP(A1085,GENTERA.MX!$A$2:$G$1741,6,FALSE)</f>
        <v>31.496079999999999</v>
      </c>
      <c r="F1085" s="16">
        <v>42580</v>
      </c>
      <c r="G1085">
        <f>+LN(B1085/B1084)</f>
        <v>1.8362077078130857E-2</v>
      </c>
      <c r="H1085">
        <f>+LN(C1085/C1084)</f>
        <v>-9.0837900910113074E-3</v>
      </c>
      <c r="I1085">
        <f>+LN(D1085/D1084)</f>
        <v>-1.5097821431010747E-2</v>
      </c>
    </row>
    <row r="1086" spans="1:9" x14ac:dyDescent="0.25">
      <c r="A1086" s="16">
        <v>42583</v>
      </c>
      <c r="B1086">
        <f>+VLOOKUP(A1086,'CEMEXCPO.MX'!$A$2:$G$1741,6,FALSE)</f>
        <v>13.7212</v>
      </c>
      <c r="C1086">
        <f>+VLOOKUP(A1086,BIMBOA.MX!$A$2:$G$1741,6,FALSE)</f>
        <v>54.267136000000001</v>
      </c>
      <c r="D1086">
        <f>+VLOOKUP(A1086,GENTERA.MX!$A$2:$G$1741,6,FALSE)</f>
        <v>31.86673</v>
      </c>
      <c r="F1086" s="16">
        <v>42583</v>
      </c>
      <c r="G1086">
        <f>+LN(B1086/B1085)</f>
        <v>-1.3983164220920492E-3</v>
      </c>
      <c r="H1086">
        <f>+LN(C1086/C1085)</f>
        <v>-4.4830972715055352E-3</v>
      </c>
      <c r="I1086">
        <f>+LN(D1086/D1085)</f>
        <v>1.1699425191679042E-2</v>
      </c>
    </row>
    <row r="1087" spans="1:9" x14ac:dyDescent="0.25">
      <c r="A1087" s="16">
        <v>42584</v>
      </c>
      <c r="B1087">
        <f>+VLOOKUP(A1087,'CEMEXCPO.MX'!$A$2:$G$1741,6,FALSE)</f>
        <v>13.413500000000001</v>
      </c>
      <c r="C1087">
        <f>+VLOOKUP(A1087,BIMBOA.MX!$A$2:$G$1741,6,FALSE)</f>
        <v>53.506385999999999</v>
      </c>
      <c r="D1087">
        <f>+VLOOKUP(A1087,GENTERA.MX!$A$2:$G$1741,6,FALSE)</f>
        <v>31.053111999999999</v>
      </c>
      <c r="F1087" s="16">
        <v>42584</v>
      </c>
      <c r="G1087">
        <f>+LN(B1087/B1086)</f>
        <v>-2.2680419536381578E-2</v>
      </c>
      <c r="H1087">
        <f>+LN(C1087/C1086)</f>
        <v>-1.4117802247010857E-2</v>
      </c>
      <c r="I1087">
        <f>+LN(D1087/D1086)</f>
        <v>-2.5863490034881947E-2</v>
      </c>
    </row>
    <row r="1088" spans="1:9" x14ac:dyDescent="0.25">
      <c r="A1088" s="16">
        <v>42585</v>
      </c>
      <c r="B1088">
        <f>+VLOOKUP(A1088,'CEMEXCPO.MX'!$A$2:$G$1741,6,FALSE)</f>
        <v>13.6442</v>
      </c>
      <c r="C1088">
        <f>+VLOOKUP(A1088,BIMBOA.MX!$A$2:$G$1741,6,FALSE)</f>
        <v>53.837997000000001</v>
      </c>
      <c r="D1088">
        <f>+VLOOKUP(A1088,GENTERA.MX!$A$2:$G$1741,6,FALSE)</f>
        <v>31.242958000000002</v>
      </c>
      <c r="F1088" s="16">
        <v>42585</v>
      </c>
      <c r="G1088">
        <f>+LN(B1088/B1087)</f>
        <v>1.7052860413400355E-2</v>
      </c>
      <c r="H1088">
        <f>+LN(C1088/C1087)</f>
        <v>6.1784705566816679E-3</v>
      </c>
      <c r="I1088">
        <f>+LN(D1088/D1087)</f>
        <v>6.0949779885487538E-3</v>
      </c>
    </row>
    <row r="1089" spans="1:9" x14ac:dyDescent="0.25">
      <c r="A1089" s="16">
        <v>42586</v>
      </c>
      <c r="B1089">
        <f>+VLOOKUP(A1089,'CEMEXCPO.MX'!$A$2:$G$1741,6,FALSE)</f>
        <v>13.740399999999999</v>
      </c>
      <c r="C1089">
        <f>+VLOOKUP(A1089,BIMBOA.MX!$A$2:$G$1741,6,FALSE)</f>
        <v>54.208621999999998</v>
      </c>
      <c r="D1089">
        <f>+VLOOKUP(A1089,GENTERA.MX!$A$2:$G$1741,6,FALSE)</f>
        <v>31.993289999999998</v>
      </c>
      <c r="F1089" s="16">
        <v>42586</v>
      </c>
      <c r="G1089">
        <f>+LN(B1089/B1088)</f>
        <v>7.0258755450733224E-3</v>
      </c>
      <c r="H1089">
        <f>+LN(C1089/C1088)</f>
        <v>6.8604914636426978E-3</v>
      </c>
      <c r="I1089">
        <f>+LN(D1089/D1088)</f>
        <v>2.3732186523592519E-2</v>
      </c>
    </row>
    <row r="1090" spans="1:9" x14ac:dyDescent="0.25">
      <c r="A1090" s="16">
        <v>42587</v>
      </c>
      <c r="B1090">
        <f>+VLOOKUP(A1090,'CEMEXCPO.MX'!$A$2:$G$1741,6,FALSE)</f>
        <v>14.1538</v>
      </c>
      <c r="C1090">
        <f>+VLOOKUP(A1090,BIMBOA.MX!$A$2:$G$1741,6,FALSE)</f>
        <v>54.189109999999999</v>
      </c>
      <c r="D1090">
        <f>+VLOOKUP(A1090,GENTERA.MX!$A$2:$G$1741,6,FALSE)</f>
        <v>32.490501000000002</v>
      </c>
      <c r="F1090" s="16">
        <v>42587</v>
      </c>
      <c r="G1090">
        <f>+LN(B1090/B1089)</f>
        <v>2.9642740820598475E-2</v>
      </c>
      <c r="H1090">
        <f>+LN(C1090/C1089)</f>
        <v>-3.6000753614912523E-4</v>
      </c>
      <c r="I1090">
        <f>+LN(D1090/D1089)</f>
        <v>1.5421576379161714E-2</v>
      </c>
    </row>
    <row r="1091" spans="1:9" x14ac:dyDescent="0.25">
      <c r="A1091" s="16">
        <v>42590</v>
      </c>
      <c r="B1091">
        <f>+VLOOKUP(A1091,'CEMEXCPO.MX'!$A$2:$G$1741,6,FALSE)</f>
        <v>14.0192</v>
      </c>
      <c r="C1091">
        <f>+VLOOKUP(A1091,BIMBOA.MX!$A$2:$G$1741,6,FALSE)</f>
        <v>54.462204</v>
      </c>
      <c r="D1091">
        <f>+VLOOKUP(A1091,GENTERA.MX!$A$2:$G$1741,6,FALSE)</f>
        <v>32.598987999999999</v>
      </c>
      <c r="F1091" s="16">
        <v>42590</v>
      </c>
      <c r="G1091">
        <f>+LN(B1091/B1090)</f>
        <v>-9.5553206351248251E-3</v>
      </c>
      <c r="H1091">
        <f>+LN(C1091/C1090)</f>
        <v>5.0269907477544784E-3</v>
      </c>
      <c r="I1091">
        <f>+LN(D1091/D1090)</f>
        <v>3.3334752546439984E-3</v>
      </c>
    </row>
    <row r="1092" spans="1:9" x14ac:dyDescent="0.25">
      <c r="A1092" s="16">
        <v>42591</v>
      </c>
      <c r="B1092">
        <f>+VLOOKUP(A1092,'CEMEXCPO.MX'!$A$2:$G$1741,6,FALSE)</f>
        <v>14.4231</v>
      </c>
      <c r="C1092">
        <f>+VLOOKUP(A1092,BIMBOA.MX!$A$2:$G$1741,6,FALSE)</f>
        <v>54.169604999999997</v>
      </c>
      <c r="D1092">
        <f>+VLOOKUP(A1092,GENTERA.MX!$A$2:$G$1741,6,FALSE)</f>
        <v>32.372985999999997</v>
      </c>
      <c r="F1092" s="16">
        <v>42591</v>
      </c>
      <c r="G1092">
        <f>+LN(B1092/B1091)</f>
        <v>2.8403269310206539E-2</v>
      </c>
      <c r="H1092">
        <f>+LN(C1092/C1091)</f>
        <v>-5.3869987122391856E-3</v>
      </c>
      <c r="I1092">
        <f>+LN(D1092/D1091)</f>
        <v>-6.9569353555698765E-3</v>
      </c>
    </row>
    <row r="1093" spans="1:9" x14ac:dyDescent="0.25">
      <c r="A1093" s="16">
        <v>42592</v>
      </c>
      <c r="B1093">
        <f>+VLOOKUP(A1093,'CEMEXCPO.MX'!$A$2:$G$1741,6,FALSE)</f>
        <v>14.9038</v>
      </c>
      <c r="C1093">
        <f>+VLOOKUP(A1093,BIMBOA.MX!$A$2:$G$1741,6,FALSE)</f>
        <v>54.559733999999999</v>
      </c>
      <c r="D1093">
        <f>+VLOOKUP(A1093,GENTERA.MX!$A$2:$G$1741,6,FALSE)</f>
        <v>32.228340000000003</v>
      </c>
      <c r="F1093" s="16">
        <v>42592</v>
      </c>
      <c r="G1093">
        <f>+LN(B1093/B1092)</f>
        <v>3.2785126045282324E-2</v>
      </c>
      <c r="H1093">
        <f>+LN(C1093/C1092)</f>
        <v>7.1761803724939522E-3</v>
      </c>
      <c r="I1093">
        <f>+LN(D1093/D1092)</f>
        <v>-4.478119898720323E-3</v>
      </c>
    </row>
    <row r="1094" spans="1:9" x14ac:dyDescent="0.25">
      <c r="A1094" s="16">
        <v>42593</v>
      </c>
      <c r="B1094">
        <f>+VLOOKUP(A1094,'CEMEXCPO.MX'!$A$2:$G$1741,6,FALSE)</f>
        <v>15.163500000000001</v>
      </c>
      <c r="C1094">
        <f>+VLOOKUP(A1094,BIMBOA.MX!$A$2:$G$1741,6,FALSE)</f>
        <v>53.759968000000001</v>
      </c>
      <c r="D1094">
        <f>+VLOOKUP(A1094,GENTERA.MX!$A$2:$G$1741,6,FALSE)</f>
        <v>32.282581</v>
      </c>
      <c r="F1094" s="16">
        <v>42593</v>
      </c>
      <c r="G1094">
        <f>+LN(B1094/B1093)</f>
        <v>1.7275010287153916E-2</v>
      </c>
      <c r="H1094">
        <f>+LN(C1094/C1093)</f>
        <v>-1.4767037180131356E-2</v>
      </c>
      <c r="I1094">
        <f>+LN(D1094/D1093)</f>
        <v>1.681607143134678E-3</v>
      </c>
    </row>
    <row r="1095" spans="1:9" x14ac:dyDescent="0.25">
      <c r="A1095" s="16">
        <v>42594</v>
      </c>
      <c r="B1095">
        <f>+VLOOKUP(A1095,'CEMEXCPO.MX'!$A$2:$G$1741,6,FALSE)</f>
        <v>15.307700000000001</v>
      </c>
      <c r="C1095">
        <f>+VLOOKUP(A1095,BIMBOA.MX!$A$2:$G$1741,6,FALSE)</f>
        <v>53.818485000000003</v>
      </c>
      <c r="D1095">
        <f>+VLOOKUP(A1095,GENTERA.MX!$A$2:$G$1741,6,FALSE)</f>
        <v>31.694962</v>
      </c>
      <c r="F1095" s="16">
        <v>42594</v>
      </c>
      <c r="G1095">
        <f>+LN(B1095/B1094)</f>
        <v>9.4647454953072519E-3</v>
      </c>
      <c r="H1095">
        <f>+LN(C1095/C1094)</f>
        <v>1.0878945390916054E-3</v>
      </c>
      <c r="I1095">
        <f>+LN(D1095/D1094)</f>
        <v>-1.8370056026743624E-2</v>
      </c>
    </row>
    <row r="1096" spans="1:9" x14ac:dyDescent="0.25">
      <c r="A1096" s="16">
        <v>42597</v>
      </c>
      <c r="B1096">
        <f>+VLOOKUP(A1096,'CEMEXCPO.MX'!$A$2:$G$1741,6,FALSE)</f>
        <v>15.432700000000001</v>
      </c>
      <c r="C1096">
        <f>+VLOOKUP(A1096,BIMBOA.MX!$A$2:$G$1741,6,FALSE)</f>
        <v>54.052562999999999</v>
      </c>
      <c r="D1096">
        <f>+VLOOKUP(A1096,GENTERA.MX!$A$2:$G$1741,6,FALSE)</f>
        <v>32.038494</v>
      </c>
      <c r="F1096" s="16">
        <v>42597</v>
      </c>
      <c r="G1096">
        <f>+LN(B1096/B1095)</f>
        <v>8.1326650895946692E-3</v>
      </c>
      <c r="H1096">
        <f>+LN(C1096/C1095)</f>
        <v>4.3399665016852209E-3</v>
      </c>
      <c r="I1096">
        <f>+LN(D1096/D1095)</f>
        <v>1.0780376541994015E-2</v>
      </c>
    </row>
    <row r="1097" spans="1:9" x14ac:dyDescent="0.25">
      <c r="A1097" s="16">
        <v>42598</v>
      </c>
      <c r="B1097">
        <f>+VLOOKUP(A1097,'CEMEXCPO.MX'!$A$2:$G$1741,6,FALSE)</f>
        <v>15.25</v>
      </c>
      <c r="C1097">
        <f>+VLOOKUP(A1097,BIMBOA.MX!$A$2:$G$1741,6,FALSE)</f>
        <v>53.613669999999999</v>
      </c>
      <c r="D1097">
        <f>+VLOOKUP(A1097,GENTERA.MX!$A$2:$G$1741,6,FALSE)</f>
        <v>32.255462999999999</v>
      </c>
      <c r="F1097" s="16">
        <v>42598</v>
      </c>
      <c r="G1097">
        <f>+LN(B1097/B1096)</f>
        <v>-1.1909131811566354E-2</v>
      </c>
      <c r="H1097">
        <f>+LN(C1097/C1096)</f>
        <v>-8.1528891436965893E-3</v>
      </c>
      <c r="I1097">
        <f>+LN(D1097/D1096)</f>
        <v>6.7493068947172353E-3</v>
      </c>
    </row>
    <row r="1098" spans="1:9" x14ac:dyDescent="0.25">
      <c r="A1098" s="16">
        <v>42599</v>
      </c>
      <c r="B1098">
        <f>+VLOOKUP(A1098,'CEMEXCPO.MX'!$A$2:$G$1741,6,FALSE)</f>
        <v>15.211499999999999</v>
      </c>
      <c r="C1098">
        <f>+VLOOKUP(A1098,BIMBOA.MX!$A$2:$G$1741,6,FALSE)</f>
        <v>53.798980999999998</v>
      </c>
      <c r="D1098">
        <f>+VLOOKUP(A1098,GENTERA.MX!$A$2:$G$1741,6,FALSE)</f>
        <v>32.689383999999997</v>
      </c>
      <c r="F1098" s="16">
        <v>42599</v>
      </c>
      <c r="G1098">
        <f>+LN(B1098/B1097)</f>
        <v>-2.527782315396999E-3</v>
      </c>
      <c r="H1098">
        <f>+LN(C1098/C1097)</f>
        <v>3.4504535942166252E-3</v>
      </c>
      <c r="I1098">
        <f>+LN(D1098/D1097)</f>
        <v>1.3362952630644498E-2</v>
      </c>
    </row>
    <row r="1099" spans="1:9" x14ac:dyDescent="0.25">
      <c r="A1099" s="16">
        <v>42600</v>
      </c>
      <c r="B1099">
        <f>+VLOOKUP(A1099,'CEMEXCPO.MX'!$A$2:$G$1741,6,FALSE)</f>
        <v>15.115399999999999</v>
      </c>
      <c r="C1099">
        <f>+VLOOKUP(A1099,BIMBOA.MX!$A$2:$G$1741,6,FALSE)</f>
        <v>54.267136000000001</v>
      </c>
      <c r="D1099">
        <f>+VLOOKUP(A1099,GENTERA.MX!$A$2:$G$1741,6,FALSE)</f>
        <v>32.526668999999998</v>
      </c>
      <c r="F1099" s="16">
        <v>42600</v>
      </c>
      <c r="G1099">
        <f>+LN(B1099/B1098)</f>
        <v>-6.3376290790576493E-3</v>
      </c>
      <c r="H1099">
        <f>+LN(C1099/C1098)</f>
        <v>8.6642870436608576E-3</v>
      </c>
      <c r="I1099">
        <f>+LN(D1099/D1098)</f>
        <v>-4.9900394199009299E-3</v>
      </c>
    </row>
    <row r="1100" spans="1:9" x14ac:dyDescent="0.25">
      <c r="A1100" s="16">
        <v>42601</v>
      </c>
      <c r="B1100">
        <f>+VLOOKUP(A1100,'CEMEXCPO.MX'!$A$2:$G$1741,6,FALSE)</f>
        <v>15.163500000000001</v>
      </c>
      <c r="C1100">
        <f>+VLOOKUP(A1100,BIMBOA.MX!$A$2:$G$1741,6,FALSE)</f>
        <v>53.798980999999998</v>
      </c>
      <c r="D1100">
        <f>+VLOOKUP(A1100,GENTERA.MX!$A$2:$G$1741,6,FALSE)</f>
        <v>32.472423999999997</v>
      </c>
      <c r="F1100" s="16">
        <v>42601</v>
      </c>
      <c r="G1100">
        <f>+LN(B1100/B1099)</f>
        <v>3.1771326211189731E-3</v>
      </c>
      <c r="H1100">
        <f>+LN(C1100/C1099)</f>
        <v>-8.6642870436609044E-3</v>
      </c>
      <c r="I1100">
        <f>+LN(D1100/D1099)</f>
        <v>-1.6691006009396183E-3</v>
      </c>
    </row>
    <row r="1101" spans="1:9" x14ac:dyDescent="0.25">
      <c r="A1101" s="16">
        <v>42604</v>
      </c>
      <c r="B1101">
        <f>+VLOOKUP(A1101,'CEMEXCPO.MX'!$A$2:$G$1741,6,FALSE)</f>
        <v>15.163500000000001</v>
      </c>
      <c r="C1101">
        <f>+VLOOKUP(A1101,BIMBOA.MX!$A$2:$G$1741,6,FALSE)</f>
        <v>54.384174000000002</v>
      </c>
      <c r="D1101">
        <f>+VLOOKUP(A1101,GENTERA.MX!$A$2:$G$1741,6,FALSE)</f>
        <v>32.345860000000002</v>
      </c>
      <c r="F1101" s="16">
        <v>42604</v>
      </c>
      <c r="G1101">
        <f>+LN(B1101/B1100)</f>
        <v>0</v>
      </c>
      <c r="H1101">
        <f>+LN(C1101/C1100)</f>
        <v>1.081866595115573E-2</v>
      </c>
      <c r="I1101">
        <f>+LN(D1101/D1100)</f>
        <v>-3.9051993677537643E-3</v>
      </c>
    </row>
    <row r="1102" spans="1:9" x14ac:dyDescent="0.25">
      <c r="A1102" s="16">
        <v>42605</v>
      </c>
      <c r="B1102">
        <f>+VLOOKUP(A1102,'CEMEXCPO.MX'!$A$2:$G$1741,6,FALSE)</f>
        <v>14.9712</v>
      </c>
      <c r="C1102">
        <f>+VLOOKUP(A1102,BIMBOA.MX!$A$2:$G$1741,6,FALSE)</f>
        <v>53.408852000000003</v>
      </c>
      <c r="D1102">
        <f>+VLOOKUP(A1102,GENTERA.MX!$A$2:$G$1741,6,FALSE)</f>
        <v>31.505119000000001</v>
      </c>
      <c r="F1102" s="16">
        <v>42605</v>
      </c>
      <c r="G1102">
        <f>+LN(B1102/B1101)</f>
        <v>-1.276286874057358E-2</v>
      </c>
      <c r="H1102">
        <f>+LN(C1102/C1101)</f>
        <v>-1.8096692400624937E-2</v>
      </c>
      <c r="I1102">
        <f>+LN(D1102/D1101)</f>
        <v>-2.6335996921785811E-2</v>
      </c>
    </row>
    <row r="1103" spans="1:9" x14ac:dyDescent="0.25">
      <c r="A1103" s="16">
        <v>42606</v>
      </c>
      <c r="B1103">
        <f>+VLOOKUP(A1103,'CEMEXCPO.MX'!$A$2:$G$1741,6,FALSE)</f>
        <v>14.7788</v>
      </c>
      <c r="C1103">
        <f>+VLOOKUP(A1103,BIMBOA.MX!$A$2:$G$1741,6,FALSE)</f>
        <v>53.828239000000004</v>
      </c>
      <c r="D1103">
        <f>+VLOOKUP(A1103,GENTERA.MX!$A$2:$G$1741,6,FALSE)</f>
        <v>31.595524000000001</v>
      </c>
      <c r="F1103" s="16">
        <v>42606</v>
      </c>
      <c r="G1103">
        <f>+LN(B1103/B1102)</f>
        <v>-1.2934634113983127E-2</v>
      </c>
      <c r="H1103">
        <f>+LN(C1103/C1102)</f>
        <v>7.8217179193545358E-3</v>
      </c>
      <c r="I1103">
        <f>+LN(D1103/D1102)</f>
        <v>2.865424425454211E-3</v>
      </c>
    </row>
    <row r="1104" spans="1:9" x14ac:dyDescent="0.25">
      <c r="A1104" s="16">
        <v>42607</v>
      </c>
      <c r="B1104">
        <f>+VLOOKUP(A1104,'CEMEXCPO.MX'!$A$2:$G$1741,6,FALSE)</f>
        <v>14.2692</v>
      </c>
      <c r="C1104">
        <f>+VLOOKUP(A1104,BIMBOA.MX!$A$2:$G$1741,6,FALSE)</f>
        <v>53.662436999999997</v>
      </c>
      <c r="D1104">
        <f>+VLOOKUP(A1104,GENTERA.MX!$A$2:$G$1741,6,FALSE)</f>
        <v>32.011375000000001</v>
      </c>
      <c r="F1104" s="16">
        <v>42607</v>
      </c>
      <c r="G1104">
        <f>+LN(B1104/B1103)</f>
        <v>-3.5090353176131947E-2</v>
      </c>
      <c r="H1104">
        <f>+LN(C1104/C1103)</f>
        <v>-3.0849583920069417E-3</v>
      </c>
      <c r="I1104">
        <f>+LN(D1104/D1103)</f>
        <v>1.3075843395113473E-2</v>
      </c>
    </row>
    <row r="1105" spans="1:9" x14ac:dyDescent="0.25">
      <c r="A1105" s="16">
        <v>42608</v>
      </c>
      <c r="B1105">
        <f>+VLOOKUP(A1105,'CEMEXCPO.MX'!$A$2:$G$1741,6,FALSE)</f>
        <v>14.932700000000001</v>
      </c>
      <c r="C1105">
        <f>+VLOOKUP(A1105,BIMBOA.MX!$A$2:$G$1741,6,FALSE)</f>
        <v>52.033638000000003</v>
      </c>
      <c r="D1105">
        <f>+VLOOKUP(A1105,GENTERA.MX!$A$2:$G$1741,6,FALSE)</f>
        <v>31.740164</v>
      </c>
      <c r="F1105" s="16">
        <v>42608</v>
      </c>
      <c r="G1105">
        <f>+LN(B1105/B1104)</f>
        <v>4.5450070889787898E-2</v>
      </c>
      <c r="H1105">
        <f>+LN(C1105/C1104)</f>
        <v>-3.0822865488649789E-2</v>
      </c>
      <c r="I1105">
        <f>+LN(D1105/D1104)</f>
        <v>-8.5084263190378789E-3</v>
      </c>
    </row>
    <row r="1106" spans="1:9" x14ac:dyDescent="0.25">
      <c r="A1106" s="16">
        <v>42611</v>
      </c>
      <c r="B1106">
        <f>+VLOOKUP(A1106,'CEMEXCPO.MX'!$A$2:$G$1741,6,FALSE)</f>
        <v>15.0481</v>
      </c>
      <c r="C1106">
        <f>+VLOOKUP(A1106,BIMBOA.MX!$A$2:$G$1741,6,FALSE)</f>
        <v>51.702030000000001</v>
      </c>
      <c r="D1106">
        <f>+VLOOKUP(A1106,GENTERA.MX!$A$2:$G$1741,6,FALSE)</f>
        <v>31.270077000000001</v>
      </c>
      <c r="F1106" s="16">
        <v>42611</v>
      </c>
      <c r="G1106">
        <f>+LN(B1106/B1105)</f>
        <v>7.698298238846624E-3</v>
      </c>
      <c r="H1106">
        <f>+LN(C1106/C1105)</f>
        <v>-6.3933483232845008E-3</v>
      </c>
      <c r="I1106">
        <f>+LN(D1106/D1105)</f>
        <v>-1.4921248175873921E-2</v>
      </c>
    </row>
    <row r="1107" spans="1:9" x14ac:dyDescent="0.25">
      <c r="A1107" s="16">
        <v>42612</v>
      </c>
      <c r="B1107">
        <f>+VLOOKUP(A1107,'CEMEXCPO.MX'!$A$2:$G$1741,6,FALSE)</f>
        <v>14.990399999999999</v>
      </c>
      <c r="C1107">
        <f>+VLOOKUP(A1107,BIMBOA.MX!$A$2:$G$1741,6,FALSE)</f>
        <v>51.721539</v>
      </c>
      <c r="D1107">
        <f>+VLOOKUP(A1107,GENTERA.MX!$A$2:$G$1741,6,FALSE)</f>
        <v>32.472423999999997</v>
      </c>
      <c r="F1107" s="16">
        <v>42612</v>
      </c>
      <c r="G1107">
        <f>+LN(B1107/B1106)</f>
        <v>-3.8417411632442225E-3</v>
      </c>
      <c r="H1107">
        <f>+LN(C1107/C1106)</f>
        <v>3.7726410759203764E-4</v>
      </c>
      <c r="I1107">
        <f>+LN(D1107/D1106)</f>
        <v>3.7729602963883793E-2</v>
      </c>
    </row>
    <row r="1108" spans="1:9" x14ac:dyDescent="0.25">
      <c r="A1108" s="16">
        <v>42613</v>
      </c>
      <c r="B1108">
        <f>+VLOOKUP(A1108,'CEMEXCPO.MX'!$A$2:$G$1741,6,FALSE)</f>
        <v>14.9712</v>
      </c>
      <c r="C1108">
        <f>+VLOOKUP(A1108,BIMBOA.MX!$A$2:$G$1741,6,FALSE)</f>
        <v>52.170189000000001</v>
      </c>
      <c r="D1108">
        <f>+VLOOKUP(A1108,GENTERA.MX!$A$2:$G$1741,6,FALSE)</f>
        <v>32.960590000000003</v>
      </c>
      <c r="F1108" s="16">
        <v>42613</v>
      </c>
      <c r="G1108">
        <f>+LN(B1108/B1107)</f>
        <v>-1.2816406752752388E-3</v>
      </c>
      <c r="H1108">
        <f>+LN(C1108/C1107)</f>
        <v>8.6369299579921108E-3</v>
      </c>
      <c r="I1108">
        <f>+LN(D1108/D1107)</f>
        <v>1.4921368511845589E-2</v>
      </c>
    </row>
    <row r="1109" spans="1:9" x14ac:dyDescent="0.25">
      <c r="A1109" s="16">
        <v>42614</v>
      </c>
      <c r="B1109">
        <f>+VLOOKUP(A1109,'CEMEXCPO.MX'!$A$2:$G$1741,6,FALSE)</f>
        <v>14.875</v>
      </c>
      <c r="C1109">
        <f>+VLOOKUP(A1109,BIMBOA.MX!$A$2:$G$1741,6,FALSE)</f>
        <v>51.799563999999997</v>
      </c>
      <c r="D1109">
        <f>+VLOOKUP(A1109,GENTERA.MX!$A$2:$G$1741,6,FALSE)</f>
        <v>32.101776000000001</v>
      </c>
      <c r="F1109" s="16">
        <v>42614</v>
      </c>
      <c r="G1109">
        <f>+LN(B1109/B1108)</f>
        <v>-6.4464041078179579E-3</v>
      </c>
      <c r="H1109">
        <f>+LN(C1109/C1108)</f>
        <v>-7.1295075578497701E-3</v>
      </c>
      <c r="I1109">
        <f>+LN(D1109/D1108)</f>
        <v>-2.640124965820996E-2</v>
      </c>
    </row>
    <row r="1110" spans="1:9" x14ac:dyDescent="0.25">
      <c r="A1110" s="16">
        <v>42615</v>
      </c>
      <c r="B1110">
        <f>+VLOOKUP(A1110,'CEMEXCPO.MX'!$A$2:$G$1741,6,FALSE)</f>
        <v>15.0481</v>
      </c>
      <c r="C1110">
        <f>+VLOOKUP(A1110,BIMBOA.MX!$A$2:$G$1741,6,FALSE)</f>
        <v>53.525889999999997</v>
      </c>
      <c r="D1110">
        <f>+VLOOKUP(A1110,GENTERA.MX!$A$2:$G$1741,6,FALSE)</f>
        <v>32.092734999999998</v>
      </c>
      <c r="F1110" s="16">
        <v>42615</v>
      </c>
      <c r="G1110">
        <f>+LN(B1110/B1109)</f>
        <v>1.1569785946337379E-2</v>
      </c>
      <c r="H1110">
        <f>+LN(C1110/C1109)</f>
        <v>3.2783729839954541E-2</v>
      </c>
      <c r="I1110">
        <f>+LN(D1110/D1109)</f>
        <v>-2.8167517499373717E-4</v>
      </c>
    </row>
    <row r="1111" spans="1:9" x14ac:dyDescent="0.25">
      <c r="A1111" s="16">
        <v>42618</v>
      </c>
      <c r="B1111">
        <f>+VLOOKUP(A1111,'CEMEXCPO.MX'!$A$2:$G$1741,6,FALSE)</f>
        <v>15.1538</v>
      </c>
      <c r="C1111">
        <f>+VLOOKUP(A1111,BIMBOA.MX!$A$2:$G$1741,6,FALSE)</f>
        <v>52.794398999999999</v>
      </c>
      <c r="D1111">
        <f>+VLOOKUP(A1111,GENTERA.MX!$A$2:$G$1741,6,FALSE)</f>
        <v>32.427222999999998</v>
      </c>
      <c r="F1111" s="16">
        <v>42618</v>
      </c>
      <c r="G1111">
        <f>+LN(B1111/B1110)</f>
        <v>6.9995882085036208E-3</v>
      </c>
      <c r="H1111">
        <f>+LN(C1111/C1110)</f>
        <v>-1.3760356541623556E-2</v>
      </c>
      <c r="I1111">
        <f>+LN(D1111/D1110)</f>
        <v>1.0368605530464987E-2</v>
      </c>
    </row>
    <row r="1112" spans="1:9" x14ac:dyDescent="0.25">
      <c r="A1112" s="16">
        <v>42619</v>
      </c>
      <c r="B1112">
        <f>+VLOOKUP(A1112,'CEMEXCPO.MX'!$A$2:$G$1741,6,FALSE)</f>
        <v>14.990399999999999</v>
      </c>
      <c r="C1112">
        <f>+VLOOKUP(A1112,BIMBOA.MX!$A$2:$G$1741,6,FALSE)</f>
        <v>52.755378999999998</v>
      </c>
      <c r="D1112">
        <f>+VLOOKUP(A1112,GENTERA.MX!$A$2:$G$1741,6,FALSE)</f>
        <v>31.532242</v>
      </c>
      <c r="F1112" s="16">
        <v>42619</v>
      </c>
      <c r="G1112">
        <f>+LN(B1112/B1111)</f>
        <v>-1.0841329371747756E-2</v>
      </c>
      <c r="H1112">
        <f>+LN(C1112/C1111)</f>
        <v>-7.3936681851790936E-4</v>
      </c>
      <c r="I1112">
        <f>+LN(D1112/D1111)</f>
        <v>-2.7987708152428278E-2</v>
      </c>
    </row>
    <row r="1113" spans="1:9" x14ac:dyDescent="0.25">
      <c r="A1113" s="16">
        <v>42620</v>
      </c>
      <c r="B1113">
        <f>+VLOOKUP(A1113,'CEMEXCPO.MX'!$A$2:$G$1741,6,FALSE)</f>
        <v>14.807700000000001</v>
      </c>
      <c r="C1113">
        <f>+VLOOKUP(A1113,BIMBOA.MX!$A$2:$G$1741,6,FALSE)</f>
        <v>52.209198000000001</v>
      </c>
      <c r="D1113">
        <f>+VLOOKUP(A1113,GENTERA.MX!$A$2:$G$1741,6,FALSE)</f>
        <v>31.631682999999999</v>
      </c>
      <c r="F1113" s="16">
        <v>42620</v>
      </c>
      <c r="G1113">
        <f>+LN(B1113/B1112)</f>
        <v>-1.2262680468099923E-2</v>
      </c>
      <c r="H1113">
        <f>+LN(C1113/C1112)</f>
        <v>-1.0407052458877306E-2</v>
      </c>
      <c r="I1113">
        <f>+LN(D1113/D1112)</f>
        <v>3.1486669694982625E-3</v>
      </c>
    </row>
    <row r="1114" spans="1:9" x14ac:dyDescent="0.25">
      <c r="A1114" s="16">
        <v>42621</v>
      </c>
      <c r="B1114">
        <f>+VLOOKUP(A1114,'CEMEXCPO.MX'!$A$2:$G$1741,6,FALSE)</f>
        <v>14.836499999999999</v>
      </c>
      <c r="C1114">
        <f>+VLOOKUP(A1114,BIMBOA.MX!$A$2:$G$1741,6,FALSE)</f>
        <v>52.384757999999998</v>
      </c>
      <c r="D1114">
        <f>+VLOOKUP(A1114,GENTERA.MX!$A$2:$G$1741,6,FALSE)</f>
        <v>31.857690999999999</v>
      </c>
      <c r="F1114" s="16">
        <v>42621</v>
      </c>
      <c r="G1114">
        <f>+LN(B1114/B1113)</f>
        <v>1.9430451191812625E-3</v>
      </c>
      <c r="H1114">
        <f>+LN(C1114/C1113)</f>
        <v>3.3569848886969371E-3</v>
      </c>
      <c r="I1114">
        <f>+LN(D1114/D1113)</f>
        <v>7.1195836539786122E-3</v>
      </c>
    </row>
    <row r="1115" spans="1:9" x14ac:dyDescent="0.25">
      <c r="A1115" s="16">
        <v>42622</v>
      </c>
      <c r="B1115">
        <f>+VLOOKUP(A1115,'CEMEXCPO.MX'!$A$2:$G$1741,6,FALSE)</f>
        <v>14.2308</v>
      </c>
      <c r="C1115">
        <f>+VLOOKUP(A1115,BIMBOA.MX!$A$2:$G$1741,6,FALSE)</f>
        <v>52.199447999999997</v>
      </c>
      <c r="D1115">
        <f>+VLOOKUP(A1115,GENTERA.MX!$A$2:$G$1741,6,FALSE)</f>
        <v>31.369523999999998</v>
      </c>
      <c r="F1115" s="16">
        <v>42622</v>
      </c>
      <c r="G1115">
        <f>+LN(B1115/B1114)</f>
        <v>-4.1681731089255242E-2</v>
      </c>
      <c r="H1115">
        <f>+LN(C1115/C1114)</f>
        <v>-3.5437510311933981E-3</v>
      </c>
      <c r="I1115">
        <f>+LN(D1115/D1114)</f>
        <v>-1.544198018020739E-2</v>
      </c>
    </row>
    <row r="1116" spans="1:9" x14ac:dyDescent="0.25">
      <c r="A1116" s="16">
        <v>42625</v>
      </c>
      <c r="B1116">
        <f>+VLOOKUP(A1116,'CEMEXCPO.MX'!$A$2:$G$1741,6,FALSE)</f>
        <v>14.538500000000001</v>
      </c>
      <c r="C1116">
        <f>+VLOOKUP(A1116,BIMBOA.MX!$A$2:$G$1741,6,FALSE)</f>
        <v>52.657851999999998</v>
      </c>
      <c r="D1116">
        <f>+VLOOKUP(A1116,GENTERA.MX!$A$2:$G$1741,6,FALSE)</f>
        <v>31.369523999999998</v>
      </c>
      <c r="F1116" s="16">
        <v>42625</v>
      </c>
      <c r="G1116">
        <f>+LN(B1116/B1115)</f>
        <v>2.1391673320639171E-2</v>
      </c>
      <c r="H1116">
        <f>+LN(C1116/C1115)</f>
        <v>8.7434431427786969E-3</v>
      </c>
      <c r="I1116">
        <f>+LN(D1116/D1115)</f>
        <v>0</v>
      </c>
    </row>
    <row r="1117" spans="1:9" x14ac:dyDescent="0.25">
      <c r="A1117" s="16">
        <v>42626</v>
      </c>
      <c r="B1117">
        <f>+VLOOKUP(A1117,'CEMEXCPO.MX'!$A$2:$G$1741,6,FALSE)</f>
        <v>14.086499999999999</v>
      </c>
      <c r="C1117">
        <f>+VLOOKUP(A1117,BIMBOA.MX!$A$2:$G$1741,6,FALSE)</f>
        <v>51.204613000000002</v>
      </c>
      <c r="D1117">
        <f>+VLOOKUP(A1117,GENTERA.MX!$A$2:$G$1741,6,FALSE)</f>
        <v>31.062151</v>
      </c>
      <c r="F1117" s="16">
        <v>42626</v>
      </c>
      <c r="G1117">
        <f>+LN(B1117/B1116)</f>
        <v>-3.1583411166611064E-2</v>
      </c>
      <c r="H1117">
        <f>+LN(C1117/C1116)</f>
        <v>-2.7985737619653266E-2</v>
      </c>
      <c r="I1117">
        <f>+LN(D1117/D1116)</f>
        <v>-9.8467799733438013E-3</v>
      </c>
    </row>
    <row r="1118" spans="1:9" x14ac:dyDescent="0.25">
      <c r="A1118" s="16">
        <v>42627</v>
      </c>
      <c r="B1118">
        <f>+VLOOKUP(A1118,'CEMEXCPO.MX'!$A$2:$G$1741,6,FALSE)</f>
        <v>13.942299999999999</v>
      </c>
      <c r="C1118">
        <f>+VLOOKUP(A1118,BIMBOA.MX!$A$2:$G$1741,6,FALSE)</f>
        <v>49.244208999999998</v>
      </c>
      <c r="D1118">
        <f>+VLOOKUP(A1118,GENTERA.MX!$A$2:$G$1741,6,FALSE)</f>
        <v>30.610142</v>
      </c>
      <c r="F1118" s="16">
        <v>42627</v>
      </c>
      <c r="G1118">
        <f>+LN(B1118/B1117)</f>
        <v>-1.0289507381683568E-2</v>
      </c>
      <c r="H1118">
        <f>+LN(C1118/C1117)</f>
        <v>-3.9037848694921266E-2</v>
      </c>
      <c r="I1118">
        <f>+LN(D1118/D1117)</f>
        <v>-1.4658676427833504E-2</v>
      </c>
    </row>
    <row r="1119" spans="1:9" x14ac:dyDescent="0.25">
      <c r="A1119" s="16">
        <v>42628</v>
      </c>
      <c r="B1119">
        <f>+VLOOKUP(A1119,'CEMEXCPO.MX'!$A$2:$G$1741,6,FALSE)</f>
        <v>14.0288</v>
      </c>
      <c r="C1119">
        <f>+VLOOKUP(A1119,BIMBOA.MX!$A$2:$G$1741,6,FALSE)</f>
        <v>49.956200000000003</v>
      </c>
      <c r="D1119">
        <f>+VLOOKUP(A1119,GENTERA.MX!$A$2:$G$1741,6,FALSE)</f>
        <v>30.347973</v>
      </c>
      <c r="F1119" s="16">
        <v>42628</v>
      </c>
      <c r="G1119">
        <f>+LN(B1119/B1118)</f>
        <v>6.1849749024380004E-3</v>
      </c>
      <c r="H1119">
        <f>+LN(C1119/C1118)</f>
        <v>1.4354844567684264E-2</v>
      </c>
      <c r="I1119">
        <f>+LN(D1119/D1118)</f>
        <v>-8.6016641577041399E-3</v>
      </c>
    </row>
    <row r="1120" spans="1:9" x14ac:dyDescent="0.25">
      <c r="A1120" s="16">
        <v>42632</v>
      </c>
      <c r="B1120">
        <f>+VLOOKUP(A1120,'CEMEXCPO.MX'!$A$2:$G$1741,6,FALSE)</f>
        <v>13.913500000000001</v>
      </c>
      <c r="C1120">
        <f>+VLOOKUP(A1120,BIMBOA.MX!$A$2:$G$1741,6,FALSE)</f>
        <v>50.921768</v>
      </c>
      <c r="D1120">
        <f>+VLOOKUP(A1120,GENTERA.MX!$A$2:$G$1741,6,FALSE)</f>
        <v>30.21237</v>
      </c>
      <c r="F1120" s="16">
        <v>42632</v>
      </c>
      <c r="G1120">
        <f>+LN(B1120/B1119)</f>
        <v>-8.2527676250910374E-3</v>
      </c>
      <c r="H1120">
        <f>+LN(C1120/C1119)</f>
        <v>1.9143872701702366E-2</v>
      </c>
      <c r="I1120">
        <f>+LN(D1120/D1119)</f>
        <v>-4.4782846301518343E-3</v>
      </c>
    </row>
    <row r="1121" spans="1:9" x14ac:dyDescent="0.25">
      <c r="A1121" s="16">
        <v>42633</v>
      </c>
      <c r="B1121">
        <f>+VLOOKUP(A1121,'CEMEXCPO.MX'!$A$2:$G$1741,6,FALSE)</f>
        <v>14.0481</v>
      </c>
      <c r="C1121">
        <f>+VLOOKUP(A1121,BIMBOA.MX!$A$2:$G$1741,6,FALSE)</f>
        <v>51.311900999999999</v>
      </c>
      <c r="D1121">
        <f>+VLOOKUP(A1121,GENTERA.MX!$A$2:$G$1741,6,FALSE)</f>
        <v>30.971748000000002</v>
      </c>
      <c r="F1121" s="16">
        <v>42633</v>
      </c>
      <c r="G1121">
        <f>+LN(B1121/B1120)</f>
        <v>9.6275634921454776E-3</v>
      </c>
      <c r="H1121">
        <f>+LN(C1121/C1120)</f>
        <v>7.6322193580644279E-3</v>
      </c>
      <c r="I1121">
        <f>+LN(D1121/D1120)</f>
        <v>2.4823990944563629E-2</v>
      </c>
    </row>
    <row r="1122" spans="1:9" x14ac:dyDescent="0.25">
      <c r="A1122" s="16">
        <v>42634</v>
      </c>
      <c r="B1122">
        <f>+VLOOKUP(A1122,'CEMEXCPO.MX'!$A$2:$G$1741,6,FALSE)</f>
        <v>14.163500000000001</v>
      </c>
      <c r="C1122">
        <f>+VLOOKUP(A1122,BIMBOA.MX!$A$2:$G$1741,6,FALSE)</f>
        <v>51.048560999999999</v>
      </c>
      <c r="D1122">
        <f>+VLOOKUP(A1122,GENTERA.MX!$A$2:$G$1741,6,FALSE)</f>
        <v>30.754787</v>
      </c>
      <c r="F1122" s="16">
        <v>42634</v>
      </c>
      <c r="G1122">
        <f>+LN(B1122/B1121)</f>
        <v>8.1810775456243739E-3</v>
      </c>
      <c r="H1122">
        <f>+LN(C1122/C1121)</f>
        <v>-5.1453574132383486E-3</v>
      </c>
      <c r="I1122">
        <f>+LN(D1122/D1121)</f>
        <v>-7.0297771769179587E-3</v>
      </c>
    </row>
    <row r="1123" spans="1:9" x14ac:dyDescent="0.25">
      <c r="A1123" s="16">
        <v>42635</v>
      </c>
      <c r="B1123">
        <f>+VLOOKUP(A1123,'CEMEXCPO.MX'!$A$2:$G$1741,6,FALSE)</f>
        <v>14.711499999999999</v>
      </c>
      <c r="C1123">
        <f>+VLOOKUP(A1123,BIMBOA.MX!$A$2:$G$1741,6,FALSE)</f>
        <v>51.711784000000002</v>
      </c>
      <c r="D1123">
        <f>+VLOOKUP(A1123,GENTERA.MX!$A$2:$G$1741,6,FALSE)</f>
        <v>31.188714999999998</v>
      </c>
      <c r="F1123" s="16">
        <v>42635</v>
      </c>
      <c r="G1123">
        <f>+LN(B1123/B1122)</f>
        <v>3.7961267998531618E-2</v>
      </c>
      <c r="H1123">
        <f>+LN(C1123/C1122)</f>
        <v>1.2908329747255112E-2</v>
      </c>
      <c r="I1123">
        <f>+LN(D1123/D1122)</f>
        <v>1.4010673735517929E-2</v>
      </c>
    </row>
    <row r="1124" spans="1:9" x14ac:dyDescent="0.25">
      <c r="A1124" s="16">
        <v>42636</v>
      </c>
      <c r="B1124">
        <f>+VLOOKUP(A1124,'CEMEXCPO.MX'!$A$2:$G$1741,6,FALSE)</f>
        <v>14.7308</v>
      </c>
      <c r="C1124">
        <f>+VLOOKUP(A1124,BIMBOA.MX!$A$2:$G$1741,6,FALSE)</f>
        <v>52.228706000000003</v>
      </c>
      <c r="D1124">
        <f>+VLOOKUP(A1124,GENTERA.MX!$A$2:$G$1741,6,FALSE)</f>
        <v>31.170635000000001</v>
      </c>
      <c r="F1124" s="16">
        <v>42636</v>
      </c>
      <c r="G1124">
        <f>+LN(B1124/B1123)</f>
        <v>1.3110390672225374E-3</v>
      </c>
      <c r="H1124">
        <f>+LN(C1124/C1123)</f>
        <v>9.946581198086904E-3</v>
      </c>
      <c r="I1124">
        <f>+LN(D1124/D1123)</f>
        <v>-5.798649442819593E-4</v>
      </c>
    </row>
    <row r="1125" spans="1:9" x14ac:dyDescent="0.25">
      <c r="A1125" s="16">
        <v>42639</v>
      </c>
      <c r="B1125">
        <f>+VLOOKUP(A1125,'CEMEXCPO.MX'!$A$2:$G$1741,6,FALSE)</f>
        <v>14.490399999999999</v>
      </c>
      <c r="C1125">
        <f>+VLOOKUP(A1125,BIMBOA.MX!$A$2:$G$1741,6,FALSE)</f>
        <v>51.448444000000002</v>
      </c>
      <c r="D1125">
        <f>+VLOOKUP(A1125,GENTERA.MX!$A$2:$G$1741,6,FALSE)</f>
        <v>31.179676000000001</v>
      </c>
      <c r="F1125" s="16">
        <v>42639</v>
      </c>
      <c r="G1125">
        <f>+LN(B1125/B1124)</f>
        <v>-1.6454178733258697E-2</v>
      </c>
      <c r="H1125">
        <f>+LN(C1125/C1124)</f>
        <v>-1.5052048239388832E-2</v>
      </c>
      <c r="I1125">
        <f>+LN(D1125/D1124)</f>
        <v>2.900065747343751E-4</v>
      </c>
    </row>
    <row r="1126" spans="1:9" x14ac:dyDescent="0.25">
      <c r="A1126" s="16">
        <v>42640</v>
      </c>
      <c r="B1126">
        <f>+VLOOKUP(A1126,'CEMEXCPO.MX'!$A$2:$G$1741,6,FALSE)</f>
        <v>14.7981</v>
      </c>
      <c r="C1126">
        <f>+VLOOKUP(A1126,BIMBOA.MX!$A$2:$G$1741,6,FALSE)</f>
        <v>53.135761000000002</v>
      </c>
      <c r="D1126">
        <f>+VLOOKUP(A1126,GENTERA.MX!$A$2:$G$1741,6,FALSE)</f>
        <v>31.649759</v>
      </c>
      <c r="F1126" s="16">
        <v>42640</v>
      </c>
      <c r="G1126">
        <f>+LN(B1126/B1125)</f>
        <v>2.1012432953911787E-2</v>
      </c>
      <c r="H1126">
        <f>+LN(C1126/C1125)</f>
        <v>3.2269947863667318E-2</v>
      </c>
      <c r="I1126">
        <f>+LN(D1126/D1125)</f>
        <v>1.4964061728047711E-2</v>
      </c>
    </row>
    <row r="1127" spans="1:9" x14ac:dyDescent="0.25">
      <c r="A1127" s="16">
        <v>42641</v>
      </c>
      <c r="B1127">
        <f>+VLOOKUP(A1127,'CEMEXCPO.MX'!$A$2:$G$1741,6,FALSE)</f>
        <v>15.086499999999999</v>
      </c>
      <c r="C1127">
        <f>+VLOOKUP(A1127,BIMBOA.MX!$A$2:$G$1741,6,FALSE)</f>
        <v>51.96537</v>
      </c>
      <c r="D1127">
        <f>+VLOOKUP(A1127,GENTERA.MX!$A$2:$G$1741,6,FALSE)</f>
        <v>31.51416</v>
      </c>
      <c r="F1127" s="16">
        <v>42641</v>
      </c>
      <c r="G1127">
        <f>+LN(B1127/B1126)</f>
        <v>1.9301510043409617E-2</v>
      </c>
      <c r="H1127">
        <f>+LN(C1127/C1126)</f>
        <v>-2.2272631539995199E-2</v>
      </c>
      <c r="I1127">
        <f>+LN(D1127/D1126)</f>
        <v>-4.2935653916772211E-3</v>
      </c>
    </row>
    <row r="1128" spans="1:9" x14ac:dyDescent="0.25">
      <c r="A1128" s="16">
        <v>42642</v>
      </c>
      <c r="B1128">
        <f>+VLOOKUP(A1128,'CEMEXCPO.MX'!$A$2:$G$1741,6,FALSE)</f>
        <v>15.3462</v>
      </c>
      <c r="C1128">
        <f>+VLOOKUP(A1128,BIMBOA.MX!$A$2:$G$1741,6,FALSE)</f>
        <v>51.594746000000001</v>
      </c>
      <c r="D1128">
        <f>+VLOOKUP(A1128,GENTERA.MX!$A$2:$G$1741,6,FALSE)</f>
        <v>31.613603999999999</v>
      </c>
      <c r="F1128" s="16">
        <v>42642</v>
      </c>
      <c r="G1128">
        <f>+LN(B1128/B1127)</f>
        <v>1.7067582188764547E-2</v>
      </c>
      <c r="H1128">
        <f>+LN(C1128/C1127)</f>
        <v>-7.1576895941699581E-3</v>
      </c>
      <c r="I1128">
        <f>+LN(D1128/D1127)</f>
        <v>3.1505656451661294E-3</v>
      </c>
    </row>
    <row r="1129" spans="1:9" x14ac:dyDescent="0.25">
      <c r="A1129" s="16">
        <v>42643</v>
      </c>
      <c r="B1129">
        <f>+VLOOKUP(A1129,'CEMEXCPO.MX'!$A$2:$G$1741,6,FALSE)</f>
        <v>14.7692</v>
      </c>
      <c r="C1129">
        <f>+VLOOKUP(A1129,BIMBOA.MX!$A$2:$G$1741,6,FALSE)</f>
        <v>49.848911000000001</v>
      </c>
      <c r="D1129">
        <f>+VLOOKUP(A1129,GENTERA.MX!$A$2:$G$1741,6,FALSE)</f>
        <v>31.550322000000001</v>
      </c>
      <c r="F1129" s="16">
        <v>42643</v>
      </c>
      <c r="G1129">
        <f>+LN(B1129/B1128)</f>
        <v>-3.8323955151914529E-2</v>
      </c>
      <c r="H1129">
        <f>+LN(C1129/C1128)</f>
        <v>-3.4423194965288624E-2</v>
      </c>
      <c r="I1129">
        <f>+LN(D1129/D1128)</f>
        <v>-2.0037393233900041E-3</v>
      </c>
    </row>
    <row r="1130" spans="1:9" x14ac:dyDescent="0.25">
      <c r="A1130" s="16">
        <v>42646</v>
      </c>
      <c r="B1130">
        <f>+VLOOKUP(A1130,'CEMEXCPO.MX'!$A$2:$G$1741,6,FALSE)</f>
        <v>14.7692</v>
      </c>
      <c r="C1130">
        <f>+VLOOKUP(A1130,BIMBOA.MX!$A$2:$G$1741,6,FALSE)</f>
        <v>51.721539</v>
      </c>
      <c r="D1130">
        <f>+VLOOKUP(A1130,GENTERA.MX!$A$2:$G$1741,6,FALSE)</f>
        <v>32.183135999999998</v>
      </c>
      <c r="F1130" s="16">
        <v>42646</v>
      </c>
      <c r="G1130">
        <f>+LN(B1130/B1129)</f>
        <v>0</v>
      </c>
      <c r="H1130">
        <f>+LN(C1130/C1129)</f>
        <v>3.6877659208834568E-2</v>
      </c>
      <c r="I1130">
        <f>+LN(D1130/D1129)</f>
        <v>1.9858793692224513E-2</v>
      </c>
    </row>
    <row r="1131" spans="1:9" x14ac:dyDescent="0.25">
      <c r="A1131" s="16">
        <v>42647</v>
      </c>
      <c r="B1131">
        <f>+VLOOKUP(A1131,'CEMEXCPO.MX'!$A$2:$G$1741,6,FALSE)</f>
        <v>14.711499999999999</v>
      </c>
      <c r="C1131">
        <f>+VLOOKUP(A1131,BIMBOA.MX!$A$2:$G$1741,6,FALSE)</f>
        <v>52.092159000000002</v>
      </c>
      <c r="D1131">
        <f>+VLOOKUP(A1131,GENTERA.MX!$A$2:$G$1741,6,FALSE)</f>
        <v>32.327778000000002</v>
      </c>
      <c r="F1131" s="16">
        <v>42647</v>
      </c>
      <c r="G1131">
        <f>+LN(B1131/B1130)</f>
        <v>-3.9144303681354058E-3</v>
      </c>
      <c r="H1131">
        <f>+LN(C1131/C1130)</f>
        <v>7.1401285514423388E-3</v>
      </c>
      <c r="I1131">
        <f>+LN(D1131/D1130)</f>
        <v>4.4842719909403235E-3</v>
      </c>
    </row>
    <row r="1132" spans="1:9" x14ac:dyDescent="0.25">
      <c r="A1132" s="16">
        <v>42648</v>
      </c>
      <c r="B1132">
        <f>+VLOOKUP(A1132,'CEMEXCPO.MX'!$A$2:$G$1741,6,FALSE)</f>
        <v>14.942299999999999</v>
      </c>
      <c r="C1132">
        <f>+VLOOKUP(A1132,BIMBOA.MX!$A$2:$G$1741,6,FALSE)</f>
        <v>51.975124000000001</v>
      </c>
      <c r="D1132">
        <f>+VLOOKUP(A1132,GENTERA.MX!$A$2:$G$1741,6,FALSE)</f>
        <v>33.240841000000003</v>
      </c>
      <c r="F1132" s="16">
        <v>42648</v>
      </c>
      <c r="G1132">
        <f>+LN(B1132/B1131)</f>
        <v>1.5566616122966687E-2</v>
      </c>
      <c r="H1132">
        <f>+LN(C1132/C1131)</f>
        <v>-2.2492188892806872E-3</v>
      </c>
      <c r="I1132">
        <f>+LN(D1132/D1131)</f>
        <v>2.7852409869052318E-2</v>
      </c>
    </row>
    <row r="1133" spans="1:9" x14ac:dyDescent="0.25">
      <c r="A1133" s="16">
        <v>42649</v>
      </c>
      <c r="B1133">
        <f>+VLOOKUP(A1133,'CEMEXCPO.MX'!$A$2:$G$1741,6,FALSE)</f>
        <v>15.115399999999999</v>
      </c>
      <c r="C1133">
        <f>+VLOOKUP(A1133,BIMBOA.MX!$A$2:$G$1741,6,FALSE)</f>
        <v>51.194862000000001</v>
      </c>
      <c r="D1133">
        <f>+VLOOKUP(A1133,GENTERA.MX!$A$2:$G$1741,6,FALSE)</f>
        <v>32.960590000000003</v>
      </c>
      <c r="F1133" s="16">
        <v>42649</v>
      </c>
      <c r="G1133">
        <f>+LN(B1133/B1132)</f>
        <v>1.1517974673393222E-2</v>
      </c>
      <c r="H1133">
        <f>+LN(C1133/C1132)</f>
        <v>-1.5126044056209301E-2</v>
      </c>
      <c r="I1133">
        <f>+LN(D1133/D1132)</f>
        <v>-8.46666514304905E-3</v>
      </c>
    </row>
    <row r="1134" spans="1:9" x14ac:dyDescent="0.25">
      <c r="A1134" s="16">
        <v>42650</v>
      </c>
      <c r="B1134">
        <f>+VLOOKUP(A1134,'CEMEXCPO.MX'!$A$2:$G$1741,6,FALSE)</f>
        <v>15.009600000000001</v>
      </c>
      <c r="C1134">
        <f>+VLOOKUP(A1134,BIMBOA.MX!$A$2:$G$1741,6,FALSE)</f>
        <v>50.395091999999998</v>
      </c>
      <c r="D1134">
        <f>+VLOOKUP(A1134,GENTERA.MX!$A$2:$G$1741,6,FALSE)</f>
        <v>32.788829999999997</v>
      </c>
      <c r="F1134" s="16">
        <v>42650</v>
      </c>
      <c r="G1134">
        <f>+LN(B1134/B1133)</f>
        <v>-7.0240952694164329E-3</v>
      </c>
      <c r="H1134">
        <f>+LN(C1134/C1133)</f>
        <v>-1.5745386064298029E-2</v>
      </c>
      <c r="I1134">
        <f>+LN(D1134/D1133)</f>
        <v>-5.2246967567901419E-3</v>
      </c>
    </row>
    <row r="1135" spans="1:9" x14ac:dyDescent="0.25">
      <c r="A1135" s="16">
        <v>42653</v>
      </c>
      <c r="B1135">
        <f>+VLOOKUP(A1135,'CEMEXCPO.MX'!$A$2:$G$1741,6,FALSE)</f>
        <v>15.4038</v>
      </c>
      <c r="C1135">
        <f>+VLOOKUP(A1135,BIMBOA.MX!$A$2:$G$1741,6,FALSE)</f>
        <v>50.921768</v>
      </c>
      <c r="D1135">
        <f>+VLOOKUP(A1135,GENTERA.MX!$A$2:$G$1741,6,FALSE)</f>
        <v>33.060040000000001</v>
      </c>
      <c r="F1135" s="16">
        <v>42653</v>
      </c>
      <c r="G1135">
        <f>+LN(B1135/B1134)</f>
        <v>2.59242358382119E-2</v>
      </c>
      <c r="H1135">
        <f>+LN(C1135/C1134)</f>
        <v>1.0396704834518175E-2</v>
      </c>
      <c r="I1135">
        <f>+LN(D1135/D1134)</f>
        <v>8.2373937037952833E-3</v>
      </c>
    </row>
    <row r="1136" spans="1:9" x14ac:dyDescent="0.25">
      <c r="A1136" s="16">
        <v>42654</v>
      </c>
      <c r="B1136">
        <f>+VLOOKUP(A1136,'CEMEXCPO.MX'!$A$2:$G$1741,6,FALSE)</f>
        <v>15.336499999999999</v>
      </c>
      <c r="C1136">
        <f>+VLOOKUP(A1136,BIMBOA.MX!$A$2:$G$1741,6,FALSE)</f>
        <v>50.892508999999997</v>
      </c>
      <c r="D1136">
        <f>+VLOOKUP(A1136,GENTERA.MX!$A$2:$G$1741,6,FALSE)</f>
        <v>33.060040000000001</v>
      </c>
      <c r="F1136" s="16">
        <v>42654</v>
      </c>
      <c r="G1136">
        <f>+LN(B1136/B1135)</f>
        <v>-4.378623990324502E-3</v>
      </c>
      <c r="H1136">
        <f>+LN(C1136/C1135)</f>
        <v>-5.7475241523264567E-4</v>
      </c>
      <c r="I1136">
        <f>+LN(D1136/D1135)</f>
        <v>0</v>
      </c>
    </row>
    <row r="1137" spans="1:9" x14ac:dyDescent="0.25">
      <c r="A1137" s="16">
        <v>42655</v>
      </c>
      <c r="B1137">
        <f>+VLOOKUP(A1137,'CEMEXCPO.MX'!$A$2:$G$1741,6,FALSE)</f>
        <v>15.211499999999999</v>
      </c>
      <c r="C1137">
        <f>+VLOOKUP(A1137,BIMBOA.MX!$A$2:$G$1741,6,FALSE)</f>
        <v>50.219540000000002</v>
      </c>
      <c r="D1137">
        <f>+VLOOKUP(A1137,GENTERA.MX!$A$2:$G$1741,6,FALSE)</f>
        <v>33.277000000000001</v>
      </c>
      <c r="F1137" s="16">
        <v>42655</v>
      </c>
      <c r="G1137">
        <f>+LN(B1137/B1136)</f>
        <v>-8.1838874994133344E-3</v>
      </c>
      <c r="H1137">
        <f>+LN(C1137/C1136)</f>
        <v>-1.3311547812237812E-2</v>
      </c>
      <c r="I1137">
        <f>+LN(D1137/D1136)</f>
        <v>6.5411653455020903E-3</v>
      </c>
    </row>
    <row r="1138" spans="1:9" x14ac:dyDescent="0.25">
      <c r="A1138" s="16">
        <v>42656</v>
      </c>
      <c r="B1138">
        <f>+VLOOKUP(A1138,'CEMEXCPO.MX'!$A$2:$G$1741,6,FALSE)</f>
        <v>15.461499999999999</v>
      </c>
      <c r="C1138">
        <f>+VLOOKUP(A1138,BIMBOA.MX!$A$2:$G$1741,6,FALSE)</f>
        <v>49.936691000000003</v>
      </c>
      <c r="D1138">
        <f>+VLOOKUP(A1138,GENTERA.MX!$A$2:$G$1741,6,FALSE)</f>
        <v>32.535705999999998</v>
      </c>
      <c r="F1138" s="16">
        <v>42656</v>
      </c>
      <c r="G1138">
        <f>+LN(B1138/B1137)</f>
        <v>1.6301342294232257E-2</v>
      </c>
      <c r="H1138">
        <f>+LN(C1138/C1137)</f>
        <v>-5.6481708452018331E-3</v>
      </c>
      <c r="I1138">
        <f>+LN(D1138/D1137)</f>
        <v>-2.2528335239484488E-2</v>
      </c>
    </row>
    <row r="1139" spans="1:9" x14ac:dyDescent="0.25">
      <c r="A1139" s="16">
        <v>42657</v>
      </c>
      <c r="B1139">
        <f>+VLOOKUP(A1139,'CEMEXCPO.MX'!$A$2:$G$1741,6,FALSE)</f>
        <v>15.336499999999999</v>
      </c>
      <c r="C1139">
        <f>+VLOOKUP(A1139,BIMBOA.MX!$A$2:$G$1741,6,FALSE)</f>
        <v>50.521884999999997</v>
      </c>
      <c r="D1139">
        <f>+VLOOKUP(A1139,GENTERA.MX!$A$2:$G$1741,6,FALSE)</f>
        <v>33.439728000000002</v>
      </c>
      <c r="F1139" s="16">
        <v>42657</v>
      </c>
      <c r="G1139">
        <f>+LN(B1139/B1138)</f>
        <v>-8.1174547948189343E-3</v>
      </c>
      <c r="H1139">
        <f>+LN(C1139/C1138)</f>
        <v>1.1650585596922565E-2</v>
      </c>
      <c r="I1139">
        <f>+LN(D1139/D1138)</f>
        <v>2.7406521792609394E-2</v>
      </c>
    </row>
    <row r="1140" spans="1:9" x14ac:dyDescent="0.25">
      <c r="A1140" s="16">
        <v>42660</v>
      </c>
      <c r="B1140">
        <f>+VLOOKUP(A1140,'CEMEXCPO.MX'!$A$2:$G$1741,6,FALSE)</f>
        <v>15.4519</v>
      </c>
      <c r="C1140">
        <f>+VLOOKUP(A1140,BIMBOA.MX!$A$2:$G$1741,6,FALSE)</f>
        <v>49.878169999999997</v>
      </c>
      <c r="D1140">
        <f>+VLOOKUP(A1140,GENTERA.MX!$A$2:$G$1741,6,FALSE)</f>
        <v>33.864615999999998</v>
      </c>
      <c r="F1140" s="16">
        <v>42660</v>
      </c>
      <c r="G1140">
        <f>+LN(B1140/B1139)</f>
        <v>7.4963648915019375E-3</v>
      </c>
      <c r="H1140">
        <f>+LN(C1140/C1139)</f>
        <v>-1.2823176654388306E-2</v>
      </c>
      <c r="I1140">
        <f>+LN(D1140/D1139)</f>
        <v>1.2626039249744389E-2</v>
      </c>
    </row>
    <row r="1141" spans="1:9" x14ac:dyDescent="0.25">
      <c r="A1141" s="16">
        <v>42661</v>
      </c>
      <c r="B1141">
        <f>+VLOOKUP(A1141,'CEMEXCPO.MX'!$A$2:$G$1741,6,FALSE)</f>
        <v>15.6731</v>
      </c>
      <c r="C1141">
        <f>+VLOOKUP(A1141,BIMBOA.MX!$A$2:$G$1741,6,FALSE)</f>
        <v>50.716952999999997</v>
      </c>
      <c r="D1141">
        <f>+VLOOKUP(A1141,GENTERA.MX!$A$2:$G$1741,6,FALSE)</f>
        <v>33.719971000000001</v>
      </c>
      <c r="F1141" s="16">
        <v>42661</v>
      </c>
      <c r="G1141">
        <f>+LN(B1141/B1140)</f>
        <v>1.4213893922050542E-2</v>
      </c>
      <c r="H1141">
        <f>+LN(C1141/C1140)</f>
        <v>1.6676801315775071E-2</v>
      </c>
      <c r="I1141">
        <f>+LN(D1141/D1140)</f>
        <v>-4.2804203523125065E-3</v>
      </c>
    </row>
    <row r="1142" spans="1:9" x14ac:dyDescent="0.25">
      <c r="A1142" s="16">
        <v>42662</v>
      </c>
      <c r="B1142">
        <f>+VLOOKUP(A1142,'CEMEXCPO.MX'!$A$2:$G$1741,6,FALSE)</f>
        <v>15.817299999999999</v>
      </c>
      <c r="C1142">
        <f>+VLOOKUP(A1142,BIMBOA.MX!$A$2:$G$1741,6,FALSE)</f>
        <v>51.984875000000002</v>
      </c>
      <c r="D1142">
        <f>+VLOOKUP(A1142,GENTERA.MX!$A$2:$G$1741,6,FALSE)</f>
        <v>34.443192000000003</v>
      </c>
      <c r="F1142" s="16">
        <v>42662</v>
      </c>
      <c r="G1142">
        <f>+LN(B1142/B1141)</f>
        <v>9.1584106848033864E-3</v>
      </c>
      <c r="H1142">
        <f>+LN(C1142/C1141)</f>
        <v>2.4692577484007237E-2</v>
      </c>
      <c r="I1142">
        <f>+LN(D1142/D1141)</f>
        <v>2.1221085082002225E-2</v>
      </c>
    </row>
    <row r="1143" spans="1:9" x14ac:dyDescent="0.25">
      <c r="A1143" s="16">
        <v>42663</v>
      </c>
      <c r="B1143">
        <f>+VLOOKUP(A1143,'CEMEXCPO.MX'!$A$2:$G$1741,6,FALSE)</f>
        <v>16.048100000000002</v>
      </c>
      <c r="C1143">
        <f>+VLOOKUP(A1143,BIMBOA.MX!$A$2:$G$1741,6,FALSE)</f>
        <v>50.629173000000002</v>
      </c>
      <c r="D1143">
        <f>+VLOOKUP(A1143,GENTERA.MX!$A$2:$G$1741,6,FALSE)</f>
        <v>33.837494</v>
      </c>
      <c r="F1143" s="16">
        <v>42663</v>
      </c>
      <c r="G1143">
        <f>+LN(B1143/B1142)</f>
        <v>1.4486184770454288E-2</v>
      </c>
      <c r="H1143">
        <f>+LN(C1143/C1142)</f>
        <v>-2.6424859228073933E-2</v>
      </c>
      <c r="I1143">
        <f>+LN(D1143/D1142)</f>
        <v>-1.7741880569222716E-2</v>
      </c>
    </row>
    <row r="1144" spans="1:9" x14ac:dyDescent="0.25">
      <c r="A1144" s="16">
        <v>42664</v>
      </c>
      <c r="B1144">
        <f>+VLOOKUP(A1144,'CEMEXCPO.MX'!$A$2:$G$1741,6,FALSE)</f>
        <v>16.2789</v>
      </c>
      <c r="C1144">
        <f>+VLOOKUP(A1144,BIMBOA.MX!$A$2:$G$1741,6,FALSE)</f>
        <v>50.385342000000001</v>
      </c>
      <c r="D1144">
        <f>+VLOOKUP(A1144,GENTERA.MX!$A$2:$G$1741,6,FALSE)</f>
        <v>34.370868999999999</v>
      </c>
      <c r="F1144" s="16">
        <v>42664</v>
      </c>
      <c r="G1144">
        <f>+LN(B1144/B1143)</f>
        <v>1.4279328217788698E-2</v>
      </c>
      <c r="H1144">
        <f>+LN(C1144/C1143)</f>
        <v>-4.8276522154236294E-3</v>
      </c>
      <c r="I1144">
        <f>+LN(D1144/D1143)</f>
        <v>1.5639896597402083E-2</v>
      </c>
    </row>
    <row r="1145" spans="1:9" x14ac:dyDescent="0.25">
      <c r="A1145" s="16">
        <v>42667</v>
      </c>
      <c r="B1145">
        <f>+VLOOKUP(A1145,'CEMEXCPO.MX'!$A$2:$G$1741,6,FALSE)</f>
        <v>16.288499999999999</v>
      </c>
      <c r="C1145">
        <f>+VLOOKUP(A1145,BIMBOA.MX!$A$2:$G$1741,6,FALSE)</f>
        <v>50.726703999999998</v>
      </c>
      <c r="D1145">
        <f>+VLOOKUP(A1145,GENTERA.MX!$A$2:$G$1741,6,FALSE)</f>
        <v>34.497433000000001</v>
      </c>
      <c r="F1145" s="16">
        <v>42667</v>
      </c>
      <c r="G1145">
        <f>+LN(B1145/B1144)</f>
        <v>5.8954661889203108E-4</v>
      </c>
      <c r="H1145">
        <f>+LN(C1145/C1144)</f>
        <v>6.7521786067832974E-3</v>
      </c>
      <c r="I1145">
        <f>+LN(D1145/D1144)</f>
        <v>3.6755412522225138E-3</v>
      </c>
    </row>
    <row r="1146" spans="1:9" x14ac:dyDescent="0.25">
      <c r="A1146" s="16">
        <v>42668</v>
      </c>
      <c r="B1146">
        <f>+VLOOKUP(A1146,'CEMEXCPO.MX'!$A$2:$G$1741,6,FALSE)</f>
        <v>16.2211</v>
      </c>
      <c r="C1146">
        <f>+VLOOKUP(A1146,BIMBOA.MX!$A$2:$G$1741,6,FALSE)</f>
        <v>49.975704</v>
      </c>
      <c r="D1146">
        <f>+VLOOKUP(A1146,GENTERA.MX!$A$2:$G$1741,6,FALSE)</f>
        <v>33.548206</v>
      </c>
      <c r="F1146" s="16">
        <v>42668</v>
      </c>
      <c r="G1146">
        <f>+LN(B1146/B1145)</f>
        <v>-4.1464734459163138E-3</v>
      </c>
      <c r="H1146">
        <f>+LN(C1146/C1145)</f>
        <v>-1.4915510719793195E-2</v>
      </c>
      <c r="I1146">
        <f>+LN(D1146/D1145)</f>
        <v>-2.7901525913184674E-2</v>
      </c>
    </row>
    <row r="1147" spans="1:9" x14ac:dyDescent="0.25">
      <c r="A1147" s="16">
        <v>42669</v>
      </c>
      <c r="B1147">
        <f>+VLOOKUP(A1147,'CEMEXCPO.MX'!$A$2:$G$1741,6,FALSE)</f>
        <v>16.230801</v>
      </c>
      <c r="C1147">
        <f>+VLOOKUP(A1147,BIMBOA.MX!$A$2:$G$1741,6,FALSE)</f>
        <v>49.644095999999998</v>
      </c>
      <c r="D1147">
        <f>+VLOOKUP(A1147,GENTERA.MX!$A$2:$G$1741,6,FALSE)</f>
        <v>34.072544000000001</v>
      </c>
      <c r="F1147" s="16">
        <v>42669</v>
      </c>
      <c r="G1147">
        <f>+LN(B1147/B1146)</f>
        <v>5.9786946157433605E-4</v>
      </c>
      <c r="H1147">
        <f>+LN(C1147/C1146)</f>
        <v>-6.6574962969278787E-3</v>
      </c>
      <c r="I1147">
        <f>+LN(D1147/D1146)</f>
        <v>1.5508509123921078E-2</v>
      </c>
    </row>
    <row r="1148" spans="1:9" x14ac:dyDescent="0.25">
      <c r="A1148" s="16">
        <v>42670</v>
      </c>
      <c r="B1148">
        <f>+VLOOKUP(A1148,'CEMEXCPO.MX'!$A$2:$G$1741,6,FALSE)</f>
        <v>16.211500000000001</v>
      </c>
      <c r="C1148">
        <f>+VLOOKUP(A1148,BIMBOA.MX!$A$2:$G$1741,6,FALSE)</f>
        <v>50.239040000000003</v>
      </c>
      <c r="D1148">
        <f>+VLOOKUP(A1148,GENTERA.MX!$A$2:$G$1741,6,FALSE)</f>
        <v>33.575329000000004</v>
      </c>
      <c r="F1148" s="16">
        <v>42670</v>
      </c>
      <c r="G1148">
        <f>+LN(B1148/B1147)</f>
        <v>-1.1898664202127025E-3</v>
      </c>
      <c r="H1148">
        <f>+LN(C1148/C1147)</f>
        <v>1.1912942663286775E-2</v>
      </c>
      <c r="I1148">
        <f>+LN(D1148/D1147)</f>
        <v>-1.4700357363850822E-2</v>
      </c>
    </row>
    <row r="1149" spans="1:9" x14ac:dyDescent="0.25">
      <c r="A1149" s="16">
        <v>42671</v>
      </c>
      <c r="B1149">
        <f>+VLOOKUP(A1149,'CEMEXCPO.MX'!$A$2:$G$1741,6,FALSE)</f>
        <v>15.7981</v>
      </c>
      <c r="C1149">
        <f>+VLOOKUP(A1149,BIMBOA.MX!$A$2:$G$1741,6,FALSE)</f>
        <v>50.151257000000001</v>
      </c>
      <c r="D1149">
        <f>+VLOOKUP(A1149,GENTERA.MX!$A$2:$G$1741,6,FALSE)</f>
        <v>32.653224999999999</v>
      </c>
      <c r="F1149" s="16">
        <v>42671</v>
      </c>
      <c r="G1149">
        <f>+LN(B1149/B1148)</f>
        <v>-2.5831187301000393E-2</v>
      </c>
      <c r="H1149">
        <f>+LN(C1149/C1148)</f>
        <v>-1.7488347977122174E-3</v>
      </c>
      <c r="I1149">
        <f>+LN(D1149/D1148)</f>
        <v>-2.7847915589181892E-2</v>
      </c>
    </row>
    <row r="1150" spans="1:9" x14ac:dyDescent="0.25">
      <c r="A1150" s="16">
        <v>42674</v>
      </c>
      <c r="B1150">
        <f>+VLOOKUP(A1150,'CEMEXCPO.MX'!$A$2:$G$1741,6,FALSE)</f>
        <v>15.7308</v>
      </c>
      <c r="C1150">
        <f>+VLOOKUP(A1150,BIMBOA.MX!$A$2:$G$1741,6,FALSE)</f>
        <v>49.653846999999999</v>
      </c>
      <c r="D1150">
        <f>+VLOOKUP(A1150,GENTERA.MX!$A$2:$G$1741,6,FALSE)</f>
        <v>33.719971000000001</v>
      </c>
      <c r="F1150" s="16">
        <v>42674</v>
      </c>
      <c r="G1150">
        <f>+LN(B1150/B1149)</f>
        <v>-4.2691056277458306E-3</v>
      </c>
      <c r="H1150">
        <f>+LN(C1150/C1149)</f>
        <v>-9.9677090331971117E-3</v>
      </c>
      <c r="I1150">
        <f>+LN(D1150/D1149)</f>
        <v>3.2146647379892451E-2</v>
      </c>
    </row>
    <row r="1151" spans="1:9" x14ac:dyDescent="0.25">
      <c r="A1151" s="16">
        <v>42675</v>
      </c>
      <c r="B1151">
        <f>+VLOOKUP(A1151,'CEMEXCPO.MX'!$A$2:$G$1741,6,FALSE)</f>
        <v>15.4808</v>
      </c>
      <c r="C1151">
        <f>+VLOOKUP(A1151,BIMBOA.MX!$A$2:$G$1741,6,FALSE)</f>
        <v>48.893093</v>
      </c>
      <c r="D1151">
        <f>+VLOOKUP(A1151,GENTERA.MX!$A$2:$G$1741,6,FALSE)</f>
        <v>32.671309999999998</v>
      </c>
      <c r="F1151" s="16">
        <v>42675</v>
      </c>
      <c r="G1151">
        <f>+LN(B1151/B1150)</f>
        <v>-1.602002759682631E-2</v>
      </c>
      <c r="H1151">
        <f>+LN(C1151/C1150)</f>
        <v>-1.5439730805509833E-2</v>
      </c>
      <c r="I1151">
        <f>+LN(D1151/D1150)</f>
        <v>-3.1592950351293787E-2</v>
      </c>
    </row>
    <row r="1152" spans="1:9" x14ac:dyDescent="0.25">
      <c r="A1152" s="16">
        <v>42677</v>
      </c>
      <c r="B1152">
        <f>+VLOOKUP(A1152,'CEMEXCPO.MX'!$A$2:$G$1741,6,FALSE)</f>
        <v>15.586499999999999</v>
      </c>
      <c r="C1152">
        <f>+VLOOKUP(A1152,BIMBOA.MX!$A$2:$G$1741,6,FALSE)</f>
        <v>47.547137999999997</v>
      </c>
      <c r="D1152">
        <f>+VLOOKUP(A1152,GENTERA.MX!$A$2:$G$1741,6,FALSE)</f>
        <v>31.920973</v>
      </c>
      <c r="F1152" s="16">
        <v>42677</v>
      </c>
      <c r="G1152">
        <f>+LN(B1152/B1151)</f>
        <v>6.8046085658734256E-3</v>
      </c>
      <c r="H1152">
        <f>+LN(C1152/C1151)</f>
        <v>-2.7914541155199691E-2</v>
      </c>
      <c r="I1152">
        <f>+LN(D1152/D1151)</f>
        <v>-2.3234068185098527E-2</v>
      </c>
    </row>
    <row r="1153" spans="1:9" x14ac:dyDescent="0.25">
      <c r="A1153" s="16">
        <v>42678</v>
      </c>
      <c r="B1153">
        <f>+VLOOKUP(A1153,'CEMEXCPO.MX'!$A$2:$G$1741,6,FALSE)</f>
        <v>15.2212</v>
      </c>
      <c r="C1153">
        <f>+VLOOKUP(A1153,BIMBOA.MX!$A$2:$G$1741,6,FALSE)</f>
        <v>48.444439000000003</v>
      </c>
      <c r="D1153">
        <f>+VLOOKUP(A1153,GENTERA.MX!$A$2:$G$1741,6,FALSE)</f>
        <v>31.396640999999999</v>
      </c>
      <c r="F1153" s="16">
        <v>42678</v>
      </c>
      <c r="G1153">
        <f>+LN(B1153/B1152)</f>
        <v>-2.3715962026322798E-2</v>
      </c>
      <c r="H1153">
        <f>+LN(C1153/C1152)</f>
        <v>1.86959557219834E-2</v>
      </c>
      <c r="I1153">
        <f>+LN(D1153/D1152)</f>
        <v>-1.6562341903435356E-2</v>
      </c>
    </row>
    <row r="1154" spans="1:9" x14ac:dyDescent="0.25">
      <c r="A1154" s="16">
        <v>42681</v>
      </c>
      <c r="B1154">
        <f>+VLOOKUP(A1154,'CEMEXCPO.MX'!$A$2:$G$1741,6,FALSE)</f>
        <v>16.019199</v>
      </c>
      <c r="C1154">
        <f>+VLOOKUP(A1154,BIMBOA.MX!$A$2:$G$1741,6,FALSE)</f>
        <v>50.453612999999997</v>
      </c>
      <c r="D1154">
        <f>+VLOOKUP(A1154,GENTERA.MX!$A$2:$G$1741,6,FALSE)</f>
        <v>32.580905999999999</v>
      </c>
      <c r="F1154" s="16">
        <v>42681</v>
      </c>
      <c r="G1154">
        <f>+LN(B1154/B1153)</f>
        <v>5.1098747437820308E-2</v>
      </c>
      <c r="H1154">
        <f>+LN(C1154/C1153)</f>
        <v>4.0636806068717904E-2</v>
      </c>
      <c r="I1154">
        <f>+LN(D1154/D1153)</f>
        <v>3.7025498588973166E-2</v>
      </c>
    </row>
    <row r="1155" spans="1:9" x14ac:dyDescent="0.25">
      <c r="A1155" s="16">
        <v>42682</v>
      </c>
      <c r="B1155">
        <f>+VLOOKUP(A1155,'CEMEXCPO.MX'!$A$2:$G$1741,6,FALSE)</f>
        <v>16.0961</v>
      </c>
      <c r="C1155">
        <f>+VLOOKUP(A1155,BIMBOA.MX!$A$2:$G$1741,6,FALSE)</f>
        <v>50.726703999999998</v>
      </c>
      <c r="D1155">
        <f>+VLOOKUP(A1155,GENTERA.MX!$A$2:$G$1741,6,FALSE)</f>
        <v>32.562823999999999</v>
      </c>
      <c r="F1155" s="16">
        <v>42682</v>
      </c>
      <c r="G1155">
        <f>+LN(B1155/B1154)</f>
        <v>4.7890662315162652E-3</v>
      </c>
      <c r="H1155">
        <f>+LN(C1155/C1154)</f>
        <v>5.3981183543516708E-3</v>
      </c>
      <c r="I1155">
        <f>+LN(D1155/D1154)</f>
        <v>-5.5514169865252504E-4</v>
      </c>
    </row>
    <row r="1156" spans="1:9" x14ac:dyDescent="0.25">
      <c r="A1156" s="16">
        <v>42683</v>
      </c>
      <c r="B1156">
        <f>+VLOOKUP(A1156,'CEMEXCPO.MX'!$A$2:$G$1741,6,FALSE)</f>
        <v>15.7308</v>
      </c>
      <c r="C1156">
        <f>+VLOOKUP(A1156,BIMBOA.MX!$A$2:$G$1741,6,FALSE)</f>
        <v>50.726703999999998</v>
      </c>
      <c r="D1156">
        <f>+VLOOKUP(A1156,GENTERA.MX!$A$2:$G$1741,6,FALSE)</f>
        <v>32.608024999999998</v>
      </c>
      <c r="F1156" s="16">
        <v>42683</v>
      </c>
      <c r="G1156">
        <f>+LN(B1156/B1155)</f>
        <v>-2.2956432612061057E-2</v>
      </c>
      <c r="H1156">
        <f>+LN(C1156/C1155)</f>
        <v>0</v>
      </c>
      <c r="I1156">
        <f>+LN(D1156/D1155)</f>
        <v>1.3871541629898127E-3</v>
      </c>
    </row>
    <row r="1157" spans="1:9" x14ac:dyDescent="0.25">
      <c r="A1157" s="16">
        <v>42684</v>
      </c>
      <c r="B1157">
        <f>+VLOOKUP(A1157,'CEMEXCPO.MX'!$A$2:$G$1741,6,FALSE)</f>
        <v>14.884600000000001</v>
      </c>
      <c r="C1157">
        <f>+VLOOKUP(A1157,BIMBOA.MX!$A$2:$G$1741,6,FALSE)</f>
        <v>48.766300000000001</v>
      </c>
      <c r="D1157">
        <f>+VLOOKUP(A1157,GENTERA.MX!$A$2:$G$1741,6,FALSE)</f>
        <v>29.335474000000001</v>
      </c>
      <c r="F1157" s="16">
        <v>42684</v>
      </c>
      <c r="G1157">
        <f>+LN(B1157/B1156)</f>
        <v>-5.5293452593592488E-2</v>
      </c>
      <c r="H1157">
        <f>+LN(C1157/C1156)</f>
        <v>-3.9412977517847135E-2</v>
      </c>
      <c r="I1157">
        <f>+LN(D1157/D1156)</f>
        <v>-0.10576092330293045</v>
      </c>
    </row>
    <row r="1158" spans="1:9" x14ac:dyDescent="0.25">
      <c r="A1158" s="16">
        <v>42685</v>
      </c>
      <c r="B1158">
        <f>+VLOOKUP(A1158,'CEMEXCPO.MX'!$A$2:$G$1741,6,FALSE)</f>
        <v>14.817299999999999</v>
      </c>
      <c r="C1158">
        <f>+VLOOKUP(A1158,BIMBOA.MX!$A$2:$G$1741,6,FALSE)</f>
        <v>48.698025000000001</v>
      </c>
      <c r="D1158">
        <f>+VLOOKUP(A1158,GENTERA.MX!$A$2:$G$1741,6,FALSE)</f>
        <v>28.395289999999999</v>
      </c>
      <c r="F1158" s="16">
        <v>42685</v>
      </c>
      <c r="G1158">
        <f>+LN(B1158/B1157)</f>
        <v>-4.531704380839505E-3</v>
      </c>
      <c r="H1158">
        <f>+LN(C1158/C1157)</f>
        <v>-1.4010256813029014E-3</v>
      </c>
      <c r="I1158">
        <f>+LN(D1158/D1157)</f>
        <v>-3.2574214077189072E-2</v>
      </c>
    </row>
    <row r="1159" spans="1:9" x14ac:dyDescent="0.25">
      <c r="A1159" s="16">
        <v>42688</v>
      </c>
      <c r="B1159">
        <f>+VLOOKUP(A1159,'CEMEXCPO.MX'!$A$2:$G$1741,6,FALSE)</f>
        <v>14.817299999999999</v>
      </c>
      <c r="C1159">
        <f>+VLOOKUP(A1159,BIMBOA.MX!$A$2:$G$1741,6,FALSE)</f>
        <v>50.082985000000001</v>
      </c>
      <c r="D1159">
        <f>+VLOOKUP(A1159,GENTERA.MX!$A$2:$G$1741,6,FALSE)</f>
        <v>28.359131000000001</v>
      </c>
      <c r="F1159" s="16">
        <v>42688</v>
      </c>
      <c r="G1159">
        <f>+LN(B1159/B1158)</f>
        <v>0</v>
      </c>
      <c r="H1159">
        <f>+LN(C1159/C1158)</f>
        <v>2.8042854796738143E-2</v>
      </c>
      <c r="I1159">
        <f>+LN(D1159/D1158)</f>
        <v>-1.274226897406787E-3</v>
      </c>
    </row>
    <row r="1160" spans="1:9" x14ac:dyDescent="0.25">
      <c r="A1160" s="16">
        <v>42689</v>
      </c>
      <c r="B1160">
        <f>+VLOOKUP(A1160,'CEMEXCPO.MX'!$A$2:$G$1741,6,FALSE)</f>
        <v>14.8942</v>
      </c>
      <c r="C1160">
        <f>+VLOOKUP(A1160,BIMBOA.MX!$A$2:$G$1741,6,FALSE)</f>
        <v>48.678519999999999</v>
      </c>
      <c r="D1160">
        <f>+VLOOKUP(A1160,GENTERA.MX!$A$2:$G$1741,6,FALSE)</f>
        <v>29.959244000000002</v>
      </c>
      <c r="F1160" s="16">
        <v>42689</v>
      </c>
      <c r="G1160">
        <f>+LN(B1160/B1159)</f>
        <v>5.176458389232275E-3</v>
      </c>
      <c r="H1160">
        <f>+LN(C1160/C1159)</f>
        <v>-2.8443464620404913E-2</v>
      </c>
      <c r="I1160">
        <f>+LN(D1160/D1159)</f>
        <v>5.4888865240268529E-2</v>
      </c>
    </row>
    <row r="1161" spans="1:9" x14ac:dyDescent="0.25">
      <c r="A1161" s="16">
        <v>42690</v>
      </c>
      <c r="B1161">
        <f>+VLOOKUP(A1161,'CEMEXCPO.MX'!$A$2:$G$1741,6,FALSE)</f>
        <v>14.8942</v>
      </c>
      <c r="C1161">
        <f>+VLOOKUP(A1161,BIMBOA.MX!$A$2:$G$1741,6,FALSE)</f>
        <v>48.434688999999999</v>
      </c>
      <c r="D1161">
        <f>+VLOOKUP(A1161,GENTERA.MX!$A$2:$G$1741,6,FALSE)</f>
        <v>30.239491999999998</v>
      </c>
      <c r="F1161" s="16">
        <v>42690</v>
      </c>
      <c r="G1161">
        <f>+LN(B1161/B1160)</f>
        <v>0</v>
      </c>
      <c r="H1161">
        <f>+LN(C1161/C1160)</f>
        <v>-5.0215931465733953E-3</v>
      </c>
      <c r="I1161">
        <f>+LN(D1161/D1160)</f>
        <v>9.3108275426443121E-3</v>
      </c>
    </row>
    <row r="1162" spans="1:9" x14ac:dyDescent="0.25">
      <c r="A1162" s="16">
        <v>42691</v>
      </c>
      <c r="B1162">
        <f>+VLOOKUP(A1162,'CEMEXCPO.MX'!$A$2:$G$1741,6,FALSE)</f>
        <v>15.615399999999999</v>
      </c>
      <c r="C1162">
        <f>+VLOOKUP(A1162,BIMBOA.MX!$A$2:$G$1741,6,FALSE)</f>
        <v>47.459361999999999</v>
      </c>
      <c r="D1162">
        <f>+VLOOKUP(A1162,GENTERA.MX!$A$2:$G$1741,6,FALSE)</f>
        <v>29.127548000000001</v>
      </c>
      <c r="F1162" s="16">
        <v>42691</v>
      </c>
      <c r="G1162">
        <f>+LN(B1162/B1161)</f>
        <v>4.7285731377012745E-2</v>
      </c>
      <c r="H1162">
        <f>+LN(C1162/C1161)</f>
        <v>-2.0342463863189771E-2</v>
      </c>
      <c r="I1162">
        <f>+LN(D1162/D1161)</f>
        <v>-3.7464359190611571E-2</v>
      </c>
    </row>
    <row r="1163" spans="1:9" x14ac:dyDescent="0.25">
      <c r="A1163" s="16">
        <v>42692</v>
      </c>
      <c r="B1163">
        <f>+VLOOKUP(A1163,'CEMEXCPO.MX'!$A$2:$G$1741,6,FALSE)</f>
        <v>15.288500000000001</v>
      </c>
      <c r="C1163">
        <f>+VLOOKUP(A1163,BIMBOA.MX!$A$2:$G$1741,6,FALSE)</f>
        <v>45.401423999999999</v>
      </c>
      <c r="D1163">
        <f>+VLOOKUP(A1163,GENTERA.MX!$A$2:$G$1741,6,FALSE)</f>
        <v>29.082346000000001</v>
      </c>
      <c r="F1163" s="16">
        <v>42692</v>
      </c>
      <c r="G1163">
        <f>+LN(B1163/B1162)</f>
        <v>-2.1156695008429521E-2</v>
      </c>
      <c r="H1163">
        <f>+LN(C1163/C1162)</f>
        <v>-4.4330337823799901E-2</v>
      </c>
      <c r="I1163">
        <f>+LN(D1163/D1162)</f>
        <v>-1.5530696237205856E-3</v>
      </c>
    </row>
    <row r="1164" spans="1:9" x14ac:dyDescent="0.25">
      <c r="A1164" s="16">
        <v>42696</v>
      </c>
      <c r="B1164">
        <f>+VLOOKUP(A1164,'CEMEXCPO.MX'!$A$2:$G$1741,6,FALSE)</f>
        <v>15.4808</v>
      </c>
      <c r="C1164">
        <f>+VLOOKUP(A1164,BIMBOA.MX!$A$2:$G$1741,6,FALSE)</f>
        <v>46.864409999999999</v>
      </c>
      <c r="D1164">
        <f>+VLOOKUP(A1164,GENTERA.MX!$A$2:$G$1741,6,FALSE)</f>
        <v>29.245068</v>
      </c>
      <c r="F1164" s="16">
        <v>42696</v>
      </c>
      <c r="G1164">
        <f>+LN(B1164/B1163)</f>
        <v>1.2499634619789927E-2</v>
      </c>
      <c r="H1164">
        <f>+LN(C1164/C1163)</f>
        <v>3.1715068572630047E-2</v>
      </c>
      <c r="I1164">
        <f>+LN(D1164/D1163)</f>
        <v>5.579620661980535E-3</v>
      </c>
    </row>
    <row r="1165" spans="1:9" x14ac:dyDescent="0.25">
      <c r="A1165" s="16">
        <v>42697</v>
      </c>
      <c r="B1165">
        <f>+VLOOKUP(A1165,'CEMEXCPO.MX'!$A$2:$G$1741,6,FALSE)</f>
        <v>15.634600000000001</v>
      </c>
      <c r="C1165">
        <f>+VLOOKUP(A1165,BIMBOA.MX!$A$2:$G$1741,6,FALSE)</f>
        <v>47.478867000000001</v>
      </c>
      <c r="D1165">
        <f>+VLOOKUP(A1165,GENTERA.MX!$A$2:$G$1741,6,FALSE)</f>
        <v>29.697081000000001</v>
      </c>
      <c r="F1165" s="16">
        <v>42697</v>
      </c>
      <c r="G1165">
        <f>+LN(B1165/B1164)</f>
        <v>9.8858605432585664E-3</v>
      </c>
      <c r="H1165">
        <f>+LN(C1165/C1164)</f>
        <v>1.3026168010918817E-2</v>
      </c>
      <c r="I1165">
        <f>+LN(D1165/D1164)</f>
        <v>1.5337814074219587E-2</v>
      </c>
    </row>
    <row r="1166" spans="1:9" x14ac:dyDescent="0.25">
      <c r="A1166" s="16">
        <v>42698</v>
      </c>
      <c r="B1166">
        <f>+VLOOKUP(A1166,'CEMEXCPO.MX'!$A$2:$G$1741,6,FALSE)</f>
        <v>15.5962</v>
      </c>
      <c r="C1166">
        <f>+VLOOKUP(A1166,BIMBOA.MX!$A$2:$G$1741,6,FALSE)</f>
        <v>46.981453000000002</v>
      </c>
      <c r="D1166">
        <f>+VLOOKUP(A1166,GENTERA.MX!$A$2:$G$1741,6,FALSE)</f>
        <v>29.326430999999999</v>
      </c>
      <c r="F1166" s="16">
        <v>42698</v>
      </c>
      <c r="G1166">
        <f>+LN(B1166/B1165)</f>
        <v>-2.4591121169578161E-3</v>
      </c>
      <c r="H1166">
        <f>+LN(C1166/C1165)</f>
        <v>-1.0531799970730648E-2</v>
      </c>
      <c r="I1166">
        <f>+LN(D1166/D1165)</f>
        <v>-1.2559566847375574E-2</v>
      </c>
    </row>
    <row r="1167" spans="1:9" x14ac:dyDescent="0.25">
      <c r="A1167" s="16">
        <v>42699</v>
      </c>
      <c r="B1167">
        <f>+VLOOKUP(A1167,'CEMEXCPO.MX'!$A$2:$G$1741,6,FALSE)</f>
        <v>15.9038</v>
      </c>
      <c r="C1167">
        <f>+VLOOKUP(A1167,BIMBOA.MX!$A$2:$G$1741,6,FALSE)</f>
        <v>47.371581999999997</v>
      </c>
      <c r="D1167">
        <f>+VLOOKUP(A1167,GENTERA.MX!$A$2:$G$1741,6,FALSE)</f>
        <v>29.236031000000001</v>
      </c>
      <c r="F1167" s="16">
        <v>42699</v>
      </c>
      <c r="G1167">
        <f>+LN(B1167/B1166)</f>
        <v>1.9530779543329137E-2</v>
      </c>
      <c r="H1167">
        <f>+LN(C1167/C1166)</f>
        <v>8.2696062355640705E-3</v>
      </c>
      <c r="I1167">
        <f>+LN(D1167/D1166)</f>
        <v>-3.087304348767425E-3</v>
      </c>
    </row>
    <row r="1168" spans="1:9" x14ac:dyDescent="0.25">
      <c r="A1168" s="16">
        <v>42702</v>
      </c>
      <c r="B1168">
        <f>+VLOOKUP(A1168,'CEMEXCPO.MX'!$A$2:$G$1741,6,FALSE)</f>
        <v>15.6058</v>
      </c>
      <c r="C1168">
        <f>+VLOOKUP(A1168,BIMBOA.MX!$A$2:$G$1741,6,FALSE)</f>
        <v>46.776634000000001</v>
      </c>
      <c r="D1168">
        <f>+VLOOKUP(A1168,GENTERA.MX!$A$2:$G$1741,6,FALSE)</f>
        <v>28.774977</v>
      </c>
      <c r="F1168" s="16">
        <v>42702</v>
      </c>
      <c r="G1168">
        <f>+LN(B1168/B1167)</f>
        <v>-1.8915434353730873E-2</v>
      </c>
      <c r="H1168">
        <f>+LN(C1168/C1167)</f>
        <v>-1.2638708301749083E-2</v>
      </c>
      <c r="I1168">
        <f>+LN(D1168/D1167)</f>
        <v>-1.5895731651479766E-2</v>
      </c>
    </row>
    <row r="1169" spans="1:9" x14ac:dyDescent="0.25">
      <c r="A1169" s="16">
        <v>42703</v>
      </c>
      <c r="B1169">
        <f>+VLOOKUP(A1169,'CEMEXCPO.MX'!$A$2:$G$1741,6,FALSE)</f>
        <v>15.557700000000001</v>
      </c>
      <c r="C1169">
        <f>+VLOOKUP(A1169,BIMBOA.MX!$A$2:$G$1741,6,FALSE)</f>
        <v>46.171931999999998</v>
      </c>
      <c r="D1169">
        <f>+VLOOKUP(A1169,GENTERA.MX!$A$2:$G$1741,6,FALSE)</f>
        <v>28.991942999999999</v>
      </c>
      <c r="F1169" s="16">
        <v>42703</v>
      </c>
      <c r="G1169">
        <f>+LN(B1169/B1168)</f>
        <v>-3.0869471141800387E-3</v>
      </c>
      <c r="H1169">
        <f>+LN(C1169/C1168)</f>
        <v>-1.3011723743279519E-2</v>
      </c>
      <c r="I1169">
        <f>+LN(D1169/D1168)</f>
        <v>7.51180849635879E-3</v>
      </c>
    </row>
    <row r="1170" spans="1:9" x14ac:dyDescent="0.25">
      <c r="A1170" s="16">
        <v>42704</v>
      </c>
      <c r="B1170">
        <f>+VLOOKUP(A1170,'CEMEXCPO.MX'!$A$2:$G$1741,6,FALSE)</f>
        <v>15.3942</v>
      </c>
      <c r="C1170">
        <f>+VLOOKUP(A1170,BIMBOA.MX!$A$2:$G$1741,6,FALSE)</f>
        <v>46.181685999999999</v>
      </c>
      <c r="D1170">
        <f>+VLOOKUP(A1170,GENTERA.MX!$A$2:$G$1741,6,FALSE)</f>
        <v>29.263148999999999</v>
      </c>
      <c r="F1170" s="16">
        <v>42704</v>
      </c>
      <c r="G1170">
        <f>+LN(B1170/B1169)</f>
        <v>-1.0564877811955645E-2</v>
      </c>
      <c r="H1170">
        <f>+LN(C1170/C1169)</f>
        <v>2.1123157375965595E-4</v>
      </c>
      <c r="I1170">
        <f>+LN(D1170/D1169)</f>
        <v>9.3110473282276597E-3</v>
      </c>
    </row>
    <row r="1171" spans="1:9" x14ac:dyDescent="0.25">
      <c r="A1171" s="16">
        <v>42705</v>
      </c>
      <c r="B1171">
        <f>+VLOOKUP(A1171,'CEMEXCPO.MX'!$A$2:$G$1741,6,FALSE)</f>
        <v>15.3942</v>
      </c>
      <c r="C1171">
        <f>+VLOOKUP(A1171,BIMBOA.MX!$A$2:$G$1741,6,FALSE)</f>
        <v>45.674518999999997</v>
      </c>
      <c r="D1171">
        <f>+VLOOKUP(A1171,GENTERA.MX!$A$2:$G$1741,6,FALSE)</f>
        <v>29.452997</v>
      </c>
      <c r="F1171" s="16">
        <v>42705</v>
      </c>
      <c r="G1171">
        <f>+LN(B1171/B1170)</f>
        <v>0</v>
      </c>
      <c r="H1171">
        <f>+LN(C1171/C1170)</f>
        <v>-1.1042741287684697E-2</v>
      </c>
      <c r="I1171">
        <f>+LN(D1171/D1170)</f>
        <v>6.4666594971405488E-3</v>
      </c>
    </row>
    <row r="1172" spans="1:9" x14ac:dyDescent="0.25">
      <c r="A1172" s="16">
        <v>42706</v>
      </c>
      <c r="B1172">
        <f>+VLOOKUP(A1172,'CEMEXCPO.MX'!$A$2:$G$1741,6,FALSE)</f>
        <v>15.538500000000001</v>
      </c>
      <c r="C1172">
        <f>+VLOOKUP(A1172,BIMBOA.MX!$A$2:$G$1741,6,FALSE)</f>
        <v>44.250537999999999</v>
      </c>
      <c r="D1172">
        <f>+VLOOKUP(A1172,GENTERA.MX!$A$2:$G$1741,6,FALSE)</f>
        <v>28.657457000000001</v>
      </c>
      <c r="F1172" s="16">
        <v>42706</v>
      </c>
      <c r="G1172">
        <f>+LN(B1172/B1171)</f>
        <v>9.3300000815656758E-3</v>
      </c>
      <c r="H1172">
        <f>+LN(C1172/C1171)</f>
        <v>-3.1673041711487354E-2</v>
      </c>
      <c r="I1172">
        <f>+LN(D1172/D1171)</f>
        <v>-2.7381982098304291E-2</v>
      </c>
    </row>
    <row r="1173" spans="1:9" x14ac:dyDescent="0.25">
      <c r="A1173" s="16">
        <v>42709</v>
      </c>
      <c r="B1173">
        <f>+VLOOKUP(A1173,'CEMEXCPO.MX'!$A$2:$G$1741,6,FALSE)</f>
        <v>15.8558</v>
      </c>
      <c r="C1173">
        <f>+VLOOKUP(A1173,BIMBOA.MX!$A$2:$G$1741,6,FALSE)</f>
        <v>45.069813000000003</v>
      </c>
      <c r="D1173">
        <f>+VLOOKUP(A1173,GENTERA.MX!$A$2:$G$1741,6,FALSE)</f>
        <v>28.295846999999998</v>
      </c>
      <c r="F1173" s="16">
        <v>42709</v>
      </c>
      <c r="G1173">
        <f>+LN(B1173/B1172)</f>
        <v>2.0214548802256462E-2</v>
      </c>
      <c r="H1173">
        <f>+LN(C1173/C1172)</f>
        <v>1.8345158020433044E-2</v>
      </c>
      <c r="I1173">
        <f>+LN(D1173/D1172)</f>
        <v>-1.2698643762218454E-2</v>
      </c>
    </row>
    <row r="1174" spans="1:9" x14ac:dyDescent="0.25">
      <c r="A1174" s="16">
        <v>42710</v>
      </c>
      <c r="B1174">
        <f>+VLOOKUP(A1174,'CEMEXCPO.MX'!$A$2:$G$1741,6,FALSE)</f>
        <v>16.048100000000002</v>
      </c>
      <c r="C1174">
        <f>+VLOOKUP(A1174,BIMBOA.MX!$A$2:$G$1741,6,FALSE)</f>
        <v>46.445025999999999</v>
      </c>
      <c r="D1174">
        <f>+VLOOKUP(A1174,GENTERA.MX!$A$2:$G$1741,6,FALSE)</f>
        <v>27.907119999999999</v>
      </c>
      <c r="F1174" s="16">
        <v>42710</v>
      </c>
      <c r="G1174">
        <f>+LN(B1174/B1173)</f>
        <v>1.2055098519861231E-2</v>
      </c>
      <c r="H1174">
        <f>+LN(C1174/C1173)</f>
        <v>3.0056689048692076E-2</v>
      </c>
      <c r="I1174">
        <f>+LN(D1174/D1173)</f>
        <v>-1.383319136119196E-2</v>
      </c>
    </row>
    <row r="1175" spans="1:9" x14ac:dyDescent="0.25">
      <c r="A1175" s="16">
        <v>42711</v>
      </c>
      <c r="B1175">
        <f>+VLOOKUP(A1175,'CEMEXCPO.MX'!$A$2:$G$1741,6,FALSE)</f>
        <v>16.605801</v>
      </c>
      <c r="C1175">
        <f>+VLOOKUP(A1175,BIMBOA.MX!$A$2:$G$1741,6,FALSE)</f>
        <v>46.045135000000002</v>
      </c>
      <c r="D1175">
        <f>+VLOOKUP(A1175,GENTERA.MX!$A$2:$G$1741,6,FALSE)</f>
        <v>28.494734000000001</v>
      </c>
      <c r="F1175" s="16">
        <v>42711</v>
      </c>
      <c r="G1175">
        <f>+LN(B1175/B1174)</f>
        <v>3.4161629641409376E-2</v>
      </c>
      <c r="H1175">
        <f>+LN(C1175/C1174)</f>
        <v>-8.6472655577798253E-3</v>
      </c>
      <c r="I1175">
        <f>+LN(D1175/D1174)</f>
        <v>2.0837444869657131E-2</v>
      </c>
    </row>
    <row r="1176" spans="1:9" x14ac:dyDescent="0.25">
      <c r="A1176" s="16">
        <v>42712</v>
      </c>
      <c r="B1176">
        <f>+VLOOKUP(A1176,'CEMEXCPO.MX'!$A$2:$G$1741,6,FALSE)</f>
        <v>17.375</v>
      </c>
      <c r="C1176">
        <f>+VLOOKUP(A1176,BIMBOA.MX!$A$2:$G$1741,6,FALSE)</f>
        <v>46.337733999999998</v>
      </c>
      <c r="D1176">
        <f>+VLOOKUP(A1176,GENTERA.MX!$A$2:$G$1741,6,FALSE)</f>
        <v>28.38625</v>
      </c>
      <c r="F1176" s="16">
        <v>42712</v>
      </c>
      <c r="G1176">
        <f>+LN(B1176/B1175)</f>
        <v>4.5280299303199351E-2</v>
      </c>
      <c r="H1176">
        <f>+LN(C1176/C1175)</f>
        <v>6.3345072862199935E-3</v>
      </c>
      <c r="I1176">
        <f>+LN(D1176/D1175)</f>
        <v>-3.814425275602642E-3</v>
      </c>
    </row>
    <row r="1177" spans="1:9" x14ac:dyDescent="0.25">
      <c r="A1177" s="16">
        <v>42713</v>
      </c>
      <c r="B1177">
        <f>+VLOOKUP(A1177,'CEMEXCPO.MX'!$A$2:$G$1741,6,FALSE)</f>
        <v>17.230801</v>
      </c>
      <c r="C1177">
        <f>+VLOOKUP(A1177,BIMBOA.MX!$A$2:$G$1741,6,FALSE)</f>
        <v>46.191440999999998</v>
      </c>
      <c r="D1177">
        <f>+VLOOKUP(A1177,GENTERA.MX!$A$2:$G$1741,6,FALSE)</f>
        <v>28.612257</v>
      </c>
      <c r="F1177" s="16">
        <v>42713</v>
      </c>
      <c r="G1177">
        <f>+LN(B1177/B1176)</f>
        <v>-8.3338533090523866E-3</v>
      </c>
      <c r="H1177">
        <f>+LN(C1177/C1176)</f>
        <v>-3.1620971849559607E-3</v>
      </c>
      <c r="I1177">
        <f>+LN(D1177/D1176)</f>
        <v>7.9303194542674846E-3</v>
      </c>
    </row>
    <row r="1178" spans="1:9" x14ac:dyDescent="0.25">
      <c r="A1178" s="16">
        <v>42717</v>
      </c>
      <c r="B1178">
        <f>+VLOOKUP(A1178,'CEMEXCPO.MX'!$A$2:$G$1741,6,FALSE)</f>
        <v>17.009599999999999</v>
      </c>
      <c r="C1178">
        <f>+VLOOKUP(A1178,BIMBOA.MX!$A$2:$G$1741,6,FALSE)</f>
        <v>46.562064999999997</v>
      </c>
      <c r="D1178">
        <f>+VLOOKUP(A1178,GENTERA.MX!$A$2:$G$1741,6,FALSE)</f>
        <v>29.995407</v>
      </c>
      <c r="F1178" s="16">
        <v>42717</v>
      </c>
      <c r="G1178">
        <f>+LN(B1178/B1177)</f>
        <v>-1.2920647589599781E-2</v>
      </c>
      <c r="H1178">
        <f>+LN(C1178/C1177)</f>
        <v>7.9916326295316753E-3</v>
      </c>
      <c r="I1178">
        <f>+LN(D1178/D1177)</f>
        <v>4.7209077490145024E-2</v>
      </c>
    </row>
    <row r="1179" spans="1:9" x14ac:dyDescent="0.25">
      <c r="A1179" s="16">
        <v>42718</v>
      </c>
      <c r="B1179">
        <f>+VLOOKUP(A1179,'CEMEXCPO.MX'!$A$2:$G$1741,6,FALSE)</f>
        <v>16.384599999999999</v>
      </c>
      <c r="C1179">
        <f>+VLOOKUP(A1179,BIMBOA.MX!$A$2:$G$1741,6,FALSE)</f>
        <v>45.674518999999997</v>
      </c>
      <c r="D1179">
        <f>+VLOOKUP(A1179,GENTERA.MX!$A$2:$G$1741,6,FALSE)</f>
        <v>29.805562999999999</v>
      </c>
      <c r="F1179" s="16">
        <v>42718</v>
      </c>
      <c r="G1179">
        <f>+LN(B1179/B1178)</f>
        <v>-3.7436021271892328E-2</v>
      </c>
      <c r="H1179">
        <f>+LN(C1179/C1178)</f>
        <v>-1.9245582530653591E-2</v>
      </c>
      <c r="I1179">
        <f>+LN(D1179/D1178)</f>
        <v>-6.3492159995883974E-3</v>
      </c>
    </row>
    <row r="1180" spans="1:9" x14ac:dyDescent="0.25">
      <c r="A1180" s="16">
        <v>42719</v>
      </c>
      <c r="B1180">
        <f>+VLOOKUP(A1180,'CEMEXCPO.MX'!$A$2:$G$1741,6,FALSE)</f>
        <v>15.990399999999999</v>
      </c>
      <c r="C1180">
        <f>+VLOOKUP(A1180,BIMBOA.MX!$A$2:$G$1741,6,FALSE)</f>
        <v>45.362411000000002</v>
      </c>
      <c r="D1180">
        <f>+VLOOKUP(A1180,GENTERA.MX!$A$2:$G$1741,6,FALSE)</f>
        <v>30.004446000000002</v>
      </c>
      <c r="F1180" s="16">
        <v>42719</v>
      </c>
      <c r="G1180">
        <f>+LN(B1180/B1179)</f>
        <v>-2.4353327112562564E-2</v>
      </c>
      <c r="H1180">
        <f>+LN(C1180/C1179)</f>
        <v>-6.8567607193373032E-3</v>
      </c>
      <c r="I1180">
        <f>+LN(D1180/D1179)</f>
        <v>6.6505167400546438E-3</v>
      </c>
    </row>
    <row r="1181" spans="1:9" x14ac:dyDescent="0.25">
      <c r="A1181" s="16">
        <v>42720</v>
      </c>
      <c r="B1181">
        <f>+VLOOKUP(A1181,'CEMEXCPO.MX'!$A$2:$G$1741,6,FALSE)</f>
        <v>15.6731</v>
      </c>
      <c r="C1181">
        <f>+VLOOKUP(A1181,BIMBOA.MX!$A$2:$G$1741,6,FALSE)</f>
        <v>44.621161999999998</v>
      </c>
      <c r="D1181">
        <f>+VLOOKUP(A1181,GENTERA.MX!$A$2:$G$1741,6,FALSE)</f>
        <v>29.471073000000001</v>
      </c>
      <c r="F1181" s="16">
        <v>42720</v>
      </c>
      <c r="G1181">
        <f>+LN(B1181/B1180)</f>
        <v>-2.0042675116759414E-2</v>
      </c>
      <c r="H1181">
        <f>+LN(C1181/C1180)</f>
        <v>-1.6475579765400473E-2</v>
      </c>
      <c r="I1181">
        <f>+LN(D1181/D1180)</f>
        <v>-1.7936364686460086E-2</v>
      </c>
    </row>
    <row r="1182" spans="1:9" x14ac:dyDescent="0.25">
      <c r="A1182" s="16">
        <v>42723</v>
      </c>
      <c r="B1182">
        <f>+VLOOKUP(A1182,'CEMEXCPO.MX'!$A$2:$G$1741,6,FALSE)</f>
        <v>15.567299999999999</v>
      </c>
      <c r="C1182">
        <f>+VLOOKUP(A1182,BIMBOA.MX!$A$2:$G$1741,6,FALSE)</f>
        <v>44.357826000000003</v>
      </c>
      <c r="D1182">
        <f>+VLOOKUP(A1182,GENTERA.MX!$A$2:$G$1741,6,FALSE)</f>
        <v>28.765940000000001</v>
      </c>
      <c r="F1182" s="16">
        <v>42723</v>
      </c>
      <c r="G1182">
        <f>+LN(B1182/B1181)</f>
        <v>-6.7733066470294177E-3</v>
      </c>
      <c r="H1182">
        <f>+LN(C1182/C1181)</f>
        <v>-5.9190776330582144E-3</v>
      </c>
      <c r="I1182">
        <f>+LN(D1182/D1181)</f>
        <v>-2.4217157611369024E-2</v>
      </c>
    </row>
    <row r="1183" spans="1:9" x14ac:dyDescent="0.25">
      <c r="A1183" s="16">
        <v>42724</v>
      </c>
      <c r="B1183">
        <f>+VLOOKUP(A1183,'CEMEXCPO.MX'!$A$2:$G$1741,6,FALSE)</f>
        <v>15.8558</v>
      </c>
      <c r="C1183">
        <f>+VLOOKUP(A1183,BIMBOA.MX!$A$2:$G$1741,6,FALSE)</f>
        <v>43.792141000000001</v>
      </c>
      <c r="D1183">
        <f>+VLOOKUP(A1183,GENTERA.MX!$A$2:$G$1741,6,FALSE)</f>
        <v>28.955784000000001</v>
      </c>
      <c r="F1183" s="16">
        <v>42724</v>
      </c>
      <c r="G1183">
        <f>+LN(B1183/B1182)</f>
        <v>1.8362803582425816E-2</v>
      </c>
      <c r="H1183">
        <f>+LN(C1183/C1182)</f>
        <v>-1.2834781106502923E-2</v>
      </c>
      <c r="I1183">
        <f>+LN(D1183/D1182)</f>
        <v>6.577928425414473E-3</v>
      </c>
    </row>
    <row r="1184" spans="1:9" x14ac:dyDescent="0.25">
      <c r="A1184" s="16">
        <v>42725</v>
      </c>
      <c r="B1184">
        <f>+VLOOKUP(A1184,'CEMEXCPO.MX'!$A$2:$G$1741,6,FALSE)</f>
        <v>15.865399999999999</v>
      </c>
      <c r="C1184">
        <f>+VLOOKUP(A1184,BIMBOA.MX!$A$2:$G$1741,6,FALSE)</f>
        <v>43.92868</v>
      </c>
      <c r="D1184">
        <f>+VLOOKUP(A1184,GENTERA.MX!$A$2:$G$1741,6,FALSE)</f>
        <v>28.612257</v>
      </c>
      <c r="F1184" s="16">
        <v>42725</v>
      </c>
      <c r="G1184">
        <f>+LN(B1184/B1183)</f>
        <v>6.0527346336722017E-4</v>
      </c>
      <c r="H1184">
        <f>+LN(C1184/C1183)</f>
        <v>3.1130376736133412E-3</v>
      </c>
      <c r="I1184">
        <f>+LN(D1184/D1183)</f>
        <v>-1.1934784358196464E-2</v>
      </c>
    </row>
    <row r="1185" spans="1:9" x14ac:dyDescent="0.25">
      <c r="A1185" s="16">
        <v>42726</v>
      </c>
      <c r="B1185">
        <f>+VLOOKUP(A1185,'CEMEXCPO.MX'!$A$2:$G$1741,6,FALSE)</f>
        <v>15.4808</v>
      </c>
      <c r="C1185">
        <f>+VLOOKUP(A1185,BIMBOA.MX!$A$2:$G$1741,6,FALSE)</f>
        <v>43.558056000000001</v>
      </c>
      <c r="D1185">
        <f>+VLOOKUP(A1185,GENTERA.MX!$A$2:$G$1741,6,FALSE)</f>
        <v>28.856339999999999</v>
      </c>
      <c r="F1185" s="16">
        <v>42726</v>
      </c>
      <c r="G1185">
        <f>+LN(B1185/B1184)</f>
        <v>-2.4540091036952622E-2</v>
      </c>
      <c r="H1185">
        <f>+LN(C1185/C1184)</f>
        <v>-8.4727407631974699E-3</v>
      </c>
      <c r="I1185">
        <f>+LN(D1185/D1184)</f>
        <v>8.4945337256711485E-3</v>
      </c>
    </row>
    <row r="1186" spans="1:9" x14ac:dyDescent="0.25">
      <c r="A1186" s="16">
        <v>42727</v>
      </c>
      <c r="B1186">
        <f>+VLOOKUP(A1186,'CEMEXCPO.MX'!$A$2:$G$1741,6,FALSE)</f>
        <v>15.432700000000001</v>
      </c>
      <c r="C1186">
        <f>+VLOOKUP(A1186,BIMBOA.MX!$A$2:$G$1741,6,FALSE)</f>
        <v>43.441020999999999</v>
      </c>
      <c r="D1186">
        <f>+VLOOKUP(A1186,GENTERA.MX!$A$2:$G$1741,6,FALSE)</f>
        <v>28.621293999999999</v>
      </c>
      <c r="F1186" s="16">
        <v>42727</v>
      </c>
      <c r="G1186">
        <f>+LN(B1186/B1185)</f>
        <v>-3.111911547813556E-3</v>
      </c>
      <c r="H1186">
        <f>+LN(C1186/C1185)</f>
        <v>-2.6904899370089556E-3</v>
      </c>
      <c r="I1186">
        <f>+LN(D1186/D1185)</f>
        <v>-8.1787399327925298E-3</v>
      </c>
    </row>
    <row r="1187" spans="1:9" x14ac:dyDescent="0.25">
      <c r="A1187" s="16">
        <v>42730</v>
      </c>
      <c r="B1187">
        <f>+VLOOKUP(A1187,'CEMEXCPO.MX'!$A$2:$G$1741,6,FALSE)</f>
        <v>15.288500000000001</v>
      </c>
      <c r="C1187">
        <f>+VLOOKUP(A1187,BIMBOA.MX!$A$2:$G$1741,6,FALSE)</f>
        <v>43.684852999999997</v>
      </c>
      <c r="D1187">
        <f>+VLOOKUP(A1187,GENTERA.MX!$A$2:$G$1741,6,FALSE)</f>
        <v>28.910582000000002</v>
      </c>
      <c r="F1187" s="16">
        <v>42730</v>
      </c>
      <c r="G1187">
        <f>+LN(B1187/B1186)</f>
        <v>-9.38772307197633E-3</v>
      </c>
      <c r="H1187">
        <f>+LN(C1187/C1186)</f>
        <v>5.5972497122545803E-3</v>
      </c>
      <c r="I1187">
        <f>+LN(D1187/D1186)</f>
        <v>1.0056701024139806E-2</v>
      </c>
    </row>
    <row r="1188" spans="1:9" x14ac:dyDescent="0.25">
      <c r="A1188" s="16">
        <v>42731</v>
      </c>
      <c r="B1188">
        <f>+VLOOKUP(A1188,'CEMEXCPO.MX'!$A$2:$G$1741,6,FALSE)</f>
        <v>16.019199</v>
      </c>
      <c r="C1188">
        <f>+VLOOKUP(A1188,BIMBOA.MX!$A$2:$G$1741,6,FALSE)</f>
        <v>43.333736000000002</v>
      </c>
      <c r="D1188">
        <f>+VLOOKUP(A1188,GENTERA.MX!$A$2:$G$1741,6,FALSE)</f>
        <v>28.982904000000001</v>
      </c>
      <c r="F1188" s="16">
        <v>42731</v>
      </c>
      <c r="G1188">
        <f>+LN(B1188/B1187)</f>
        <v>4.6687028597160882E-2</v>
      </c>
      <c r="H1188">
        <f>+LN(C1188/C1187)</f>
        <v>-8.0699746929766714E-3</v>
      </c>
      <c r="I1188">
        <f>+LN(D1188/D1187)</f>
        <v>2.4984516434565082E-3</v>
      </c>
    </row>
    <row r="1189" spans="1:9" x14ac:dyDescent="0.25">
      <c r="A1189" s="16">
        <v>42732</v>
      </c>
      <c r="B1189">
        <f>+VLOOKUP(A1189,'CEMEXCPO.MX'!$A$2:$G$1741,6,FALSE)</f>
        <v>15.942299999999999</v>
      </c>
      <c r="C1189">
        <f>+VLOOKUP(A1189,BIMBOA.MX!$A$2:$G$1741,6,FALSE)</f>
        <v>44.055472999999999</v>
      </c>
      <c r="D1189">
        <f>+VLOOKUP(A1189,GENTERA.MX!$A$2:$G$1741,6,FALSE)</f>
        <v>29.434913999999999</v>
      </c>
      <c r="F1189" s="16">
        <v>42732</v>
      </c>
      <c r="G1189">
        <f>+LN(B1189/B1188)</f>
        <v>-4.8119863454673872E-3</v>
      </c>
      <c r="H1189">
        <f>+LN(C1189/C1188)</f>
        <v>1.6518135788340566E-2</v>
      </c>
      <c r="I1189">
        <f>+LN(D1189/D1188)</f>
        <v>1.5475381872609285E-2</v>
      </c>
    </row>
    <row r="1190" spans="1:9" x14ac:dyDescent="0.25">
      <c r="A1190" s="16">
        <v>42733</v>
      </c>
      <c r="B1190">
        <f>+VLOOKUP(A1190,'CEMEXCPO.MX'!$A$2:$G$1741,6,FALSE)</f>
        <v>15.788500000000001</v>
      </c>
      <c r="C1190">
        <f>+VLOOKUP(A1190,BIMBOA.MX!$A$2:$G$1741,6,FALSE)</f>
        <v>45.781798999999999</v>
      </c>
      <c r="D1190">
        <f>+VLOOKUP(A1190,GENTERA.MX!$A$2:$G$1741,6,FALSE)</f>
        <v>30.239491999999998</v>
      </c>
      <c r="F1190" s="16">
        <v>42733</v>
      </c>
      <c r="G1190">
        <f>+LN(B1190/B1189)</f>
        <v>-9.6941271230772067E-3</v>
      </c>
      <c r="H1190">
        <f>+LN(C1190/C1189)</f>
        <v>3.8437020548081416E-2</v>
      </c>
      <c r="I1190">
        <f>+LN(D1190/D1189)</f>
        <v>2.6967231444336406E-2</v>
      </c>
    </row>
    <row r="1191" spans="1:9" x14ac:dyDescent="0.25">
      <c r="A1191" s="16">
        <v>42734</v>
      </c>
      <c r="B1191">
        <f>+VLOOKUP(A1191,'CEMEXCPO.MX'!$A$2:$G$1741,6,FALSE)</f>
        <v>15.9038</v>
      </c>
      <c r="C1191">
        <f>+VLOOKUP(A1191,BIMBOA.MX!$A$2:$G$1741,6,FALSE)</f>
        <v>45.850071</v>
      </c>
      <c r="D1191">
        <f>+VLOOKUP(A1191,GENTERA.MX!$A$2:$G$1741,6,FALSE)</f>
        <v>30.176212</v>
      </c>
      <c r="F1191" s="16">
        <v>42734</v>
      </c>
      <c r="G1191">
        <f>+LN(B1191/B1190)</f>
        <v>7.2762474608033386E-3</v>
      </c>
      <c r="H1191">
        <f>+LN(C1191/C1190)</f>
        <v>1.4901368406692007E-3</v>
      </c>
      <c r="I1191">
        <f>+LN(D1191/D1190)</f>
        <v>-2.0948203513715749E-3</v>
      </c>
    </row>
    <row r="1192" spans="1:9" x14ac:dyDescent="0.25">
      <c r="A1192" s="16">
        <v>42737</v>
      </c>
      <c r="B1192">
        <f>+VLOOKUP(A1192,'CEMEXCPO.MX'!$A$2:$G$1741,6,FALSE)</f>
        <v>15.9038</v>
      </c>
      <c r="C1192">
        <f>+VLOOKUP(A1192,BIMBOA.MX!$A$2:$G$1741,6,FALSE)</f>
        <v>45.850071</v>
      </c>
      <c r="D1192">
        <f>+VLOOKUP(A1192,GENTERA.MX!$A$2:$G$1741,6,FALSE)</f>
        <v>30.176212</v>
      </c>
      <c r="F1192" s="16">
        <v>42737</v>
      </c>
      <c r="G1192">
        <f>+LN(B1192/B1191)</f>
        <v>0</v>
      </c>
      <c r="H1192">
        <f>+LN(C1192/C1191)</f>
        <v>0</v>
      </c>
      <c r="I1192">
        <f>+LN(D1192/D1191)</f>
        <v>0</v>
      </c>
    </row>
    <row r="1193" spans="1:9" x14ac:dyDescent="0.25">
      <c r="A1193" s="16">
        <v>42738</v>
      </c>
      <c r="B1193">
        <f>+VLOOKUP(A1193,'CEMEXCPO.MX'!$A$2:$G$1741,6,FALSE)</f>
        <v>15.9038</v>
      </c>
      <c r="C1193">
        <f>+VLOOKUP(A1193,BIMBOA.MX!$A$2:$G$1741,6,FALSE)</f>
        <v>45.294139999999999</v>
      </c>
      <c r="D1193">
        <f>+VLOOKUP(A1193,GENTERA.MX!$A$2:$G$1741,6,FALSE)</f>
        <v>30.013484999999999</v>
      </c>
      <c r="F1193" s="16">
        <v>42738</v>
      </c>
      <c r="G1193">
        <f>+LN(B1193/B1192)</f>
        <v>0</v>
      </c>
      <c r="H1193">
        <f>+LN(C1193/C1192)</f>
        <v>-1.2199082931197751E-2</v>
      </c>
      <c r="I1193">
        <f>+LN(D1193/D1192)</f>
        <v>-5.4071512097638805E-3</v>
      </c>
    </row>
    <row r="1194" spans="1:9" x14ac:dyDescent="0.25">
      <c r="A1194" s="16">
        <v>42739</v>
      </c>
      <c r="B1194">
        <f>+VLOOKUP(A1194,'CEMEXCPO.MX'!$A$2:$G$1741,6,FALSE)</f>
        <v>16.3461</v>
      </c>
      <c r="C1194">
        <f>+VLOOKUP(A1194,BIMBOA.MX!$A$2:$G$1741,6,FALSE)</f>
        <v>45.879333000000003</v>
      </c>
      <c r="D1194">
        <f>+VLOOKUP(A1194,GENTERA.MX!$A$2:$G$1741,6,FALSE)</f>
        <v>29.968287</v>
      </c>
      <c r="F1194" s="16">
        <v>42739</v>
      </c>
      <c r="G1194">
        <f>+LN(B1194/B1193)</f>
        <v>2.7431262397431915E-2</v>
      </c>
      <c r="H1194">
        <f>+LN(C1194/C1193)</f>
        <v>1.2837089932586341E-2</v>
      </c>
      <c r="I1194">
        <f>+LN(D1194/D1193)</f>
        <v>-1.5070581294119036E-3</v>
      </c>
    </row>
    <row r="1195" spans="1:9" x14ac:dyDescent="0.25">
      <c r="A1195" s="16">
        <v>42740</v>
      </c>
      <c r="B1195">
        <f>+VLOOKUP(A1195,'CEMEXCPO.MX'!$A$2:$G$1741,6,FALSE)</f>
        <v>16.365400000000001</v>
      </c>
      <c r="C1195">
        <f>+VLOOKUP(A1195,BIMBOA.MX!$A$2:$G$1741,6,FALSE)</f>
        <v>46.123165</v>
      </c>
      <c r="D1195">
        <f>+VLOOKUP(A1195,GENTERA.MX!$A$2:$G$1741,6,FALSE)</f>
        <v>30.158131000000001</v>
      </c>
      <c r="F1195" s="16">
        <v>42740</v>
      </c>
      <c r="G1195">
        <f>+LN(B1195/B1194)</f>
        <v>1.1800132821482572E-3</v>
      </c>
      <c r="H1195">
        <f>+LN(C1195/C1194)</f>
        <v>5.3005641410154378E-3</v>
      </c>
      <c r="I1195">
        <f>+LN(D1195/D1194)</f>
        <v>6.3148491856634507E-3</v>
      </c>
    </row>
    <row r="1196" spans="1:9" x14ac:dyDescent="0.25">
      <c r="A1196" s="16">
        <v>42741</v>
      </c>
      <c r="B1196">
        <f>+VLOOKUP(A1196,'CEMEXCPO.MX'!$A$2:$G$1741,6,FALSE)</f>
        <v>16.365400000000001</v>
      </c>
      <c r="C1196">
        <f>+VLOOKUP(A1196,BIMBOA.MX!$A$2:$G$1741,6,FALSE)</f>
        <v>46.445025999999999</v>
      </c>
      <c r="D1196">
        <f>+VLOOKUP(A1196,GENTERA.MX!$A$2:$G$1741,6,FALSE)</f>
        <v>30.185251000000001</v>
      </c>
      <c r="F1196" s="16">
        <v>42741</v>
      </c>
      <c r="G1196">
        <f>+LN(B1196/B1195)</f>
        <v>0</v>
      </c>
      <c r="H1196">
        <f>+LN(C1196/C1195)</f>
        <v>6.9540582697566883E-3</v>
      </c>
      <c r="I1196">
        <f>+LN(D1196/D1195)</f>
        <v>8.988558787091669E-4</v>
      </c>
    </row>
    <row r="1197" spans="1:9" x14ac:dyDescent="0.25">
      <c r="A1197" s="16">
        <v>42744</v>
      </c>
      <c r="B1197">
        <f>+VLOOKUP(A1197,'CEMEXCPO.MX'!$A$2:$G$1741,6,FALSE)</f>
        <v>16.192301</v>
      </c>
      <c r="C1197">
        <f>+VLOOKUP(A1197,BIMBOA.MX!$A$2:$G$1741,6,FALSE)</f>
        <v>45.157589000000002</v>
      </c>
      <c r="D1197">
        <f>+VLOOKUP(A1197,GENTERA.MX!$A$2:$G$1741,6,FALSE)</f>
        <v>29.715161999999999</v>
      </c>
      <c r="F1197" s="16">
        <v>42744</v>
      </c>
      <c r="G1197">
        <f>+LN(B1197/B1196)</f>
        <v>-1.063346770285893E-2</v>
      </c>
      <c r="H1197">
        <f>+LN(C1197/C1196)</f>
        <v>-2.8111026738911429E-2</v>
      </c>
      <c r="I1197">
        <f>+LN(D1197/D1196)</f>
        <v>-1.5696007006467592E-2</v>
      </c>
    </row>
    <row r="1198" spans="1:9" x14ac:dyDescent="0.25">
      <c r="A1198" s="16">
        <v>42745</v>
      </c>
      <c r="B1198">
        <f>+VLOOKUP(A1198,'CEMEXCPO.MX'!$A$2:$G$1741,6,FALSE)</f>
        <v>16.259599999999999</v>
      </c>
      <c r="C1198">
        <f>+VLOOKUP(A1198,BIMBOA.MX!$A$2:$G$1741,6,FALSE)</f>
        <v>45.479453999999997</v>
      </c>
      <c r="D1198">
        <f>+VLOOKUP(A1198,GENTERA.MX!$A$2:$G$1741,6,FALSE)</f>
        <v>29.552437000000001</v>
      </c>
      <c r="F1198" s="16">
        <v>42745</v>
      </c>
      <c r="G1198">
        <f>+LN(B1198/B1197)</f>
        <v>4.1476212119197541E-3</v>
      </c>
      <c r="H1198">
        <f>+LN(C1198/C1197)</f>
        <v>7.1023136308941796E-3</v>
      </c>
      <c r="I1198">
        <f>+LN(D1198/D1197)</f>
        <v>-5.4912097550046451E-3</v>
      </c>
    </row>
    <row r="1199" spans="1:9" x14ac:dyDescent="0.25">
      <c r="A1199" s="16">
        <v>42746</v>
      </c>
      <c r="B1199">
        <f>+VLOOKUP(A1199,'CEMEXCPO.MX'!$A$2:$G$1741,6,FALSE)</f>
        <v>16.365400000000001</v>
      </c>
      <c r="C1199">
        <f>+VLOOKUP(A1199,BIMBOA.MX!$A$2:$G$1741,6,FALSE)</f>
        <v>45.342906999999997</v>
      </c>
      <c r="D1199">
        <f>+VLOOKUP(A1199,GENTERA.MX!$A$2:$G$1741,6,FALSE)</f>
        <v>29.136589000000001</v>
      </c>
      <c r="F1199" s="16">
        <v>42746</v>
      </c>
      <c r="G1199">
        <f>+LN(B1199/B1198)</f>
        <v>6.4858464909392441E-3</v>
      </c>
      <c r="H1199">
        <f>+LN(C1199/C1198)</f>
        <v>-3.0069049379194929E-3</v>
      </c>
      <c r="I1199">
        <f>+LN(D1199/D1198)</f>
        <v>-1.4171472518950111E-2</v>
      </c>
    </row>
    <row r="1200" spans="1:9" x14ac:dyDescent="0.25">
      <c r="A1200" s="16">
        <v>42747</v>
      </c>
      <c r="B1200">
        <f>+VLOOKUP(A1200,'CEMEXCPO.MX'!$A$2:$G$1741,6,FALSE)</f>
        <v>16.711500000000001</v>
      </c>
      <c r="C1200">
        <f>+VLOOKUP(A1200,BIMBOA.MX!$A$2:$G$1741,6,FALSE)</f>
        <v>45.323399000000002</v>
      </c>
      <c r="D1200">
        <f>+VLOOKUP(A1200,GENTERA.MX!$A$2:$G$1741,6,FALSE)</f>
        <v>28.874421999999999</v>
      </c>
      <c r="F1200" s="16">
        <v>42747</v>
      </c>
      <c r="G1200">
        <f>+LN(B1200/B1199)</f>
        <v>2.0927755123333634E-2</v>
      </c>
      <c r="H1200">
        <f>+LN(C1200/C1199)</f>
        <v>-4.3032524786074442E-4</v>
      </c>
      <c r="I1200">
        <f>+LN(D1200/D1199)</f>
        <v>-9.0385869962413025E-3</v>
      </c>
    </row>
    <row r="1201" spans="1:9" x14ac:dyDescent="0.25">
      <c r="A1201" s="16">
        <v>42748</v>
      </c>
      <c r="B1201">
        <f>+VLOOKUP(A1201,'CEMEXCPO.MX'!$A$2:$G$1741,6,FALSE)</f>
        <v>16.432699</v>
      </c>
      <c r="C1201">
        <f>+VLOOKUP(A1201,BIMBOA.MX!$A$2:$G$1741,6,FALSE)</f>
        <v>45.362411000000002</v>
      </c>
      <c r="D1201">
        <f>+VLOOKUP(A1201,GENTERA.MX!$A$2:$G$1741,6,FALSE)</f>
        <v>28.774977</v>
      </c>
      <c r="F1201" s="16">
        <v>42748</v>
      </c>
      <c r="G1201">
        <f>+LN(B1201/B1200)</f>
        <v>-1.6823913955503516E-2</v>
      </c>
      <c r="H1201">
        <f>+LN(C1201/C1200)</f>
        <v>8.603772168224381E-4</v>
      </c>
      <c r="I1201">
        <f>+LN(D1201/D1200)</f>
        <v>-3.4499960229164811E-3</v>
      </c>
    </row>
    <row r="1202" spans="1:9" x14ac:dyDescent="0.25">
      <c r="A1202" s="16">
        <v>42751</v>
      </c>
      <c r="B1202">
        <f>+VLOOKUP(A1202,'CEMEXCPO.MX'!$A$2:$G$1741,6,FALSE)</f>
        <v>16.144199</v>
      </c>
      <c r="C1202">
        <f>+VLOOKUP(A1202,BIMBOA.MX!$A$2:$G$1741,6,FALSE)</f>
        <v>45.479453999999997</v>
      </c>
      <c r="D1202">
        <f>+VLOOKUP(A1202,GENTERA.MX!$A$2:$G$1741,6,FALSE)</f>
        <v>28.765940000000001</v>
      </c>
      <c r="F1202" s="16">
        <v>42751</v>
      </c>
      <c r="G1202">
        <f>+LN(B1202/B1201)</f>
        <v>-1.7712401133607194E-2</v>
      </c>
      <c r="H1202">
        <f>+LN(C1202/C1201)</f>
        <v>2.5768529689577349E-3</v>
      </c>
      <c r="I1202">
        <f>+LN(D1202/D1201)</f>
        <v>-3.1410691888346149E-4</v>
      </c>
    </row>
    <row r="1203" spans="1:9" x14ac:dyDescent="0.25">
      <c r="A1203" s="16">
        <v>42752</v>
      </c>
      <c r="B1203">
        <f>+VLOOKUP(A1203,'CEMEXCPO.MX'!$A$2:$G$1741,6,FALSE)</f>
        <v>17.057699</v>
      </c>
      <c r="C1203">
        <f>+VLOOKUP(A1203,BIMBOA.MX!$A$2:$G$1741,6,FALSE)</f>
        <v>44.669930000000001</v>
      </c>
      <c r="D1203">
        <f>+VLOOKUP(A1203,GENTERA.MX!$A$2:$G$1741,6,FALSE)</f>
        <v>27.626873</v>
      </c>
      <c r="F1203" s="16">
        <v>42752</v>
      </c>
      <c r="G1203">
        <f>+LN(B1203/B1202)</f>
        <v>5.5040865965551057E-2</v>
      </c>
      <c r="H1203">
        <f>+LN(C1203/C1202)</f>
        <v>-1.7960095217662207E-2</v>
      </c>
      <c r="I1203">
        <f>+LN(D1203/D1202)</f>
        <v>-4.0403089939274363E-2</v>
      </c>
    </row>
    <row r="1204" spans="1:9" x14ac:dyDescent="0.25">
      <c r="A1204" s="16">
        <v>42753</v>
      </c>
      <c r="B1204">
        <f>+VLOOKUP(A1204,'CEMEXCPO.MX'!$A$2:$G$1741,6,FALSE)</f>
        <v>17.442301</v>
      </c>
      <c r="C1204">
        <f>+VLOOKUP(A1204,BIMBOA.MX!$A$2:$G$1741,6,FALSE)</f>
        <v>44.689438000000003</v>
      </c>
      <c r="D1204">
        <f>+VLOOKUP(A1204,GENTERA.MX!$A$2:$G$1741,6,FALSE)</f>
        <v>26.975977</v>
      </c>
      <c r="F1204" s="16">
        <v>42753</v>
      </c>
      <c r="G1204">
        <f>+LN(B1204/B1203)</f>
        <v>2.2296691789381685E-2</v>
      </c>
      <c r="H1204">
        <f>+LN(C1204/C1203)</f>
        <v>4.3661903047278908E-4</v>
      </c>
      <c r="I1204">
        <f>+LN(D1204/D1203)</f>
        <v>-2.3842229235162514E-2</v>
      </c>
    </row>
    <row r="1205" spans="1:9" x14ac:dyDescent="0.25">
      <c r="A1205" s="16">
        <v>42754</v>
      </c>
      <c r="B1205">
        <f>+VLOOKUP(A1205,'CEMEXCPO.MX'!$A$2:$G$1741,6,FALSE)</f>
        <v>17.413499999999999</v>
      </c>
      <c r="C1205">
        <f>+VLOOKUP(A1205,BIMBOA.MX!$A$2:$G$1741,6,FALSE)</f>
        <v>45.401423999999999</v>
      </c>
      <c r="D1205">
        <f>+VLOOKUP(A1205,GENTERA.MX!$A$2:$G$1741,6,FALSE)</f>
        <v>26.641489</v>
      </c>
      <c r="F1205" s="16">
        <v>42754</v>
      </c>
      <c r="G1205">
        <f>+LN(B1205/B1204)</f>
        <v>-1.6525803871029832E-3</v>
      </c>
      <c r="H1205">
        <f>+LN(C1205/C1204)</f>
        <v>1.58062828481404E-2</v>
      </c>
      <c r="I1205">
        <f>+LN(D1205/D1204)</f>
        <v>-1.2476991705750097E-2</v>
      </c>
    </row>
    <row r="1206" spans="1:9" x14ac:dyDescent="0.25">
      <c r="A1206" s="16">
        <v>42755</v>
      </c>
      <c r="B1206">
        <f>+VLOOKUP(A1206,'CEMEXCPO.MX'!$A$2:$G$1741,6,FALSE)</f>
        <v>18.192301</v>
      </c>
      <c r="C1206">
        <f>+VLOOKUP(A1206,BIMBOA.MX!$A$2:$G$1741,6,FALSE)</f>
        <v>44.192019999999999</v>
      </c>
      <c r="D1206">
        <f>+VLOOKUP(A1206,GENTERA.MX!$A$2:$G$1741,6,FALSE)</f>
        <v>27.265264999999999</v>
      </c>
      <c r="F1206" s="16">
        <v>42755</v>
      </c>
      <c r="G1206">
        <f>+LN(B1206/B1205)</f>
        <v>4.3752715141626868E-2</v>
      </c>
      <c r="H1206">
        <f>+LN(C1206/C1205)</f>
        <v>-2.6999240396797217E-2</v>
      </c>
      <c r="I1206">
        <f>+LN(D1206/D1205)</f>
        <v>2.3143810247689859E-2</v>
      </c>
    </row>
    <row r="1207" spans="1:9" x14ac:dyDescent="0.25">
      <c r="A1207" s="16">
        <v>42758</v>
      </c>
      <c r="B1207">
        <f>+VLOOKUP(A1207,'CEMEXCPO.MX'!$A$2:$G$1741,6,FALSE)</f>
        <v>18.048100000000002</v>
      </c>
      <c r="C1207">
        <f>+VLOOKUP(A1207,BIMBOA.MX!$A$2:$G$1741,6,FALSE)</f>
        <v>45.684269</v>
      </c>
      <c r="D1207">
        <f>+VLOOKUP(A1207,GENTERA.MX!$A$2:$G$1741,6,FALSE)</f>
        <v>27.066379999999999</v>
      </c>
      <c r="F1207" s="16">
        <v>42758</v>
      </c>
      <c r="G1207">
        <f>+LN(B1207/B1206)</f>
        <v>-7.9580665252495918E-3</v>
      </c>
      <c r="H1207">
        <f>+LN(C1207/C1206)</f>
        <v>3.3209785649627378E-2</v>
      </c>
      <c r="I1207">
        <f>+LN(D1207/D1206)</f>
        <v>-7.3211804408629799E-3</v>
      </c>
    </row>
    <row r="1208" spans="1:9" x14ac:dyDescent="0.25">
      <c r="A1208" s="16">
        <v>42759</v>
      </c>
      <c r="B1208">
        <f>+VLOOKUP(A1208,'CEMEXCPO.MX'!$A$2:$G$1741,6,FALSE)</f>
        <v>18.788499999999999</v>
      </c>
      <c r="C1208">
        <f>+VLOOKUP(A1208,BIMBOA.MX!$A$2:$G$1741,6,FALSE)</f>
        <v>46.357242999999997</v>
      </c>
      <c r="D1208">
        <f>+VLOOKUP(A1208,GENTERA.MX!$A$2:$G$1741,6,FALSE)</f>
        <v>27.120621</v>
      </c>
      <c r="F1208" s="16">
        <v>42759</v>
      </c>
      <c r="G1208">
        <f>+LN(B1208/B1207)</f>
        <v>4.0204564461726718E-2</v>
      </c>
      <c r="H1208">
        <f>+LN(C1208/C1207)</f>
        <v>1.4623531886023576E-2</v>
      </c>
      <c r="I1208">
        <f>+LN(D1208/D1207)</f>
        <v>2.0019937296917706E-3</v>
      </c>
    </row>
    <row r="1209" spans="1:9" x14ac:dyDescent="0.25">
      <c r="A1209" s="16">
        <v>42760</v>
      </c>
      <c r="B1209">
        <f>+VLOOKUP(A1209,'CEMEXCPO.MX'!$A$2:$G$1741,6,FALSE)</f>
        <v>19.115400000000001</v>
      </c>
      <c r="C1209">
        <f>+VLOOKUP(A1209,BIMBOA.MX!$A$2:$G$1741,6,FALSE)</f>
        <v>47.186272000000002</v>
      </c>
      <c r="D1209">
        <f>+VLOOKUP(A1209,GENTERA.MX!$A$2:$G$1741,6,FALSE)</f>
        <v>27.690152999999999</v>
      </c>
      <c r="F1209" s="16">
        <v>42760</v>
      </c>
      <c r="G1209">
        <f>+LN(B1209/B1208)</f>
        <v>1.7249312361629809E-2</v>
      </c>
      <c r="H1209">
        <f>+LN(C1209/C1208)</f>
        <v>1.7725455496526751E-2</v>
      </c>
      <c r="I1209">
        <f>+LN(D1209/D1208)</f>
        <v>2.0782501587937298E-2</v>
      </c>
    </row>
    <row r="1210" spans="1:9" x14ac:dyDescent="0.25">
      <c r="A1210" s="16">
        <v>42761</v>
      </c>
      <c r="B1210">
        <f>+VLOOKUP(A1210,'CEMEXCPO.MX'!$A$2:$G$1741,6,FALSE)</f>
        <v>18.576899999999998</v>
      </c>
      <c r="C1210">
        <f>+VLOOKUP(A1210,BIMBOA.MX!$A$2:$G$1741,6,FALSE)</f>
        <v>46.318232999999999</v>
      </c>
      <c r="D1210">
        <f>+VLOOKUP(A1210,GENTERA.MX!$A$2:$G$1741,6,FALSE)</f>
        <v>27.256222000000001</v>
      </c>
      <c r="F1210" s="16">
        <v>42761</v>
      </c>
      <c r="G1210">
        <f>+LN(B1210/B1209)</f>
        <v>-2.8575419509502559E-2</v>
      </c>
      <c r="H1210">
        <f>+LN(C1210/C1209)</f>
        <v>-1.8567317960852699E-2</v>
      </c>
      <c r="I1210">
        <f>+LN(D1210/D1209)</f>
        <v>-1.5795037306967723E-2</v>
      </c>
    </row>
    <row r="1211" spans="1:9" x14ac:dyDescent="0.25">
      <c r="A1211" s="16">
        <v>42762</v>
      </c>
      <c r="B1211">
        <f>+VLOOKUP(A1211,'CEMEXCPO.MX'!$A$2:$G$1741,6,FALSE)</f>
        <v>18.615400000000001</v>
      </c>
      <c r="C1211">
        <f>+VLOOKUP(A1211,BIMBOA.MX!$A$2:$G$1741,6,FALSE)</f>
        <v>46.288970999999997</v>
      </c>
      <c r="D1211">
        <f>+VLOOKUP(A1211,GENTERA.MX!$A$2:$G$1741,6,FALSE)</f>
        <v>27.572631999999999</v>
      </c>
      <c r="F1211" s="16">
        <v>42762</v>
      </c>
      <c r="G1211">
        <f>+LN(B1211/B1210)</f>
        <v>2.0703217467950134E-3</v>
      </c>
      <c r="H1211">
        <f>+LN(C1211/C1210)</f>
        <v>-6.319594958049305E-4</v>
      </c>
      <c r="I1211">
        <f>+LN(D1211/D1210)</f>
        <v>1.154186124434169E-2</v>
      </c>
    </row>
    <row r="1212" spans="1:9" x14ac:dyDescent="0.25">
      <c r="A1212" s="16">
        <v>42765</v>
      </c>
      <c r="B1212">
        <f>+VLOOKUP(A1212,'CEMEXCPO.MX'!$A$2:$G$1741,6,FALSE)</f>
        <v>18.461500000000001</v>
      </c>
      <c r="C1212">
        <f>+VLOOKUP(A1212,BIMBOA.MX!$A$2:$G$1741,6,FALSE)</f>
        <v>45.801304000000002</v>
      </c>
      <c r="D1212">
        <f>+VLOOKUP(A1212,GENTERA.MX!$A$2:$G$1741,6,FALSE)</f>
        <v>27.120621</v>
      </c>
      <c r="F1212" s="16">
        <v>42765</v>
      </c>
      <c r="G1212">
        <f>+LN(B1212/B1211)</f>
        <v>-8.3017125961380618E-3</v>
      </c>
      <c r="H1212">
        <f>+LN(C1212/C1211)</f>
        <v>-1.0591163042349135E-2</v>
      </c>
      <c r="I1212">
        <f>+LN(D1212/D1211)</f>
        <v>-1.6529325525311334E-2</v>
      </c>
    </row>
    <row r="1213" spans="1:9" x14ac:dyDescent="0.25">
      <c r="A1213" s="16">
        <v>42766</v>
      </c>
      <c r="B1213">
        <f>+VLOOKUP(A1213,'CEMEXCPO.MX'!$A$2:$G$1741,6,FALSE)</f>
        <v>18.519199</v>
      </c>
      <c r="C1213">
        <f>+VLOOKUP(A1213,BIMBOA.MX!$A$2:$G$1741,6,FALSE)</f>
        <v>45.089317000000001</v>
      </c>
      <c r="D1213">
        <f>+VLOOKUP(A1213,GENTERA.MX!$A$2:$G$1741,6,FALSE)</f>
        <v>27.527431</v>
      </c>
      <c r="F1213" s="16">
        <v>42766</v>
      </c>
      <c r="G1213">
        <f>+LN(B1213/B1212)</f>
        <v>3.1204951977938469E-3</v>
      </c>
      <c r="H1213">
        <f>+LN(C1213/C1212)</f>
        <v>-1.5667217495094719E-2</v>
      </c>
      <c r="I1213">
        <f>+LN(D1213/D1212)</f>
        <v>1.4888637378020044E-2</v>
      </c>
    </row>
    <row r="1214" spans="1:9" x14ac:dyDescent="0.25">
      <c r="A1214" s="16">
        <v>42767</v>
      </c>
      <c r="B1214">
        <f>+VLOOKUP(A1214,'CEMEXCPO.MX'!$A$2:$G$1741,6,FALSE)</f>
        <v>18.163499999999999</v>
      </c>
      <c r="C1214">
        <f>+VLOOKUP(A1214,BIMBOA.MX!$A$2:$G$1741,6,FALSE)</f>
        <v>44.718693000000002</v>
      </c>
      <c r="D1214">
        <f>+VLOOKUP(A1214,GENTERA.MX!$A$2:$G$1741,6,FALSE)</f>
        <v>27.545508999999999</v>
      </c>
      <c r="F1214" s="16">
        <v>42767</v>
      </c>
      <c r="G1214">
        <f>+LN(B1214/B1213)</f>
        <v>-1.9393891862351458E-2</v>
      </c>
      <c r="H1214">
        <f>+LN(C1214/C1213)</f>
        <v>-8.2537427126680198E-3</v>
      </c>
      <c r="I1214">
        <f>+LN(D1214/D1213)</f>
        <v>6.5651118859141313E-4</v>
      </c>
    </row>
    <row r="1215" spans="1:9" x14ac:dyDescent="0.25">
      <c r="A1215" s="16">
        <v>42768</v>
      </c>
      <c r="B1215">
        <f>+VLOOKUP(A1215,'CEMEXCPO.MX'!$A$2:$G$1741,6,FALSE)</f>
        <v>18.192301</v>
      </c>
      <c r="C1215">
        <f>+VLOOKUP(A1215,BIMBOA.MX!$A$2:$G$1741,6,FALSE)</f>
        <v>45.411178999999997</v>
      </c>
      <c r="D1215">
        <f>+VLOOKUP(A1215,GENTERA.MX!$A$2:$G$1741,6,FALSE)</f>
        <v>27.455109</v>
      </c>
      <c r="F1215" s="16">
        <v>42768</v>
      </c>
      <c r="G1215">
        <f>+LN(B1215/B1214)</f>
        <v>1.5843967252963129E-3</v>
      </c>
      <c r="H1215">
        <f>+LN(C1215/C1214)</f>
        <v>1.5366706094202301E-2</v>
      </c>
      <c r="I1215">
        <f>+LN(D1215/D1214)</f>
        <v>-3.2872387508345148E-3</v>
      </c>
    </row>
    <row r="1216" spans="1:9" x14ac:dyDescent="0.25">
      <c r="A1216" s="16">
        <v>42769</v>
      </c>
      <c r="B1216">
        <f>+VLOOKUP(A1216,'CEMEXCPO.MX'!$A$2:$G$1741,6,FALSE)</f>
        <v>18.048100000000002</v>
      </c>
      <c r="C1216">
        <f>+VLOOKUP(A1216,BIMBOA.MX!$A$2:$G$1741,6,FALSE)</f>
        <v>46.327979999999997</v>
      </c>
      <c r="D1216">
        <f>+VLOOKUP(A1216,GENTERA.MX!$A$2:$G$1741,6,FALSE)</f>
        <v>27.093499999999999</v>
      </c>
      <c r="F1216" s="16">
        <v>42769</v>
      </c>
      <c r="G1216">
        <f>+LN(B1216/B1215)</f>
        <v>-7.9580665252495918E-3</v>
      </c>
      <c r="H1216">
        <f>+LN(C1216/C1215)</f>
        <v>1.9987790002035925E-2</v>
      </c>
      <c r="I1216">
        <f>+LN(D1216/D1215)</f>
        <v>-1.3258424137955487E-2</v>
      </c>
    </row>
    <row r="1217" spans="1:9" x14ac:dyDescent="0.25">
      <c r="A1217" s="16">
        <v>42773</v>
      </c>
      <c r="B1217">
        <f>+VLOOKUP(A1217,'CEMEXCPO.MX'!$A$2:$G$1741,6,FALSE)</f>
        <v>17.365400000000001</v>
      </c>
      <c r="C1217">
        <f>+VLOOKUP(A1217,BIMBOA.MX!$A$2:$G$1741,6,FALSE)</f>
        <v>45.869579000000002</v>
      </c>
      <c r="D1217">
        <f>+VLOOKUP(A1217,GENTERA.MX!$A$2:$G$1741,6,FALSE)</f>
        <v>27.247185000000002</v>
      </c>
      <c r="F1217" s="16">
        <v>42773</v>
      </c>
      <c r="G1217">
        <f>+LN(B1217/B1216)</f>
        <v>-3.8560695309504858E-2</v>
      </c>
      <c r="H1217">
        <f>+LN(C1217/C1216)</f>
        <v>-9.9439677641208115E-3</v>
      </c>
      <c r="I1217">
        <f>+LN(D1217/D1216)</f>
        <v>5.6563663029184988E-3</v>
      </c>
    </row>
    <row r="1218" spans="1:9" x14ac:dyDescent="0.25">
      <c r="A1218" s="16">
        <v>42774</v>
      </c>
      <c r="B1218">
        <f>+VLOOKUP(A1218,'CEMEXCPO.MX'!$A$2:$G$1741,6,FALSE)</f>
        <v>17.0961</v>
      </c>
      <c r="C1218">
        <f>+VLOOKUP(A1218,BIMBOA.MX!$A$2:$G$1741,6,FALSE)</f>
        <v>45.586734999999997</v>
      </c>
      <c r="D1218">
        <f>+VLOOKUP(A1218,GENTERA.MX!$A$2:$G$1741,6,FALSE)</f>
        <v>26.451644999999999</v>
      </c>
      <c r="F1218" s="16">
        <v>42774</v>
      </c>
      <c r="G1218">
        <f>+LN(B1218/B1217)</f>
        <v>-1.5629353449717335E-2</v>
      </c>
      <c r="H1218">
        <f>+LN(C1218/C1217)</f>
        <v>-6.1853553767295313E-3</v>
      </c>
      <c r="I1218">
        <f>+LN(D1218/D1217)</f>
        <v>-2.9631863833812225E-2</v>
      </c>
    </row>
    <row r="1219" spans="1:9" x14ac:dyDescent="0.25">
      <c r="A1219" s="16">
        <v>42775</v>
      </c>
      <c r="B1219">
        <f>+VLOOKUP(A1219,'CEMEXCPO.MX'!$A$2:$G$1741,6,FALSE)</f>
        <v>17.432699</v>
      </c>
      <c r="C1219">
        <f>+VLOOKUP(A1219,BIMBOA.MX!$A$2:$G$1741,6,FALSE)</f>
        <v>46.064644000000001</v>
      </c>
      <c r="D1219">
        <f>+VLOOKUP(A1219,GENTERA.MX!$A$2:$G$1741,6,FALSE)</f>
        <v>25.375858000000001</v>
      </c>
      <c r="F1219" s="16">
        <v>42775</v>
      </c>
      <c r="G1219">
        <f>+LN(B1219/B1218)</f>
        <v>1.9497328186284954E-2</v>
      </c>
      <c r="H1219">
        <f>+LN(C1219/C1218)</f>
        <v>1.0428939242718576E-2</v>
      </c>
      <c r="I1219">
        <f>+LN(D1219/D1218)</f>
        <v>-4.1520099588857343E-2</v>
      </c>
    </row>
    <row r="1220" spans="1:9" x14ac:dyDescent="0.25">
      <c r="A1220" s="16">
        <v>42776</v>
      </c>
      <c r="B1220">
        <f>+VLOOKUP(A1220,'CEMEXCPO.MX'!$A$2:$G$1741,6,FALSE)</f>
        <v>17.567301</v>
      </c>
      <c r="C1220">
        <f>+VLOOKUP(A1220,BIMBOA.MX!$A$2:$G$1741,6,FALSE)</f>
        <v>47.244788999999997</v>
      </c>
      <c r="D1220">
        <f>+VLOOKUP(A1220,GENTERA.MX!$A$2:$G$1741,6,FALSE)</f>
        <v>25.945395000000001</v>
      </c>
      <c r="F1220" s="16">
        <v>42776</v>
      </c>
      <c r="G1220">
        <f>+LN(B1220/B1219)</f>
        <v>7.691580776677788E-3</v>
      </c>
      <c r="H1220">
        <f>+LN(C1220/C1219)</f>
        <v>2.5296647822654707E-2</v>
      </c>
      <c r="I1220">
        <f>+LN(D1220/D1219)</f>
        <v>2.2195887619011839E-2</v>
      </c>
    </row>
    <row r="1221" spans="1:9" x14ac:dyDescent="0.25">
      <c r="A1221" s="16">
        <v>42779</v>
      </c>
      <c r="B1221">
        <f>+VLOOKUP(A1221,'CEMEXCPO.MX'!$A$2:$G$1741,6,FALSE)</f>
        <v>17.6539</v>
      </c>
      <c r="C1221">
        <f>+VLOOKUP(A1221,BIMBOA.MX!$A$2:$G$1741,6,FALSE)</f>
        <v>47.108246000000001</v>
      </c>
      <c r="D1221">
        <f>+VLOOKUP(A1221,GENTERA.MX!$A$2:$G$1741,6,FALSE)</f>
        <v>26.126197999999999</v>
      </c>
      <c r="F1221" s="16">
        <v>42779</v>
      </c>
      <c r="G1221">
        <f>+LN(B1221/B1220)</f>
        <v>4.9174458591634291E-3</v>
      </c>
      <c r="H1221">
        <f>+LN(C1221/C1220)</f>
        <v>-2.8943021349170906E-3</v>
      </c>
      <c r="I1221">
        <f>+LN(D1221/D1220)</f>
        <v>6.9444284757249784E-3</v>
      </c>
    </row>
    <row r="1222" spans="1:9" x14ac:dyDescent="0.25">
      <c r="A1222" s="16">
        <v>42780</v>
      </c>
      <c r="B1222">
        <f>+VLOOKUP(A1222,'CEMEXCPO.MX'!$A$2:$G$1741,6,FALSE)</f>
        <v>17.586500000000001</v>
      </c>
      <c r="C1222">
        <f>+VLOOKUP(A1222,BIMBOA.MX!$A$2:$G$1741,6,FALSE)</f>
        <v>46.347496</v>
      </c>
      <c r="D1222">
        <f>+VLOOKUP(A1222,GENTERA.MX!$A$2:$G$1741,6,FALSE)</f>
        <v>25.900192000000001</v>
      </c>
      <c r="F1222" s="16">
        <v>42780</v>
      </c>
      <c r="G1222">
        <f>+LN(B1222/B1221)</f>
        <v>-3.825159883667207E-3</v>
      </c>
      <c r="H1222">
        <f>+LN(C1222/C1221)</f>
        <v>-1.6280793188572978E-2</v>
      </c>
      <c r="I1222">
        <f>+LN(D1222/D1221)</f>
        <v>-8.6881838875018033E-3</v>
      </c>
    </row>
    <row r="1223" spans="1:9" x14ac:dyDescent="0.25">
      <c r="A1223" s="16">
        <v>42781</v>
      </c>
      <c r="B1223">
        <f>+VLOOKUP(A1223,'CEMEXCPO.MX'!$A$2:$G$1741,6,FALSE)</f>
        <v>17.384599999999999</v>
      </c>
      <c r="C1223">
        <f>+VLOOKUP(A1223,BIMBOA.MX!$A$2:$G$1741,6,FALSE)</f>
        <v>46.191440999999998</v>
      </c>
      <c r="D1223">
        <f>+VLOOKUP(A1223,GENTERA.MX!$A$2:$G$1741,6,FALSE)</f>
        <v>25.583784000000001</v>
      </c>
      <c r="F1223" s="16">
        <v>42781</v>
      </c>
      <c r="G1223">
        <f>+LN(B1223/B1222)</f>
        <v>-1.1546805405071501E-2</v>
      </c>
      <c r="H1223">
        <f>+LN(C1223/C1222)</f>
        <v>-3.3727456353314202E-3</v>
      </c>
      <c r="I1223">
        <f>+LN(D1223/D1222)</f>
        <v>-1.2291668526205579E-2</v>
      </c>
    </row>
    <row r="1224" spans="1:9" x14ac:dyDescent="0.25">
      <c r="A1224" s="16">
        <v>42782</v>
      </c>
      <c r="B1224">
        <f>+VLOOKUP(A1224,'CEMEXCPO.MX'!$A$2:$G$1741,6,FALSE)</f>
        <v>17</v>
      </c>
      <c r="C1224">
        <f>+VLOOKUP(A1224,BIMBOA.MX!$A$2:$G$1741,6,FALSE)</f>
        <v>46.620583000000003</v>
      </c>
      <c r="D1224">
        <f>+VLOOKUP(A1224,GENTERA.MX!$A$2:$G$1741,6,FALSE)</f>
        <v>25.484344</v>
      </c>
      <c r="F1224" s="16">
        <v>42782</v>
      </c>
      <c r="G1224">
        <f>+LN(B1224/B1223)</f>
        <v>-2.2371412798389213E-2</v>
      </c>
      <c r="H1224">
        <f>+LN(C1224/C1223)</f>
        <v>9.2476177071971165E-3</v>
      </c>
      <c r="I1224">
        <f>+LN(D1224/D1223)</f>
        <v>-3.8944104502574785E-3</v>
      </c>
    </row>
    <row r="1225" spans="1:9" x14ac:dyDescent="0.25">
      <c r="A1225" s="16">
        <v>42783</v>
      </c>
      <c r="B1225">
        <f>+VLOOKUP(A1225,'CEMEXCPO.MX'!$A$2:$G$1741,6,FALSE)</f>
        <v>16.990400000000001</v>
      </c>
      <c r="C1225">
        <f>+VLOOKUP(A1225,BIMBOA.MX!$A$2:$G$1741,6,FALSE)</f>
        <v>46.386505</v>
      </c>
      <c r="D1225">
        <f>+VLOOKUP(A1225,GENTERA.MX!$A$2:$G$1741,6,FALSE)</f>
        <v>25.149854999999999</v>
      </c>
      <c r="F1225" s="16">
        <v>42783</v>
      </c>
      <c r="G1225">
        <f>+LN(B1225/B1224)</f>
        <v>-5.6486538877199572E-4</v>
      </c>
      <c r="H1225">
        <f>+LN(C1225/C1224)</f>
        <v>-5.0335624792624883E-3</v>
      </c>
      <c r="I1225">
        <f>+LN(D1225/D1224)</f>
        <v>-1.3212171707391661E-2</v>
      </c>
    </row>
    <row r="1226" spans="1:9" x14ac:dyDescent="0.25">
      <c r="A1226" s="16">
        <v>42786</v>
      </c>
      <c r="B1226">
        <f>+VLOOKUP(A1226,'CEMEXCPO.MX'!$A$2:$G$1741,6,FALSE)</f>
        <v>17.019199</v>
      </c>
      <c r="C1226">
        <f>+VLOOKUP(A1226,BIMBOA.MX!$A$2:$G$1741,6,FALSE)</f>
        <v>46.786385000000003</v>
      </c>
      <c r="D1226">
        <f>+VLOOKUP(A1226,GENTERA.MX!$A$2:$G$1741,6,FALSE)</f>
        <v>25.502421999999999</v>
      </c>
      <c r="F1226" s="16">
        <v>42786</v>
      </c>
      <c r="G1226">
        <f>+LN(B1226/B1225)</f>
        <v>1.6935810906491342E-3</v>
      </c>
      <c r="H1226">
        <f>+LN(C1226/C1225)</f>
        <v>8.5836653824355649E-3</v>
      </c>
      <c r="I1226">
        <f>+LN(D1226/D1225)</f>
        <v>1.3921296924612052E-2</v>
      </c>
    </row>
    <row r="1227" spans="1:9" x14ac:dyDescent="0.25">
      <c r="A1227" s="16">
        <v>42787</v>
      </c>
      <c r="B1227">
        <f>+VLOOKUP(A1227,'CEMEXCPO.MX'!$A$2:$G$1741,6,FALSE)</f>
        <v>17.307699</v>
      </c>
      <c r="C1227">
        <f>+VLOOKUP(A1227,BIMBOA.MX!$A$2:$G$1741,6,FALSE)</f>
        <v>46.922935000000003</v>
      </c>
      <c r="D1227">
        <f>+VLOOKUP(A1227,GENTERA.MX!$A$2:$G$1741,6,FALSE)</f>
        <v>25.276416999999999</v>
      </c>
      <c r="F1227" s="16">
        <v>42787</v>
      </c>
      <c r="G1227">
        <f>+LN(B1227/B1226)</f>
        <v>1.6809371651382066E-2</v>
      </c>
      <c r="H1227">
        <f>+LN(C1227/C1226)</f>
        <v>2.9143333159840443E-3</v>
      </c>
      <c r="I1227">
        <f>+LN(D1227/D1226)</f>
        <v>-8.9016014074788895E-3</v>
      </c>
    </row>
    <row r="1228" spans="1:9" x14ac:dyDescent="0.25">
      <c r="A1228" s="16">
        <v>42788</v>
      </c>
      <c r="B1228">
        <f>+VLOOKUP(A1228,'CEMEXCPO.MX'!$A$2:$G$1741,6,FALSE)</f>
        <v>16.826899999999998</v>
      </c>
      <c r="C1228">
        <f>+VLOOKUP(A1228,BIMBOA.MX!$A$2:$G$1741,6,FALSE)</f>
        <v>46.922935000000003</v>
      </c>
      <c r="D1228">
        <f>+VLOOKUP(A1228,GENTERA.MX!$A$2:$G$1741,6,FALSE)</f>
        <v>25.448181000000002</v>
      </c>
      <c r="F1228" s="16">
        <v>42788</v>
      </c>
      <c r="G1228">
        <f>+LN(B1228/B1227)</f>
        <v>-2.8172635062800176E-2</v>
      </c>
      <c r="H1228">
        <f>+LN(C1228/C1227)</f>
        <v>0</v>
      </c>
      <c r="I1228">
        <f>+LN(D1228/D1227)</f>
        <v>6.7724403260679324E-3</v>
      </c>
    </row>
    <row r="1229" spans="1:9" x14ac:dyDescent="0.25">
      <c r="A1229" s="16">
        <v>42789</v>
      </c>
      <c r="B1229">
        <f>+VLOOKUP(A1229,'CEMEXCPO.MX'!$A$2:$G$1741,6,FALSE)</f>
        <v>16.375</v>
      </c>
      <c r="C1229">
        <f>+VLOOKUP(A1229,BIMBOA.MX!$A$2:$G$1741,6,FALSE)</f>
        <v>46.484034999999999</v>
      </c>
      <c r="D1229">
        <f>+VLOOKUP(A1229,GENTERA.MX!$A$2:$G$1741,6,FALSE)</f>
        <v>25.583784000000001</v>
      </c>
      <c r="F1229" s="16">
        <v>42789</v>
      </c>
      <c r="G1229">
        <f>+LN(B1229/B1228)</f>
        <v>-2.7223014825359475E-2</v>
      </c>
      <c r="H1229">
        <f>+LN(C1229/C1228)</f>
        <v>-9.3976548034878041E-3</v>
      </c>
      <c r="I1229">
        <f>+LN(D1229/D1228)</f>
        <v>5.3144463144480462E-3</v>
      </c>
    </row>
    <row r="1230" spans="1:9" x14ac:dyDescent="0.25">
      <c r="A1230" s="16">
        <v>42790</v>
      </c>
      <c r="B1230">
        <f>+VLOOKUP(A1230,'CEMEXCPO.MX'!$A$2:$G$1741,6,FALSE)</f>
        <v>16.2789</v>
      </c>
      <c r="C1230">
        <f>+VLOOKUP(A1230,BIMBOA.MX!$A$2:$G$1741,6,FALSE)</f>
        <v>45.791553</v>
      </c>
      <c r="D1230">
        <f>+VLOOKUP(A1230,GENTERA.MX!$A$2:$G$1741,6,FALSE)</f>
        <v>24.372395999999998</v>
      </c>
      <c r="F1230" s="16">
        <v>42790</v>
      </c>
      <c r="G1230">
        <f>+LN(B1230/B1229)</f>
        <v>-5.8859907972798305E-3</v>
      </c>
      <c r="H1230">
        <f>+LN(C1230/C1229)</f>
        <v>-1.5009278511596431E-2</v>
      </c>
      <c r="I1230">
        <f>+LN(D1230/D1229)</f>
        <v>-4.8507532871355653E-2</v>
      </c>
    </row>
    <row r="1231" spans="1:9" x14ac:dyDescent="0.25">
      <c r="A1231" s="16">
        <v>42793</v>
      </c>
      <c r="B1231">
        <f>+VLOOKUP(A1231,'CEMEXCPO.MX'!$A$2:$G$1741,6,FALSE)</f>
        <v>16.807699</v>
      </c>
      <c r="C1231">
        <f>+VLOOKUP(A1231,BIMBOA.MX!$A$2:$G$1741,6,FALSE)</f>
        <v>46.162177999999997</v>
      </c>
      <c r="D1231">
        <f>+VLOOKUP(A1231,GENTERA.MX!$A$2:$G$1741,6,FALSE)</f>
        <v>23.884226000000002</v>
      </c>
      <c r="F1231" s="16">
        <v>42793</v>
      </c>
      <c r="G1231">
        <f>+LN(B1231/B1230)</f>
        <v>3.196726451932947E-2</v>
      </c>
      <c r="H1231">
        <f>+LN(C1231/C1230)</f>
        <v>8.0611629995686485E-3</v>
      </c>
      <c r="I1231">
        <f>+LN(D1231/D1230)</f>
        <v>-2.0232939366281386E-2</v>
      </c>
    </row>
    <row r="1232" spans="1:9" x14ac:dyDescent="0.25">
      <c r="A1232" s="16">
        <v>42794</v>
      </c>
      <c r="B1232">
        <f>+VLOOKUP(A1232,'CEMEXCPO.MX'!$A$2:$G$1741,6,FALSE)</f>
        <v>16.355801</v>
      </c>
      <c r="C1232">
        <f>+VLOOKUP(A1232,BIMBOA.MX!$A$2:$G$1741,6,FALSE)</f>
        <v>46.249954000000002</v>
      </c>
      <c r="D1232">
        <f>+VLOOKUP(A1232,GENTERA.MX!$A$2:$G$1741,6,FALSE)</f>
        <v>23.929428000000001</v>
      </c>
      <c r="F1232" s="16">
        <v>42794</v>
      </c>
      <c r="G1232">
        <f>+LN(B1232/B1231)</f>
        <v>-2.7254419603931226E-2</v>
      </c>
      <c r="H1232">
        <f>+LN(C1232/C1231)</f>
        <v>1.8996645677783355E-3</v>
      </c>
      <c r="I1232">
        <f>+LN(D1232/D1231)</f>
        <v>1.8907575424498024E-3</v>
      </c>
    </row>
    <row r="1233" spans="1:9" x14ac:dyDescent="0.25">
      <c r="A1233" s="16">
        <v>42795</v>
      </c>
      <c r="B1233">
        <f>+VLOOKUP(A1233,'CEMEXCPO.MX'!$A$2:$G$1741,6,FALSE)</f>
        <v>17.365400000000001</v>
      </c>
      <c r="C1233">
        <f>+VLOOKUP(A1233,BIMBOA.MX!$A$2:$G$1741,6,FALSE)</f>
        <v>45.333148999999999</v>
      </c>
      <c r="D1233">
        <f>+VLOOKUP(A1233,GENTERA.MX!$A$2:$G$1741,6,FALSE)</f>
        <v>24.815370999999999</v>
      </c>
      <c r="F1233" s="16">
        <v>42795</v>
      </c>
      <c r="G1233">
        <f>+LN(B1233/B1232)</f>
        <v>5.9897085131501444E-2</v>
      </c>
      <c r="H1233">
        <f>+LN(C1233/C1232)</f>
        <v>-2.0021938480140316E-2</v>
      </c>
      <c r="I1233">
        <f>+LN(D1233/D1232)</f>
        <v>3.6354260978305832E-2</v>
      </c>
    </row>
    <row r="1234" spans="1:9" x14ac:dyDescent="0.25">
      <c r="A1234" s="16">
        <v>42796</v>
      </c>
      <c r="B1234">
        <f>+VLOOKUP(A1234,'CEMEXCPO.MX'!$A$2:$G$1741,6,FALSE)</f>
        <v>16.634599999999999</v>
      </c>
      <c r="C1234">
        <f>+VLOOKUP(A1234,BIMBOA.MX!$A$2:$G$1741,6,FALSE)</f>
        <v>45.645256000000003</v>
      </c>
      <c r="D1234">
        <f>+VLOOKUP(A1234,GENTERA.MX!$A$2:$G$1741,6,FALSE)</f>
        <v>24.562241</v>
      </c>
      <c r="F1234" s="16">
        <v>42796</v>
      </c>
      <c r="G1234">
        <f>+LN(B1234/B1233)</f>
        <v>-4.2994857276402482E-2</v>
      </c>
      <c r="H1234">
        <f>+LN(C1234/C1233)</f>
        <v>6.8611496184951114E-3</v>
      </c>
      <c r="I1234">
        <f>+LN(D1234/D1233)</f>
        <v>-1.0252914517717218E-2</v>
      </c>
    </row>
    <row r="1235" spans="1:9" x14ac:dyDescent="0.25">
      <c r="A1235" s="16">
        <v>42797</v>
      </c>
      <c r="B1235">
        <f>+VLOOKUP(A1235,'CEMEXCPO.MX'!$A$2:$G$1741,6,FALSE)</f>
        <v>16.586500000000001</v>
      </c>
      <c r="C1235">
        <f>+VLOOKUP(A1235,BIMBOA.MX!$A$2:$G$1741,6,FALSE)</f>
        <v>45.781798999999999</v>
      </c>
      <c r="D1235">
        <f>+VLOOKUP(A1235,GENTERA.MX!$A$2:$G$1741,6,FALSE)</f>
        <v>24.652645</v>
      </c>
      <c r="F1235" s="16">
        <v>42797</v>
      </c>
      <c r="G1235">
        <f>+LN(B1235/B1234)</f>
        <v>-2.8957520137135738E-3</v>
      </c>
      <c r="H1235">
        <f>+LN(C1235/C1234)</f>
        <v>2.9869298867138054E-3</v>
      </c>
      <c r="I1235">
        <f>+LN(D1235/D1234)</f>
        <v>3.6738519188398702E-3</v>
      </c>
    </row>
    <row r="1236" spans="1:9" x14ac:dyDescent="0.25">
      <c r="A1236" s="16">
        <v>42800</v>
      </c>
      <c r="B1236">
        <f>+VLOOKUP(A1236,'CEMEXCPO.MX'!$A$2:$G$1741,6,FALSE)</f>
        <v>17.009599999999999</v>
      </c>
      <c r="C1236">
        <f>+VLOOKUP(A1236,BIMBOA.MX!$A$2:$G$1741,6,FALSE)</f>
        <v>46.259712</v>
      </c>
      <c r="D1236">
        <f>+VLOOKUP(A1236,GENTERA.MX!$A$2:$G$1741,6,FALSE)</f>
        <v>25.086575</v>
      </c>
      <c r="F1236" s="16">
        <v>42800</v>
      </c>
      <c r="G1236">
        <f>+LN(B1236/B1235)</f>
        <v>2.5188779071384289E-2</v>
      </c>
      <c r="H1236">
        <f>+LN(C1236/C1235)</f>
        <v>1.0384820714566031E-2</v>
      </c>
      <c r="I1236">
        <f>+LN(D1236/D1235)</f>
        <v>1.7448645527573314E-2</v>
      </c>
    </row>
    <row r="1237" spans="1:9" x14ac:dyDescent="0.25">
      <c r="A1237" s="16">
        <v>42801</v>
      </c>
      <c r="B1237">
        <f>+VLOOKUP(A1237,'CEMEXCPO.MX'!$A$2:$G$1741,6,FALSE)</f>
        <v>16.663499999999999</v>
      </c>
      <c r="C1237">
        <f>+VLOOKUP(A1237,BIMBOA.MX!$A$2:$G$1741,6,FALSE)</f>
        <v>45.791553</v>
      </c>
      <c r="D1237">
        <f>+VLOOKUP(A1237,GENTERA.MX!$A$2:$G$1741,6,FALSE)</f>
        <v>25.240257</v>
      </c>
      <c r="F1237" s="16">
        <v>42801</v>
      </c>
      <c r="G1237">
        <f>+LN(B1237/B1236)</f>
        <v>-2.0557191844453999E-2</v>
      </c>
      <c r="H1237">
        <f>+LN(C1237/C1236)</f>
        <v>-1.0171789306981574E-2</v>
      </c>
      <c r="I1237">
        <f>+LN(D1237/D1236)</f>
        <v>6.1073773805326781E-3</v>
      </c>
    </row>
    <row r="1238" spans="1:9" x14ac:dyDescent="0.25">
      <c r="A1238" s="16">
        <v>42802</v>
      </c>
      <c r="B1238">
        <f>+VLOOKUP(A1238,'CEMEXCPO.MX'!$A$2:$G$1741,6,FALSE)</f>
        <v>16.461500000000001</v>
      </c>
      <c r="C1238">
        <f>+VLOOKUP(A1238,BIMBOA.MX!$A$2:$G$1741,6,FALSE)</f>
        <v>45.537967999999999</v>
      </c>
      <c r="D1238">
        <f>+VLOOKUP(A1238,GENTERA.MX!$A$2:$G$1741,6,FALSE)</f>
        <v>24.779207</v>
      </c>
      <c r="F1238" s="16">
        <v>42802</v>
      </c>
      <c r="G1238">
        <f>+LN(B1238/B1237)</f>
        <v>-1.2196377598762428E-2</v>
      </c>
      <c r="H1238">
        <f>+LN(C1238/C1237)</f>
        <v>-5.553202270096709E-3</v>
      </c>
      <c r="I1238">
        <f>+LN(D1238/D1237)</f>
        <v>-1.8435345796841054E-2</v>
      </c>
    </row>
    <row r="1239" spans="1:9" x14ac:dyDescent="0.25">
      <c r="A1239" s="16">
        <v>42803</v>
      </c>
      <c r="B1239">
        <f>+VLOOKUP(A1239,'CEMEXCPO.MX'!$A$2:$G$1741,6,FALSE)</f>
        <v>16.5</v>
      </c>
      <c r="C1239">
        <f>+VLOOKUP(A1239,BIMBOA.MX!$A$2:$G$1741,6,FALSE)</f>
        <v>45.518459</v>
      </c>
      <c r="D1239">
        <f>+VLOOKUP(A1239,GENTERA.MX!$A$2:$G$1741,6,FALSE)</f>
        <v>24.508001</v>
      </c>
      <c r="F1239" s="16">
        <v>42803</v>
      </c>
      <c r="G1239">
        <f>+LN(B1239/B1238)</f>
        <v>2.3360597975477064E-3</v>
      </c>
      <c r="H1239">
        <f>+LN(C1239/C1238)</f>
        <v>-4.2850353217816297E-4</v>
      </c>
      <c r="I1239">
        <f>+LN(D1239/D1238)</f>
        <v>-1.1005238408318361E-2</v>
      </c>
    </row>
    <row r="1240" spans="1:9" x14ac:dyDescent="0.25">
      <c r="A1240" s="16">
        <v>42804</v>
      </c>
      <c r="B1240">
        <f>+VLOOKUP(A1240,'CEMEXCPO.MX'!$A$2:$G$1741,6,FALSE)</f>
        <v>16.2789</v>
      </c>
      <c r="C1240">
        <f>+VLOOKUP(A1240,BIMBOA.MX!$A$2:$G$1741,6,FALSE)</f>
        <v>45.372166</v>
      </c>
      <c r="D1240">
        <f>+VLOOKUP(A1240,GENTERA.MX!$A$2:$G$1741,6,FALSE)</f>
        <v>24.670725000000001</v>
      </c>
      <c r="F1240" s="16">
        <v>42804</v>
      </c>
      <c r="G1240">
        <f>+LN(B1240/B1239)</f>
        <v>-1.3490590182499144E-2</v>
      </c>
      <c r="H1240">
        <f>+LN(C1240/C1239)</f>
        <v>-3.2191026595221476E-3</v>
      </c>
      <c r="I1240">
        <f>+LN(D1240/D1239)</f>
        <v>6.6176823635897865E-3</v>
      </c>
    </row>
    <row r="1241" spans="1:9" x14ac:dyDescent="0.25">
      <c r="A1241" s="16">
        <v>42807</v>
      </c>
      <c r="B1241">
        <f>+VLOOKUP(A1241,'CEMEXCPO.MX'!$A$2:$G$1741,6,FALSE)</f>
        <v>16.413499999999999</v>
      </c>
      <c r="C1241">
        <f>+VLOOKUP(A1241,BIMBOA.MX!$A$2:$G$1741,6,FALSE)</f>
        <v>45.177097000000003</v>
      </c>
      <c r="D1241">
        <f>+VLOOKUP(A1241,GENTERA.MX!$A$2:$G$1741,6,FALSE)</f>
        <v>24.462799</v>
      </c>
      <c r="F1241" s="16">
        <v>42807</v>
      </c>
      <c r="G1241">
        <f>+LN(B1241/B1240)</f>
        <v>8.2343762186123295E-3</v>
      </c>
      <c r="H1241">
        <f>+LN(C1241/C1240)</f>
        <v>-4.3085784534586747E-3</v>
      </c>
      <c r="I1241">
        <f>+LN(D1241/D1240)</f>
        <v>-8.4637625925185374E-3</v>
      </c>
    </row>
    <row r="1242" spans="1:9" x14ac:dyDescent="0.25">
      <c r="A1242" s="16">
        <v>42808</v>
      </c>
      <c r="B1242">
        <f>+VLOOKUP(A1242,'CEMEXCPO.MX'!$A$2:$G$1741,6,FALSE)</f>
        <v>16.182699</v>
      </c>
      <c r="C1242">
        <f>+VLOOKUP(A1242,BIMBOA.MX!$A$2:$G$1741,6,FALSE)</f>
        <v>44.328567999999997</v>
      </c>
      <c r="D1242">
        <f>+VLOOKUP(A1242,GENTERA.MX!$A$2:$G$1741,6,FALSE)</f>
        <v>24.851527999999998</v>
      </c>
      <c r="F1242" s="16">
        <v>42808</v>
      </c>
      <c r="G1242">
        <f>+LN(B1242/B1241)</f>
        <v>-1.4161458346063234E-2</v>
      </c>
      <c r="H1242">
        <f>+LN(C1242/C1241)</f>
        <v>-1.8960909826229489E-2</v>
      </c>
      <c r="I1242">
        <f>+LN(D1242/D1241)</f>
        <v>1.5765684148390618E-2</v>
      </c>
    </row>
    <row r="1243" spans="1:9" x14ac:dyDescent="0.25">
      <c r="A1243" s="16">
        <v>42809</v>
      </c>
      <c r="B1243">
        <f>+VLOOKUP(A1243,'CEMEXCPO.MX'!$A$2:$G$1741,6,FALSE)</f>
        <v>16.461500000000001</v>
      </c>
      <c r="C1243">
        <f>+VLOOKUP(A1243,BIMBOA.MX!$A$2:$G$1741,6,FALSE)</f>
        <v>44.367576999999997</v>
      </c>
      <c r="D1243">
        <f>+VLOOKUP(A1243,GENTERA.MX!$A$2:$G$1741,6,FALSE)</f>
        <v>25.601868</v>
      </c>
      <c r="F1243" s="16">
        <v>42809</v>
      </c>
      <c r="G1243">
        <f>+LN(B1243/B1242)</f>
        <v>1.7081612512402276E-2</v>
      </c>
      <c r="H1243">
        <f>+LN(C1243/C1242)</f>
        <v>8.7960987515634729E-4</v>
      </c>
      <c r="I1243">
        <f>+LN(D1243/D1242)</f>
        <v>2.9746077987554839E-2</v>
      </c>
    </row>
    <row r="1244" spans="1:9" x14ac:dyDescent="0.25">
      <c r="A1244" s="16">
        <v>42810</v>
      </c>
      <c r="B1244">
        <f>+VLOOKUP(A1244,'CEMEXCPO.MX'!$A$2:$G$1741,6,FALSE)</f>
        <v>16.826899999999998</v>
      </c>
      <c r="C1244">
        <f>+VLOOKUP(A1244,BIMBOA.MX!$A$2:$G$1741,6,FALSE)</f>
        <v>45.147841999999997</v>
      </c>
      <c r="D1244">
        <f>+VLOOKUP(A1244,GENTERA.MX!$A$2:$G$1741,6,FALSE)</f>
        <v>25.737470999999999</v>
      </c>
      <c r="F1244" s="16">
        <v>42810</v>
      </c>
      <c r="G1244">
        <f>+LN(B1244/B1243)</f>
        <v>2.1954475237687881E-2</v>
      </c>
      <c r="H1244">
        <f>+LN(C1244/C1243)</f>
        <v>1.7433527556275676E-2</v>
      </c>
      <c r="I1244">
        <f>+LN(D1244/D1243)</f>
        <v>5.2826280192826537E-3</v>
      </c>
    </row>
    <row r="1245" spans="1:9" x14ac:dyDescent="0.25">
      <c r="A1245" s="16">
        <v>42811</v>
      </c>
      <c r="B1245">
        <f>+VLOOKUP(A1245,'CEMEXCPO.MX'!$A$2:$G$1741,6,FALSE)</f>
        <v>16.740400000000001</v>
      </c>
      <c r="C1245">
        <f>+VLOOKUP(A1245,BIMBOA.MX!$A$2:$G$1741,6,FALSE)</f>
        <v>46.152424000000003</v>
      </c>
      <c r="D1245">
        <f>+VLOOKUP(A1245,GENTERA.MX!$A$2:$G$1741,6,FALSE)</f>
        <v>26.252762000000001</v>
      </c>
      <c r="F1245" s="16">
        <v>42811</v>
      </c>
      <c r="G1245">
        <f>+LN(B1245/B1244)</f>
        <v>-5.1538367082189507E-3</v>
      </c>
      <c r="H1245">
        <f>+LN(C1245/C1244)</f>
        <v>2.2007001460590838E-2</v>
      </c>
      <c r="I1245">
        <f>+LN(D1245/D1244)</f>
        <v>1.9823256957406554E-2</v>
      </c>
    </row>
    <row r="1246" spans="1:9" x14ac:dyDescent="0.25">
      <c r="A1246" s="16">
        <v>42815</v>
      </c>
      <c r="B1246">
        <f>+VLOOKUP(A1246,'CEMEXCPO.MX'!$A$2:$G$1741,6,FALSE)</f>
        <v>16.259599999999999</v>
      </c>
      <c r="C1246">
        <f>+VLOOKUP(A1246,BIMBOA.MX!$A$2:$G$1741,6,FALSE)</f>
        <v>45.576984000000003</v>
      </c>
      <c r="D1246">
        <f>+VLOOKUP(A1246,GENTERA.MX!$A$2:$G$1741,6,FALSE)</f>
        <v>27.500309000000001</v>
      </c>
      <c r="F1246" s="16">
        <v>42815</v>
      </c>
      <c r="G1246">
        <f>+LN(B1246/B1245)</f>
        <v>-2.9141456067385149E-2</v>
      </c>
      <c r="H1246">
        <f>+LN(C1246/C1245)</f>
        <v>-1.2546631690818899E-2</v>
      </c>
      <c r="I1246">
        <f>+LN(D1246/D1245)</f>
        <v>4.6426038422918398E-2</v>
      </c>
    </row>
    <row r="1247" spans="1:9" x14ac:dyDescent="0.25">
      <c r="A1247" s="16">
        <v>42816</v>
      </c>
      <c r="B1247">
        <f>+VLOOKUP(A1247,'CEMEXCPO.MX'!$A$2:$G$1741,6,FALSE)</f>
        <v>16.25</v>
      </c>
      <c r="C1247">
        <f>+VLOOKUP(A1247,BIMBOA.MX!$A$2:$G$1741,6,FALSE)</f>
        <v>46.844906000000002</v>
      </c>
      <c r="D1247">
        <f>+VLOOKUP(A1247,GENTERA.MX!$A$2:$G$1741,6,FALSE)</f>
        <v>27.617833999999998</v>
      </c>
      <c r="F1247" s="16">
        <v>42816</v>
      </c>
      <c r="G1247">
        <f>+LN(B1247/B1246)</f>
        <v>-5.90594795324473E-4</v>
      </c>
      <c r="H1247">
        <f>+LN(C1247/C1246)</f>
        <v>2.7439420527852816E-2</v>
      </c>
      <c r="I1247">
        <f>+LN(D1247/D1246)</f>
        <v>4.2644824992464567E-3</v>
      </c>
    </row>
    <row r="1248" spans="1:9" x14ac:dyDescent="0.25">
      <c r="A1248" s="16">
        <v>42817</v>
      </c>
      <c r="B1248">
        <f>+VLOOKUP(A1248,'CEMEXCPO.MX'!$A$2:$G$1741,6,FALSE)</f>
        <v>16.163499999999999</v>
      </c>
      <c r="C1248">
        <f>+VLOOKUP(A1248,BIMBOA.MX!$A$2:$G$1741,6,FALSE)</f>
        <v>45.957358999999997</v>
      </c>
      <c r="D1248">
        <f>+VLOOKUP(A1248,GENTERA.MX!$A$2:$G$1741,6,FALSE)</f>
        <v>27.473189999999999</v>
      </c>
      <c r="F1248" s="16">
        <v>42817</v>
      </c>
      <c r="G1248">
        <f>+LN(B1248/B1247)</f>
        <v>-5.3372949753442206E-3</v>
      </c>
      <c r="H1248">
        <f>+LN(C1248/C1247)</f>
        <v>-1.9128284465391162E-2</v>
      </c>
      <c r="I1248">
        <f>+LN(D1248/D1247)</f>
        <v>-5.2511034236248991E-3</v>
      </c>
    </row>
    <row r="1249" spans="1:9" x14ac:dyDescent="0.25">
      <c r="A1249" s="16">
        <v>42818</v>
      </c>
      <c r="B1249">
        <f>+VLOOKUP(A1249,'CEMEXCPO.MX'!$A$2:$G$1741,6,FALSE)</f>
        <v>16.0961</v>
      </c>
      <c r="C1249">
        <f>+VLOOKUP(A1249,BIMBOA.MX!$A$2:$G$1741,6,FALSE)</f>
        <v>46.396259000000001</v>
      </c>
      <c r="D1249">
        <f>+VLOOKUP(A1249,GENTERA.MX!$A$2:$G$1741,6,FALSE)</f>
        <v>27.138701999999999</v>
      </c>
      <c r="F1249" s="16">
        <v>42818</v>
      </c>
      <c r="G1249">
        <f>+LN(B1249/B1248)</f>
        <v>-4.1786071787144009E-3</v>
      </c>
      <c r="H1249">
        <f>+LN(C1249/C1248)</f>
        <v>9.5048426636608861E-3</v>
      </c>
      <c r="I1249">
        <f>+LN(D1249/D1248)</f>
        <v>-1.2249792872593241E-2</v>
      </c>
    </row>
    <row r="1250" spans="1:9" x14ac:dyDescent="0.25">
      <c r="A1250" s="16">
        <v>42821</v>
      </c>
      <c r="B1250">
        <f>+VLOOKUP(A1250,'CEMEXCPO.MX'!$A$2:$G$1741,6,FALSE)</f>
        <v>16.1539</v>
      </c>
      <c r="C1250">
        <f>+VLOOKUP(A1250,BIMBOA.MX!$A$2:$G$1741,6,FALSE)</f>
        <v>46.981453000000002</v>
      </c>
      <c r="D1250">
        <f>+VLOOKUP(A1250,GENTERA.MX!$A$2:$G$1741,6,FALSE)</f>
        <v>27.798635000000001</v>
      </c>
      <c r="F1250" s="16">
        <v>42821</v>
      </c>
      <c r="G1250">
        <f>+LN(B1250/B1249)</f>
        <v>3.5844999620218781E-3</v>
      </c>
      <c r="H1250">
        <f>+LN(C1250/C1249)</f>
        <v>1.2534075825156104E-2</v>
      </c>
      <c r="I1250">
        <f>+LN(D1250/D1249)</f>
        <v>2.4026091595624334E-2</v>
      </c>
    </row>
    <row r="1251" spans="1:9" x14ac:dyDescent="0.25">
      <c r="A1251" s="16">
        <v>42822</v>
      </c>
      <c r="B1251">
        <f>+VLOOKUP(A1251,'CEMEXCPO.MX'!$A$2:$G$1741,6,FALSE)</f>
        <v>16.076899999999998</v>
      </c>
      <c r="C1251">
        <f>+VLOOKUP(A1251,BIMBOA.MX!$A$2:$G$1741,6,FALSE)</f>
        <v>47.313060999999998</v>
      </c>
      <c r="D1251">
        <f>+VLOOKUP(A1251,GENTERA.MX!$A$2:$G$1741,6,FALSE)</f>
        <v>28.006561000000001</v>
      </c>
      <c r="F1251" s="16">
        <v>42822</v>
      </c>
      <c r="G1251">
        <f>+LN(B1251/B1250)</f>
        <v>-4.7780474881643827E-3</v>
      </c>
      <c r="H1251">
        <f>+LN(C1251/C1250)</f>
        <v>7.0334816519462759E-3</v>
      </c>
      <c r="I1251">
        <f>+LN(D1251/D1250)</f>
        <v>7.4518853831100759E-3</v>
      </c>
    </row>
    <row r="1252" spans="1:9" x14ac:dyDescent="0.25">
      <c r="A1252" s="16">
        <v>42823</v>
      </c>
      <c r="B1252">
        <f>+VLOOKUP(A1252,'CEMEXCPO.MX'!$A$2:$G$1741,6,FALSE)</f>
        <v>16.086500000000001</v>
      </c>
      <c r="C1252">
        <f>+VLOOKUP(A1252,BIMBOA.MX!$A$2:$G$1741,6,FALSE)</f>
        <v>46.337733999999998</v>
      </c>
      <c r="D1252">
        <f>+VLOOKUP(A1252,GENTERA.MX!$A$2:$G$1741,6,FALSE)</f>
        <v>28.9377</v>
      </c>
      <c r="F1252" s="16">
        <v>42823</v>
      </c>
      <c r="G1252">
        <f>+LN(B1252/B1251)</f>
        <v>5.9695183252294237E-4</v>
      </c>
      <c r="H1252">
        <f>+LN(C1252/C1251)</f>
        <v>-2.0829770089257953E-2</v>
      </c>
      <c r="I1252">
        <f>+LN(D1252/D1251)</f>
        <v>3.2706439114855823E-2</v>
      </c>
    </row>
    <row r="1253" spans="1:9" x14ac:dyDescent="0.25">
      <c r="A1253" s="16">
        <v>42824</v>
      </c>
      <c r="B1253">
        <f>+VLOOKUP(A1253,'CEMEXCPO.MX'!$A$2:$G$1741,6,FALSE)</f>
        <v>15.9231</v>
      </c>
      <c r="C1253">
        <f>+VLOOKUP(A1253,BIMBOA.MX!$A$2:$G$1741,6,FALSE)</f>
        <v>45.801304000000002</v>
      </c>
      <c r="D1253">
        <f>+VLOOKUP(A1253,GENTERA.MX!$A$2:$G$1741,6,FALSE)</f>
        <v>28.648415</v>
      </c>
      <c r="F1253" s="16">
        <v>42824</v>
      </c>
      <c r="G1253">
        <f>+LN(B1253/B1252)</f>
        <v>-1.0209525849923913E-2</v>
      </c>
      <c r="H1253">
        <f>+LN(C1253/C1252)</f>
        <v>-1.1644056039132808E-2</v>
      </c>
      <c r="I1253">
        <f>+LN(D1253/D1252)</f>
        <v>-1.0047124501399617E-2</v>
      </c>
    </row>
    <row r="1254" spans="1:9" x14ac:dyDescent="0.25">
      <c r="A1254" s="16">
        <v>42825</v>
      </c>
      <c r="B1254">
        <f>+VLOOKUP(A1254,'CEMEXCPO.MX'!$A$2:$G$1741,6,FALSE)</f>
        <v>16.298100000000002</v>
      </c>
      <c r="C1254">
        <f>+VLOOKUP(A1254,BIMBOA.MX!$A$2:$G$1741,6,FALSE)</f>
        <v>45.440437000000003</v>
      </c>
      <c r="D1254">
        <f>+VLOOKUP(A1254,GENTERA.MX!$A$2:$G$1741,6,FALSE)</f>
        <v>27.879999000000002</v>
      </c>
      <c r="F1254" s="16">
        <v>42825</v>
      </c>
      <c r="G1254">
        <f>+LN(B1254/B1253)</f>
        <v>2.3277651523234678E-2</v>
      </c>
      <c r="H1254">
        <f>+LN(C1254/C1253)</f>
        <v>-7.9101708864341633E-3</v>
      </c>
      <c r="I1254">
        <f>+LN(D1254/D1253)</f>
        <v>-2.7188568743936613E-2</v>
      </c>
    </row>
    <row r="1255" spans="1:9" x14ac:dyDescent="0.25">
      <c r="A1255" s="16">
        <v>42828</v>
      </c>
      <c r="B1255">
        <f>+VLOOKUP(A1255,'CEMEXCPO.MX'!$A$2:$G$1741,6,FALSE)</f>
        <v>16.288499999999999</v>
      </c>
      <c r="C1255">
        <f>+VLOOKUP(A1255,BIMBOA.MX!$A$2:$G$1741,6,FALSE)</f>
        <v>45.362411000000002</v>
      </c>
      <c r="D1255">
        <f>+VLOOKUP(A1255,GENTERA.MX!$A$2:$G$1741,6,FALSE)</f>
        <v>27.464148999999999</v>
      </c>
      <c r="F1255" s="16">
        <v>42828</v>
      </c>
      <c r="G1255">
        <f>+LN(B1255/B1254)</f>
        <v>-5.8919925845147094E-4</v>
      </c>
      <c r="H1255">
        <f>+LN(C1255/C1254)</f>
        <v>-1.7185808798482309E-3</v>
      </c>
      <c r="I1255">
        <f>+LN(D1255/D1254)</f>
        <v>-1.5028068599634584E-2</v>
      </c>
    </row>
    <row r="1256" spans="1:9" x14ac:dyDescent="0.25">
      <c r="A1256" s="16">
        <v>42829</v>
      </c>
      <c r="B1256">
        <f>+VLOOKUP(A1256,'CEMEXCPO.MX'!$A$2:$G$1741,6,FALSE)</f>
        <v>16.9039</v>
      </c>
      <c r="C1256">
        <f>+VLOOKUP(A1256,BIMBOA.MX!$A$2:$G$1741,6,FALSE)</f>
        <v>46.406010000000002</v>
      </c>
      <c r="D1256">
        <f>+VLOOKUP(A1256,GENTERA.MX!$A$2:$G$1741,6,FALSE)</f>
        <v>28.268730000000001</v>
      </c>
      <c r="F1256" s="16">
        <v>42829</v>
      </c>
      <c r="G1256">
        <f>+LN(B1256/B1255)</f>
        <v>3.7085027193746227E-2</v>
      </c>
      <c r="H1256">
        <f>+LN(C1256/C1255)</f>
        <v>2.2745166142259524E-2</v>
      </c>
      <c r="I1256">
        <f>+LN(D1256/D1255)</f>
        <v>2.8874765324058312E-2</v>
      </c>
    </row>
    <row r="1257" spans="1:9" x14ac:dyDescent="0.25">
      <c r="A1257" s="16">
        <v>42830</v>
      </c>
      <c r="B1257">
        <f>+VLOOKUP(A1257,'CEMEXCPO.MX'!$A$2:$G$1741,6,FALSE)</f>
        <v>16.807699</v>
      </c>
      <c r="C1257">
        <f>+VLOOKUP(A1257,BIMBOA.MX!$A$2:$G$1741,6,FALSE)</f>
        <v>46.620583000000003</v>
      </c>
      <c r="D1257">
        <f>+VLOOKUP(A1257,GENTERA.MX!$A$2:$G$1741,6,FALSE)</f>
        <v>27.572631999999999</v>
      </c>
      <c r="F1257" s="16">
        <v>42830</v>
      </c>
      <c r="G1257">
        <f>+LN(B1257/B1256)</f>
        <v>-5.7073092933087018E-3</v>
      </c>
      <c r="H1257">
        <f>+LN(C1257/C1256)</f>
        <v>4.6131621853967054E-3</v>
      </c>
      <c r="I1257">
        <f>+LN(D1257/D1256)</f>
        <v>-2.493256018330639E-2</v>
      </c>
    </row>
    <row r="1258" spans="1:9" x14ac:dyDescent="0.25">
      <c r="A1258" s="16">
        <v>42831</v>
      </c>
      <c r="B1258">
        <f>+VLOOKUP(A1258,'CEMEXCPO.MX'!$A$2:$G$1741,6,FALSE)</f>
        <v>16.75</v>
      </c>
      <c r="C1258">
        <f>+VLOOKUP(A1258,BIMBOA.MX!$A$2:$G$1741,6,FALSE)</f>
        <v>45.898842000000002</v>
      </c>
      <c r="D1258">
        <f>+VLOOKUP(A1258,GENTERA.MX!$A$2:$G$1741,6,FALSE)</f>
        <v>27.201982000000001</v>
      </c>
      <c r="F1258" s="16">
        <v>42831</v>
      </c>
      <c r="G1258">
        <f>+LN(B1258/B1257)</f>
        <v>-3.438796972289734E-3</v>
      </c>
      <c r="H1258">
        <f>+LN(C1258/C1257)</f>
        <v>-1.5602250901846009E-2</v>
      </c>
      <c r="I1258">
        <f>+LN(D1258/D1257)</f>
        <v>-1.3533848271141765E-2</v>
      </c>
    </row>
    <row r="1259" spans="1:9" x14ac:dyDescent="0.25">
      <c r="A1259" s="16">
        <v>42832</v>
      </c>
      <c r="B1259">
        <f>+VLOOKUP(A1259,'CEMEXCPO.MX'!$A$2:$G$1741,6,FALSE)</f>
        <v>16.798100000000002</v>
      </c>
      <c r="C1259">
        <f>+VLOOKUP(A1259,BIMBOA.MX!$A$2:$G$1741,6,FALSE)</f>
        <v>45.859828999999998</v>
      </c>
      <c r="D1259">
        <f>+VLOOKUP(A1259,GENTERA.MX!$A$2:$G$1741,6,FALSE)</f>
        <v>27.979441000000001</v>
      </c>
      <c r="F1259" s="16">
        <v>42832</v>
      </c>
      <c r="G1259">
        <f>+LN(B1259/B1258)</f>
        <v>2.867526504293943E-3</v>
      </c>
      <c r="H1259">
        <f>+LN(C1259/C1258)</f>
        <v>-8.5033930691489712E-4</v>
      </c>
      <c r="I1259">
        <f>+LN(D1259/D1258)</f>
        <v>2.8180152187357109E-2</v>
      </c>
    </row>
    <row r="1260" spans="1:9" x14ac:dyDescent="0.25">
      <c r="A1260" s="16">
        <v>42835</v>
      </c>
      <c r="B1260">
        <f>+VLOOKUP(A1260,'CEMEXCPO.MX'!$A$2:$G$1741,6,FALSE)</f>
        <v>16.7789</v>
      </c>
      <c r="C1260">
        <f>+VLOOKUP(A1260,BIMBOA.MX!$A$2:$G$1741,6,FALSE)</f>
        <v>45.381915999999997</v>
      </c>
      <c r="D1260">
        <f>+VLOOKUP(A1260,GENTERA.MX!$A$2:$G$1741,6,FALSE)</f>
        <v>27.599751999999999</v>
      </c>
      <c r="F1260" s="16">
        <v>42835</v>
      </c>
      <c r="G1260">
        <f>+LN(B1260/B1259)</f>
        <v>-1.1436401163094835E-3</v>
      </c>
      <c r="H1260">
        <f>+LN(C1260/C1259)</f>
        <v>-1.0475848979921884E-2</v>
      </c>
      <c r="I1260">
        <f>+LN(D1260/D1259)</f>
        <v>-1.3663203306161704E-2</v>
      </c>
    </row>
    <row r="1261" spans="1:9" x14ac:dyDescent="0.25">
      <c r="A1261" s="16">
        <v>42836</v>
      </c>
      <c r="B1261">
        <f>+VLOOKUP(A1261,'CEMEXCPO.MX'!$A$2:$G$1741,6,FALSE)</f>
        <v>16.663499999999999</v>
      </c>
      <c r="C1261">
        <f>+VLOOKUP(A1261,BIMBOA.MX!$A$2:$G$1741,6,FALSE)</f>
        <v>44.93327</v>
      </c>
      <c r="D1261">
        <f>+VLOOKUP(A1261,GENTERA.MX!$A$2:$G$1741,6,FALSE)</f>
        <v>27.762474000000001</v>
      </c>
      <c r="F1261" s="16">
        <v>42836</v>
      </c>
      <c r="G1261">
        <f>+LN(B1261/B1260)</f>
        <v>-6.9014459513103421E-3</v>
      </c>
      <c r="H1261">
        <f>+LN(C1261/C1260)</f>
        <v>-9.9351993896876021E-3</v>
      </c>
      <c r="I1261">
        <f>+LN(D1261/D1260)</f>
        <v>5.878465529535996E-3</v>
      </c>
    </row>
    <row r="1262" spans="1:9" x14ac:dyDescent="0.25">
      <c r="A1262" s="16">
        <v>42837</v>
      </c>
      <c r="B1262">
        <f>+VLOOKUP(A1262,'CEMEXCPO.MX'!$A$2:$G$1741,6,FALSE)</f>
        <v>16.2211</v>
      </c>
      <c r="C1262">
        <f>+VLOOKUP(A1262,BIMBOA.MX!$A$2:$G$1741,6,FALSE)</f>
        <v>44.162757999999997</v>
      </c>
      <c r="D1262">
        <f>+VLOOKUP(A1262,GENTERA.MX!$A$2:$G$1741,6,FALSE)</f>
        <v>27.174863999999999</v>
      </c>
      <c r="F1262" s="16">
        <v>42837</v>
      </c>
      <c r="G1262">
        <f>+LN(B1262/B1261)</f>
        <v>-2.6907834810738239E-2</v>
      </c>
      <c r="H1262">
        <f>+LN(C1262/C1261)</f>
        <v>-1.7296645584784165E-2</v>
      </c>
      <c r="I1262">
        <f>+LN(D1262/D1261)</f>
        <v>-2.1392824310089986E-2</v>
      </c>
    </row>
    <row r="1263" spans="1:9" x14ac:dyDescent="0.25">
      <c r="A1263" s="16">
        <v>42842</v>
      </c>
      <c r="B1263">
        <f>+VLOOKUP(A1263,'CEMEXCPO.MX'!$A$2:$G$1741,6,FALSE)</f>
        <v>16.057699</v>
      </c>
      <c r="C1263">
        <f>+VLOOKUP(A1263,BIMBOA.MX!$A$2:$G$1741,6,FALSE)</f>
        <v>44.474865000000001</v>
      </c>
      <c r="D1263">
        <f>+VLOOKUP(A1263,GENTERA.MX!$A$2:$G$1741,6,FALSE)</f>
        <v>26.921735999999999</v>
      </c>
      <c r="F1263" s="16">
        <v>42842</v>
      </c>
      <c r="G1263">
        <f>+LN(B1263/B1262)</f>
        <v>-1.0124440861203047E-2</v>
      </c>
      <c r="H1263">
        <f>+LN(C1263/C1262)</f>
        <v>7.0423434053680208E-3</v>
      </c>
      <c r="I1263">
        <f>+LN(D1263/D1262)</f>
        <v>-9.3584383276429026E-3</v>
      </c>
    </row>
    <row r="1264" spans="1:9" x14ac:dyDescent="0.25">
      <c r="A1264" s="16">
        <v>42843</v>
      </c>
      <c r="B1264">
        <f>+VLOOKUP(A1264,'CEMEXCPO.MX'!$A$2:$G$1741,6,FALSE)</f>
        <v>15.9038</v>
      </c>
      <c r="C1264">
        <f>+VLOOKUP(A1264,BIMBOA.MX!$A$2:$G$1741,6,FALSE)</f>
        <v>44.055472999999999</v>
      </c>
      <c r="D1264">
        <f>+VLOOKUP(A1264,GENTERA.MX!$A$2:$G$1741,6,FALSE)</f>
        <v>27.617833999999998</v>
      </c>
      <c r="F1264" s="16">
        <v>42843</v>
      </c>
      <c r="G1264">
        <f>+LN(B1264/B1263)</f>
        <v>-9.6303486533780673E-3</v>
      </c>
      <c r="H1264">
        <f>+LN(C1264/C1263)</f>
        <v>-9.4746082938062179E-3</v>
      </c>
      <c r="I1264">
        <f>+LN(D1264/D1263)</f>
        <v>2.5527733404989799E-2</v>
      </c>
    </row>
    <row r="1265" spans="1:9" x14ac:dyDescent="0.25">
      <c r="A1265" s="16">
        <v>42844</v>
      </c>
      <c r="B1265">
        <f>+VLOOKUP(A1265,'CEMEXCPO.MX'!$A$2:$G$1741,6,FALSE)</f>
        <v>15.7692</v>
      </c>
      <c r="C1265">
        <f>+VLOOKUP(A1265,BIMBOA.MX!$A$2:$G$1741,6,FALSE)</f>
        <v>44.250537999999999</v>
      </c>
      <c r="D1265">
        <f>+VLOOKUP(A1265,GENTERA.MX!$A$2:$G$1741,6,FALSE)</f>
        <v>27.292384999999999</v>
      </c>
      <c r="F1265" s="16">
        <v>42844</v>
      </c>
      <c r="G1265">
        <f>+LN(B1265/B1264)</f>
        <v>-8.4994039269747391E-3</v>
      </c>
      <c r="H1265">
        <f>+LN(C1265/C1264)</f>
        <v>4.4179397317864535E-3</v>
      </c>
      <c r="I1265">
        <f>+LN(D1265/D1264)</f>
        <v>-1.1853997920668822E-2</v>
      </c>
    </row>
    <row r="1266" spans="1:9" x14ac:dyDescent="0.25">
      <c r="A1266" s="16">
        <v>42845</v>
      </c>
      <c r="B1266">
        <f>+VLOOKUP(A1266,'CEMEXCPO.MX'!$A$2:$G$1741,6,FALSE)</f>
        <v>16.038499999999999</v>
      </c>
      <c r="C1266">
        <f>+VLOOKUP(A1266,BIMBOA.MX!$A$2:$G$1741,6,FALSE)</f>
        <v>45.596488999999998</v>
      </c>
      <c r="D1266">
        <f>+VLOOKUP(A1266,GENTERA.MX!$A$2:$G$1741,6,FALSE)</f>
        <v>27.898078999999999</v>
      </c>
      <c r="F1266" s="16">
        <v>42845</v>
      </c>
      <c r="G1266">
        <f>+LN(B1266/B1265)</f>
        <v>1.6933411400523218E-2</v>
      </c>
      <c r="H1266">
        <f>+LN(C1266/C1265)</f>
        <v>2.9963188369872062E-2</v>
      </c>
      <c r="I1266">
        <f>+LN(D1266/D1265)</f>
        <v>2.1950107858632988E-2</v>
      </c>
    </row>
    <row r="1267" spans="1:9" x14ac:dyDescent="0.25">
      <c r="A1267" s="16">
        <v>42846</v>
      </c>
      <c r="B1267">
        <f>+VLOOKUP(A1267,'CEMEXCPO.MX'!$A$2:$G$1741,6,FALSE)</f>
        <v>16.019199</v>
      </c>
      <c r="C1267">
        <f>+VLOOKUP(A1267,BIMBOA.MX!$A$2:$G$1741,6,FALSE)</f>
        <v>45.791553</v>
      </c>
      <c r="D1267">
        <f>+VLOOKUP(A1267,GENTERA.MX!$A$2:$G$1741,6,FALSE)</f>
        <v>27.780553999999999</v>
      </c>
      <c r="F1267" s="16">
        <v>42846</v>
      </c>
      <c r="G1267">
        <f>+LN(B1267/B1266)</f>
        <v>-1.2041414658072445E-3</v>
      </c>
      <c r="H1267">
        <f>+LN(C1267/C1266)</f>
        <v>4.2689238540071792E-3</v>
      </c>
      <c r="I1267">
        <f>+LN(D1267/D1266)</f>
        <v>-4.2215538782868767E-3</v>
      </c>
    </row>
    <row r="1268" spans="1:9" x14ac:dyDescent="0.25">
      <c r="A1268" s="16">
        <v>42849</v>
      </c>
      <c r="B1268">
        <f>+VLOOKUP(A1268,'CEMEXCPO.MX'!$A$2:$G$1741,6,FALSE)</f>
        <v>16.201899999999998</v>
      </c>
      <c r="C1268">
        <f>+VLOOKUP(A1268,BIMBOA.MX!$A$2:$G$1741,6,FALSE)</f>
        <v>46.576664000000001</v>
      </c>
      <c r="D1268">
        <f>+VLOOKUP(A1268,GENTERA.MX!$A$2:$G$1741,6,FALSE)</f>
        <v>28.946745</v>
      </c>
      <c r="F1268" s="16">
        <v>42849</v>
      </c>
      <c r="G1268">
        <f>+LN(B1268/B1267)</f>
        <v>1.1340578921559251E-2</v>
      </c>
      <c r="H1268">
        <f>+LN(C1268/C1267)</f>
        <v>1.7000001374973081E-2</v>
      </c>
      <c r="I1268">
        <f>+LN(D1268/D1267)</f>
        <v>4.1121482932570889E-2</v>
      </c>
    </row>
    <row r="1269" spans="1:9" x14ac:dyDescent="0.25">
      <c r="A1269" s="16">
        <v>42850</v>
      </c>
      <c r="B1269">
        <f>+VLOOKUP(A1269,'CEMEXCPO.MX'!$A$2:$G$1741,6,FALSE)</f>
        <v>16.673100000000002</v>
      </c>
      <c r="C1269">
        <f>+VLOOKUP(A1269,BIMBOA.MX!$A$2:$G$1741,6,FALSE)</f>
        <v>46.723872999999998</v>
      </c>
      <c r="D1269">
        <f>+VLOOKUP(A1269,GENTERA.MX!$A$2:$G$1741,6,FALSE)</f>
        <v>28.476654</v>
      </c>
      <c r="F1269" s="16">
        <v>42850</v>
      </c>
      <c r="G1269">
        <f>+LN(B1269/B1268)</f>
        <v>2.8668122969471053E-2</v>
      </c>
      <c r="H1269">
        <f>+LN(C1269/C1268)</f>
        <v>3.1555900295798726E-3</v>
      </c>
      <c r="I1269">
        <f>+LN(D1269/D1268)</f>
        <v>-1.6373168777825568E-2</v>
      </c>
    </row>
    <row r="1270" spans="1:9" x14ac:dyDescent="0.25">
      <c r="A1270" s="16">
        <v>42851</v>
      </c>
      <c r="B1270">
        <f>+VLOOKUP(A1270,'CEMEXCPO.MX'!$A$2:$G$1741,6,FALSE)</f>
        <v>16.788499999999999</v>
      </c>
      <c r="C1270">
        <f>+VLOOKUP(A1270,BIMBOA.MX!$A$2:$G$1741,6,FALSE)</f>
        <v>45.565834000000002</v>
      </c>
      <c r="D1270">
        <f>+VLOOKUP(A1270,GENTERA.MX!$A$2:$G$1741,6,FALSE)</f>
        <v>28.729776000000001</v>
      </c>
      <c r="F1270" s="16">
        <v>42851</v>
      </c>
      <c r="G1270">
        <f>+LN(B1270/B1269)</f>
        <v>6.8974859250933206E-3</v>
      </c>
      <c r="H1270">
        <f>+LN(C1270/C1269)</f>
        <v>-2.5097051897527683E-2</v>
      </c>
      <c r="I1270">
        <f>+LN(D1270/D1269)</f>
        <v>8.8494825459414592E-3</v>
      </c>
    </row>
    <row r="1271" spans="1:9" x14ac:dyDescent="0.25">
      <c r="A1271" s="16">
        <v>42852</v>
      </c>
      <c r="B1271">
        <f>+VLOOKUP(A1271,'CEMEXCPO.MX'!$A$2:$G$1741,6,FALSE)</f>
        <v>16.932699</v>
      </c>
      <c r="C1271">
        <f>+VLOOKUP(A1271,BIMBOA.MX!$A$2:$G$1741,6,FALSE)</f>
        <v>45.428443999999999</v>
      </c>
      <c r="D1271">
        <f>+VLOOKUP(A1271,GENTERA.MX!$A$2:$G$1741,6,FALSE)</f>
        <v>28.928663</v>
      </c>
      <c r="F1271" s="16">
        <v>42852</v>
      </c>
      <c r="G1271">
        <f>+LN(B1271/B1270)</f>
        <v>8.5524763784432575E-3</v>
      </c>
      <c r="H1271">
        <f>+LN(C1271/C1270)</f>
        <v>-3.0197526135403822E-3</v>
      </c>
      <c r="I1271">
        <f>+LN(D1271/D1270)</f>
        <v>6.8988266857243777E-3</v>
      </c>
    </row>
    <row r="1272" spans="1:9" x14ac:dyDescent="0.25">
      <c r="A1272" s="16">
        <v>42853</v>
      </c>
      <c r="B1272">
        <f>+VLOOKUP(A1272,'CEMEXCPO.MX'!$A$2:$G$1741,6,FALSE)</f>
        <v>16.6539</v>
      </c>
      <c r="C1272">
        <f>+VLOOKUP(A1272,BIMBOA.MX!$A$2:$G$1741,6,FALSE)</f>
        <v>45.222351000000003</v>
      </c>
      <c r="D1272">
        <f>+VLOOKUP(A1272,GENTERA.MX!$A$2:$G$1741,6,FALSE)</f>
        <v>28.530892999999999</v>
      </c>
      <c r="F1272" s="16">
        <v>42853</v>
      </c>
      <c r="G1272">
        <f>+LN(B1272/B1271)</f>
        <v>-1.6602181352606379E-2</v>
      </c>
      <c r="H1272">
        <f>+LN(C1272/C1271)</f>
        <v>-4.5469729213140735E-3</v>
      </c>
      <c r="I1272">
        <f>+LN(D1272/D1271)</f>
        <v>-1.3845437797248493E-2</v>
      </c>
    </row>
    <row r="1273" spans="1:9" x14ac:dyDescent="0.25">
      <c r="A1273" s="16">
        <v>42857</v>
      </c>
      <c r="B1273">
        <f>+VLOOKUP(A1273,'CEMEXCPO.MX'!$A$2:$G$1741,6,FALSE)</f>
        <v>16.740400000000001</v>
      </c>
      <c r="C1273">
        <f>+VLOOKUP(A1273,BIMBOA.MX!$A$2:$G$1741,6,FALSE)</f>
        <v>45.879879000000003</v>
      </c>
      <c r="D1273">
        <f>+VLOOKUP(A1273,GENTERA.MX!$A$2:$G$1741,6,FALSE)</f>
        <v>28.485690999999999</v>
      </c>
      <c r="F1273" s="16">
        <v>42857</v>
      </c>
      <c r="G1273">
        <f>+LN(B1273/B1272)</f>
        <v>5.1805364063242107E-3</v>
      </c>
      <c r="H1273">
        <f>+LN(C1273/C1272)</f>
        <v>1.4435199174789385E-2</v>
      </c>
      <c r="I1273">
        <f>+LN(D1273/D1272)</f>
        <v>-1.5855741013874125E-3</v>
      </c>
    </row>
    <row r="1274" spans="1:9" x14ac:dyDescent="0.25">
      <c r="A1274" s="16">
        <v>42858</v>
      </c>
      <c r="B1274">
        <f>+VLOOKUP(A1274,'CEMEXCPO.MX'!$A$2:$G$1741,6,FALSE)</f>
        <v>16.559999000000001</v>
      </c>
      <c r="C1274">
        <f>+VLOOKUP(A1274,BIMBOA.MX!$A$2:$G$1741,6,FALSE)</f>
        <v>44.456867000000003</v>
      </c>
      <c r="D1274">
        <f>+VLOOKUP(A1274,GENTERA.MX!$A$2:$G$1741,6,FALSE)</f>
        <v>28.395289999999999</v>
      </c>
      <c r="F1274" s="16">
        <v>42858</v>
      </c>
      <c r="G1274">
        <f>+LN(B1274/B1273)</f>
        <v>-1.0834871067817779E-2</v>
      </c>
      <c r="H1274">
        <f>+LN(C1274/C1273)</f>
        <v>-3.1507216726139507E-2</v>
      </c>
      <c r="I1274">
        <f>+LN(D1274/D1273)</f>
        <v>-3.1786046768100076E-3</v>
      </c>
    </row>
    <row r="1275" spans="1:9" x14ac:dyDescent="0.25">
      <c r="A1275" s="16">
        <v>42859</v>
      </c>
      <c r="B1275">
        <f>+VLOOKUP(A1275,'CEMEXCPO.MX'!$A$2:$G$1741,6,FALSE)</f>
        <v>16.389999</v>
      </c>
      <c r="C1275">
        <f>+VLOOKUP(A1275,BIMBOA.MX!$A$2:$G$1741,6,FALSE)</f>
        <v>44.103565000000003</v>
      </c>
      <c r="D1275">
        <f>+VLOOKUP(A1275,GENTERA.MX!$A$2:$G$1741,6,FALSE)</f>
        <v>28.124084</v>
      </c>
      <c r="F1275" s="16">
        <v>42859</v>
      </c>
      <c r="G1275">
        <f>+LN(B1275/B1274)</f>
        <v>-1.0318756827714744E-2</v>
      </c>
      <c r="H1275">
        <f>+LN(C1275/C1274)</f>
        <v>-7.9788200290467886E-3</v>
      </c>
      <c r="I1275">
        <f>+LN(D1275/D1274)</f>
        <v>-9.5969952376059268E-3</v>
      </c>
    </row>
    <row r="1276" spans="1:9" x14ac:dyDescent="0.25">
      <c r="A1276" s="16">
        <v>42860</v>
      </c>
      <c r="B1276">
        <f>+VLOOKUP(A1276,'CEMEXCPO.MX'!$A$2:$G$1741,6,FALSE)</f>
        <v>16.719999000000001</v>
      </c>
      <c r="C1276">
        <f>+VLOOKUP(A1276,BIMBOA.MX!$A$2:$G$1741,6,FALSE)</f>
        <v>44.299847</v>
      </c>
      <c r="D1276">
        <f>+VLOOKUP(A1276,GENTERA.MX!$A$2:$G$1741,6,FALSE)</f>
        <v>28.476654</v>
      </c>
      <c r="F1276" s="16">
        <v>42860</v>
      </c>
      <c r="G1276">
        <f>+LN(B1276/B1275)</f>
        <v>1.9934216105017694E-2</v>
      </c>
      <c r="H1276">
        <f>+LN(C1276/C1275)</f>
        <v>4.4406051327489223E-3</v>
      </c>
      <c r="I1276">
        <f>+LN(D1276/D1275)</f>
        <v>1.2458302581385965E-2</v>
      </c>
    </row>
    <row r="1277" spans="1:9" x14ac:dyDescent="0.25">
      <c r="A1277" s="16">
        <v>42863</v>
      </c>
      <c r="B1277">
        <f>+VLOOKUP(A1277,'CEMEXCPO.MX'!$A$2:$G$1741,6,FALSE)</f>
        <v>16.639999</v>
      </c>
      <c r="C1277">
        <f>+VLOOKUP(A1277,BIMBOA.MX!$A$2:$G$1741,6,FALSE)</f>
        <v>44.270404999999997</v>
      </c>
      <c r="D1277">
        <f>+VLOOKUP(A1277,GENTERA.MX!$A$2:$G$1741,6,FALSE)</f>
        <v>28.467613</v>
      </c>
      <c r="F1277" s="16">
        <v>42863</v>
      </c>
      <c r="G1277">
        <f>+LN(B1277/B1276)</f>
        <v>-4.7961725510346099E-3</v>
      </c>
      <c r="H1277">
        <f>+LN(C1277/C1276)</f>
        <v>-6.6482821081831215E-4</v>
      </c>
      <c r="I1277">
        <f>+LN(D1277/D1276)</f>
        <v>-3.1753855312480081E-4</v>
      </c>
    </row>
    <row r="1278" spans="1:9" x14ac:dyDescent="0.25">
      <c r="A1278" s="16">
        <v>42864</v>
      </c>
      <c r="B1278">
        <f>+VLOOKUP(A1278,'CEMEXCPO.MX'!$A$2:$G$1741,6,FALSE)</f>
        <v>16.790001</v>
      </c>
      <c r="C1278">
        <f>+VLOOKUP(A1278,BIMBOA.MX!$A$2:$G$1741,6,FALSE)</f>
        <v>44.466681999999999</v>
      </c>
      <c r="D1278">
        <f>+VLOOKUP(A1278,GENTERA.MX!$A$2:$G$1741,6,FALSE)</f>
        <v>28.865379000000001</v>
      </c>
      <c r="F1278" s="16">
        <v>42864</v>
      </c>
      <c r="G1278">
        <f>+LN(B1278/B1277)</f>
        <v>8.9741553518021908E-3</v>
      </c>
      <c r="H1278">
        <f>+LN(C1278/C1277)</f>
        <v>4.4237945312378887E-3</v>
      </c>
      <c r="I1278">
        <f>+LN(D1278/D1277)</f>
        <v>1.3875863381461805E-2</v>
      </c>
    </row>
    <row r="1279" spans="1:9" x14ac:dyDescent="0.25">
      <c r="A1279" s="16">
        <v>42865</v>
      </c>
      <c r="B1279">
        <f>+VLOOKUP(A1279,'CEMEXCPO.MX'!$A$2:$G$1741,6,FALSE)</f>
        <v>16.739999999999998</v>
      </c>
      <c r="C1279">
        <f>+VLOOKUP(A1279,BIMBOA.MX!$A$2:$G$1741,6,FALSE)</f>
        <v>44.447056000000003</v>
      </c>
      <c r="D1279">
        <f>+VLOOKUP(A1279,GENTERA.MX!$A$2:$G$1741,6,FALSE)</f>
        <v>28.494734000000001</v>
      </c>
      <c r="F1279" s="16">
        <v>42865</v>
      </c>
      <c r="G1279">
        <f>+LN(B1279/B1278)</f>
        <v>-2.9824655873800076E-3</v>
      </c>
      <c r="H1279">
        <f>+LN(C1279/C1278)</f>
        <v>-4.4146159547887816E-4</v>
      </c>
      <c r="I1279">
        <f>+LN(D1279/D1278)</f>
        <v>-1.2923620242696131E-2</v>
      </c>
    </row>
    <row r="1280" spans="1:9" x14ac:dyDescent="0.25">
      <c r="A1280" s="16">
        <v>42866</v>
      </c>
      <c r="B1280">
        <f>+VLOOKUP(A1280,'CEMEXCPO.MX'!$A$2:$G$1741,6,FALSE)</f>
        <v>16.41</v>
      </c>
      <c r="C1280">
        <f>+VLOOKUP(A1280,BIMBOA.MX!$A$2:$G$1741,6,FALSE)</f>
        <v>45.428443999999999</v>
      </c>
      <c r="D1280">
        <f>+VLOOKUP(A1280,GENTERA.MX!$A$2:$G$1741,6,FALSE)</f>
        <v>29.136589000000001</v>
      </c>
      <c r="F1280" s="16">
        <v>42866</v>
      </c>
      <c r="G1280">
        <f>+LN(B1280/B1279)</f>
        <v>-1.991015995932964E-2</v>
      </c>
      <c r="H1280">
        <f>+LN(C1280/C1279)</f>
        <v>2.1839700644021361E-2</v>
      </c>
      <c r="I1280">
        <f>+LN(D1280/D1279)</f>
        <v>2.2275440049488192E-2</v>
      </c>
    </row>
    <row r="1281" spans="1:9" x14ac:dyDescent="0.25">
      <c r="A1281" s="16">
        <v>42867</v>
      </c>
      <c r="B1281">
        <f>+VLOOKUP(A1281,'CEMEXCPO.MX'!$A$2:$G$1741,6,FALSE)</f>
        <v>16.309999000000001</v>
      </c>
      <c r="C1281">
        <f>+VLOOKUP(A1281,BIMBOA.MX!$A$2:$G$1741,6,FALSE)</f>
        <v>44.986815999999997</v>
      </c>
      <c r="D1281">
        <f>+VLOOKUP(A1281,GENTERA.MX!$A$2:$G$1741,6,FALSE)</f>
        <v>28.476654</v>
      </c>
      <c r="F1281" s="16">
        <v>42867</v>
      </c>
      <c r="G1281">
        <f>+LN(B1281/B1280)</f>
        <v>-6.1125497811572735E-3</v>
      </c>
      <c r="H1281">
        <f>+LN(C1281/C1280)</f>
        <v>-9.7689596233145708E-3</v>
      </c>
      <c r="I1281">
        <f>+LN(D1281/D1280)</f>
        <v>-2.2910144635129043E-2</v>
      </c>
    </row>
    <row r="1282" spans="1:9" x14ac:dyDescent="0.25">
      <c r="A1282" s="16">
        <v>42870</v>
      </c>
      <c r="B1282">
        <f>+VLOOKUP(A1282,'CEMEXCPO.MX'!$A$2:$G$1741,6,FALSE)</f>
        <v>16.379999000000002</v>
      </c>
      <c r="C1282">
        <f>+VLOOKUP(A1282,BIMBOA.MX!$A$2:$G$1741,6,FALSE)</f>
        <v>45.251792999999999</v>
      </c>
      <c r="D1282">
        <f>+VLOOKUP(A1282,GENTERA.MX!$A$2:$G$1741,6,FALSE)</f>
        <v>28.666495999999999</v>
      </c>
      <c r="F1282" s="16">
        <v>42870</v>
      </c>
      <c r="G1282">
        <f>+LN(B1282/B1281)</f>
        <v>4.282662054018364E-3</v>
      </c>
      <c r="H1282">
        <f>+LN(C1282/C1281)</f>
        <v>5.8728246041369996E-3</v>
      </c>
      <c r="I1282">
        <f>+LN(D1282/D1281)</f>
        <v>6.6444603926003928E-3</v>
      </c>
    </row>
    <row r="1283" spans="1:9" x14ac:dyDescent="0.25">
      <c r="A1283" s="16">
        <v>42871</v>
      </c>
      <c r="B1283">
        <f>+VLOOKUP(A1283,'CEMEXCPO.MX'!$A$2:$G$1741,6,FALSE)</f>
        <v>16.18</v>
      </c>
      <c r="C1283">
        <f>+VLOOKUP(A1283,BIMBOA.MX!$A$2:$G$1741,6,FALSE)</f>
        <v>44.986815999999997</v>
      </c>
      <c r="D1283">
        <f>+VLOOKUP(A1283,GENTERA.MX!$A$2:$G$1741,6,FALSE)</f>
        <v>28.196408999999999</v>
      </c>
      <c r="F1283" s="16">
        <v>42871</v>
      </c>
      <c r="G1283">
        <f>+LN(B1283/B1282)</f>
        <v>-1.2285105744514907E-2</v>
      </c>
      <c r="H1283">
        <f>+LN(C1283/C1282)</f>
        <v>-5.8728246041369423E-3</v>
      </c>
      <c r="I1283">
        <f>+LN(D1283/D1282)</f>
        <v>-1.6534424669248236E-2</v>
      </c>
    </row>
    <row r="1284" spans="1:9" x14ac:dyDescent="0.25">
      <c r="A1284" s="16">
        <v>42872</v>
      </c>
      <c r="B1284">
        <f>+VLOOKUP(A1284,'CEMEXCPO.MX'!$A$2:$G$1741,6,FALSE)</f>
        <v>15.82</v>
      </c>
      <c r="C1284">
        <f>+VLOOKUP(A1284,BIMBOA.MX!$A$2:$G$1741,6,FALSE)</f>
        <v>44.260586000000004</v>
      </c>
      <c r="D1284">
        <f>+VLOOKUP(A1284,GENTERA.MX!$A$2:$G$1741,6,FALSE)</f>
        <v>28.024640999999999</v>
      </c>
      <c r="F1284" s="16">
        <v>42872</v>
      </c>
      <c r="G1284">
        <f>+LN(B1284/B1283)</f>
        <v>-2.2500949290837791E-2</v>
      </c>
      <c r="H1284">
        <f>+LN(C1284/C1283)</f>
        <v>-1.6274894585136895E-2</v>
      </c>
      <c r="I1284">
        <f>+LN(D1284/D1283)</f>
        <v>-6.1104705249600891E-3</v>
      </c>
    </row>
    <row r="1285" spans="1:9" x14ac:dyDescent="0.25">
      <c r="A1285" s="16">
        <v>42873</v>
      </c>
      <c r="B1285">
        <f>+VLOOKUP(A1285,'CEMEXCPO.MX'!$A$2:$G$1741,6,FALSE)</f>
        <v>15.58</v>
      </c>
      <c r="C1285">
        <f>+VLOOKUP(A1285,BIMBOA.MX!$A$2:$G$1741,6,FALSE)</f>
        <v>44.545192999999998</v>
      </c>
      <c r="D1285">
        <f>+VLOOKUP(A1285,GENTERA.MX!$A$2:$G$1741,6,FALSE)</f>
        <v>27.879999000000002</v>
      </c>
      <c r="F1285" s="16">
        <v>42873</v>
      </c>
      <c r="G1285">
        <f>+LN(B1285/B1284)</f>
        <v>-1.5286921896905651E-2</v>
      </c>
      <c r="H1285">
        <f>+LN(C1285/C1284)</f>
        <v>6.4096723794620867E-3</v>
      </c>
      <c r="I1285">
        <f>+LN(D1285/D1284)</f>
        <v>-5.1746088607787866E-3</v>
      </c>
    </row>
    <row r="1286" spans="1:9" x14ac:dyDescent="0.25">
      <c r="A1286" s="16">
        <v>42874</v>
      </c>
      <c r="B1286">
        <f>+VLOOKUP(A1286,'CEMEXCPO.MX'!$A$2:$G$1741,6,FALSE)</f>
        <v>15.96</v>
      </c>
      <c r="C1286">
        <f>+VLOOKUP(A1286,BIMBOA.MX!$A$2:$G$1741,6,FALSE)</f>
        <v>44.741467</v>
      </c>
      <c r="D1286">
        <f>+VLOOKUP(A1286,GENTERA.MX!$A$2:$G$1741,6,FALSE)</f>
        <v>28.015599999999999</v>
      </c>
      <c r="F1286" s="16">
        <v>42874</v>
      </c>
      <c r="G1286">
        <f>+LN(B1286/B1285)</f>
        <v>2.4097551579060524E-2</v>
      </c>
      <c r="H1286">
        <f>+LN(C1286/C1285)</f>
        <v>4.3964981140843917E-3</v>
      </c>
      <c r="I1286">
        <f>+LN(D1286/D1285)</f>
        <v>4.8519478615713877E-3</v>
      </c>
    </row>
    <row r="1287" spans="1:9" x14ac:dyDescent="0.25">
      <c r="A1287" s="16">
        <v>42877</v>
      </c>
      <c r="B1287">
        <f>+VLOOKUP(A1287,'CEMEXCPO.MX'!$A$2:$G$1741,6,FALSE)</f>
        <v>15.8</v>
      </c>
      <c r="C1287">
        <f>+VLOOKUP(A1287,BIMBOA.MX!$A$2:$G$1741,6,FALSE)</f>
        <v>43.868034000000002</v>
      </c>
      <c r="D1287">
        <f>+VLOOKUP(A1287,GENTERA.MX!$A$2:$G$1741,6,FALSE)</f>
        <v>27.518393</v>
      </c>
      <c r="F1287" s="16">
        <v>42877</v>
      </c>
      <c r="G1287">
        <f>+LN(B1287/B1286)</f>
        <v>-1.0075651988741587E-2</v>
      </c>
      <c r="H1287">
        <f>+LN(C1287/C1286)</f>
        <v>-1.9714845024485585E-2</v>
      </c>
      <c r="I1287">
        <f>+LN(D1287/D1286)</f>
        <v>-1.7906880421084112E-2</v>
      </c>
    </row>
    <row r="1288" spans="1:9" x14ac:dyDescent="0.25">
      <c r="A1288" s="16">
        <v>42878</v>
      </c>
      <c r="B1288">
        <f>+VLOOKUP(A1288,'CEMEXCPO.MX'!$A$2:$G$1741,6,FALSE)</f>
        <v>15.94</v>
      </c>
      <c r="C1288">
        <f>+VLOOKUP(A1288,BIMBOA.MX!$A$2:$G$1741,6,FALSE)</f>
        <v>42.945526000000001</v>
      </c>
      <c r="D1288">
        <f>+VLOOKUP(A1288,GENTERA.MX!$A$2:$G$1741,6,FALSE)</f>
        <v>28.322969000000001</v>
      </c>
      <c r="F1288" s="16">
        <v>42878</v>
      </c>
      <c r="G1288">
        <f>+LN(B1288/B1287)</f>
        <v>8.8217333291476883E-3</v>
      </c>
      <c r="H1288">
        <f>+LN(C1288/C1287)</f>
        <v>-2.1253424582439732E-2</v>
      </c>
      <c r="I1288">
        <f>+LN(D1288/D1287)</f>
        <v>2.881848343626232E-2</v>
      </c>
    </row>
    <row r="1289" spans="1:9" x14ac:dyDescent="0.25">
      <c r="A1289" s="16">
        <v>42879</v>
      </c>
      <c r="B1289">
        <f>+VLOOKUP(A1289,'CEMEXCPO.MX'!$A$2:$G$1741,6,FALSE)</f>
        <v>15.68</v>
      </c>
      <c r="C1289">
        <f>+VLOOKUP(A1289,BIMBOA.MX!$A$2:$G$1741,6,FALSE)</f>
        <v>43.514732000000002</v>
      </c>
      <c r="D1289">
        <f>+VLOOKUP(A1289,GENTERA.MX!$A$2:$G$1741,6,FALSE)</f>
        <v>28.539932</v>
      </c>
      <c r="F1289" s="16">
        <v>42879</v>
      </c>
      <c r="G1289">
        <f>+LN(B1289/B1288)</f>
        <v>-1.6445658439807154E-2</v>
      </c>
      <c r="H1289">
        <f>+LN(C1289/C1288)</f>
        <v>1.3167072059041681E-2</v>
      </c>
      <c r="I1289">
        <f>+LN(D1289/D1288)</f>
        <v>7.6311285239026088E-3</v>
      </c>
    </row>
    <row r="1290" spans="1:9" x14ac:dyDescent="0.25">
      <c r="A1290" s="16">
        <v>42880</v>
      </c>
      <c r="B1290">
        <f>+VLOOKUP(A1290,'CEMEXCPO.MX'!$A$2:$G$1741,6,FALSE)</f>
        <v>15.52</v>
      </c>
      <c r="C1290">
        <f>+VLOOKUP(A1290,BIMBOA.MX!$A$2:$G$1741,6,FALSE)</f>
        <v>43.65213</v>
      </c>
      <c r="D1290">
        <f>+VLOOKUP(A1290,GENTERA.MX!$A$2:$G$1741,6,FALSE)</f>
        <v>28.395289999999999</v>
      </c>
      <c r="F1290" s="16">
        <v>42880</v>
      </c>
      <c r="G1290">
        <f>+LN(B1290/B1289)</f>
        <v>-1.025650016718911E-2</v>
      </c>
      <c r="H1290">
        <f>+LN(C1290/C1289)</f>
        <v>3.152530919229006E-3</v>
      </c>
      <c r="I1290">
        <f>+LN(D1290/D1289)</f>
        <v>-5.0809430820455258E-3</v>
      </c>
    </row>
    <row r="1291" spans="1:9" x14ac:dyDescent="0.25">
      <c r="A1291" s="16">
        <v>42881</v>
      </c>
      <c r="B1291">
        <f>+VLOOKUP(A1291,'CEMEXCPO.MX'!$A$2:$G$1741,6,FALSE)</f>
        <v>15.55</v>
      </c>
      <c r="C1291">
        <f>+VLOOKUP(A1291,BIMBOA.MX!$A$2:$G$1741,6,FALSE)</f>
        <v>43.985802</v>
      </c>
      <c r="D1291">
        <f>+VLOOKUP(A1291,GENTERA.MX!$A$2:$G$1741,6,FALSE)</f>
        <v>28.069839000000002</v>
      </c>
      <c r="F1291" s="16">
        <v>42881</v>
      </c>
      <c r="G1291">
        <f>+LN(B1291/B1290)</f>
        <v>1.9311238701704421E-3</v>
      </c>
      <c r="H1291">
        <f>+LN(C1291/C1290)</f>
        <v>7.6148216811758986E-3</v>
      </c>
      <c r="I1291">
        <f>+LN(D1291/D1290)</f>
        <v>-1.1527631646429032E-2</v>
      </c>
    </row>
    <row r="1292" spans="1:9" x14ac:dyDescent="0.25">
      <c r="A1292" s="16">
        <v>42884</v>
      </c>
      <c r="B1292">
        <f>+VLOOKUP(A1292,'CEMEXCPO.MX'!$A$2:$G$1741,6,FALSE)</f>
        <v>15.52</v>
      </c>
      <c r="C1292">
        <f>+VLOOKUP(A1292,BIMBOA.MX!$A$2:$G$1741,6,FALSE)</f>
        <v>44.025055000000002</v>
      </c>
      <c r="D1292">
        <f>+VLOOKUP(A1292,GENTERA.MX!$A$2:$G$1741,6,FALSE)</f>
        <v>28.485690999999999</v>
      </c>
      <c r="F1292" s="16">
        <v>42884</v>
      </c>
      <c r="G1292">
        <f>+LN(B1292/B1291)</f>
        <v>-1.9311238701705186E-3</v>
      </c>
      <c r="H1292">
        <f>+LN(C1292/C1291)</f>
        <v>8.9200364456646589E-4</v>
      </c>
      <c r="I1292">
        <f>+LN(D1292/D1291)</f>
        <v>1.4706236323238994E-2</v>
      </c>
    </row>
    <row r="1293" spans="1:9" x14ac:dyDescent="0.25">
      <c r="A1293" s="16">
        <v>42885</v>
      </c>
      <c r="B1293">
        <f>+VLOOKUP(A1293,'CEMEXCPO.MX'!$A$2:$G$1741,6,FALSE)</f>
        <v>15.71</v>
      </c>
      <c r="C1293">
        <f>+VLOOKUP(A1293,BIMBOA.MX!$A$2:$G$1741,6,FALSE)</f>
        <v>43.338085</v>
      </c>
      <c r="D1293">
        <f>+VLOOKUP(A1293,GENTERA.MX!$A$2:$G$1741,6,FALSE)</f>
        <v>28.024640999999999</v>
      </c>
      <c r="F1293" s="16">
        <v>42885</v>
      </c>
      <c r="G1293">
        <f>+LN(B1293/B1292)</f>
        <v>1.2167937512457273E-2</v>
      </c>
      <c r="H1293">
        <f>+LN(C1293/C1292)</f>
        <v>-1.572709404958253E-2</v>
      </c>
      <c r="I1293">
        <f>+LN(D1293/D1292)</f>
        <v>-1.6317732134637875E-2</v>
      </c>
    </row>
    <row r="1294" spans="1:9" x14ac:dyDescent="0.25">
      <c r="A1294" s="16">
        <v>42886</v>
      </c>
      <c r="B1294">
        <f>+VLOOKUP(A1294,'CEMEXCPO.MX'!$A$2:$G$1741,6,FALSE)</f>
        <v>15.42</v>
      </c>
      <c r="C1294">
        <f>+VLOOKUP(A1294,BIMBOA.MX!$A$2:$G$1741,6,FALSE)</f>
        <v>42.229115</v>
      </c>
      <c r="D1294">
        <f>+VLOOKUP(A1294,GENTERA.MX!$A$2:$G$1741,6,FALSE)</f>
        <v>27.129662</v>
      </c>
      <c r="F1294" s="16">
        <v>42886</v>
      </c>
      <c r="G1294">
        <f>+LN(B1294/B1293)</f>
        <v>-1.8632084132346412E-2</v>
      </c>
      <c r="H1294">
        <f>+LN(C1294/C1293)</f>
        <v>-2.5921897561702181E-2</v>
      </c>
      <c r="I1294">
        <f>+LN(D1294/D1293)</f>
        <v>-3.24564908248526E-2</v>
      </c>
    </row>
    <row r="1295" spans="1:9" x14ac:dyDescent="0.25">
      <c r="A1295" s="16">
        <v>42887</v>
      </c>
      <c r="B1295">
        <f>+VLOOKUP(A1295,'CEMEXCPO.MX'!$A$2:$G$1741,6,FALSE)</f>
        <v>15.71</v>
      </c>
      <c r="C1295">
        <f>+VLOOKUP(A1295,BIMBOA.MX!$A$2:$G$1741,6,FALSE)</f>
        <v>45.546207000000003</v>
      </c>
      <c r="D1295">
        <f>+VLOOKUP(A1295,GENTERA.MX!$A$2:$G$1741,6,FALSE)</f>
        <v>27.265264999999999</v>
      </c>
      <c r="F1295" s="16">
        <v>42887</v>
      </c>
      <c r="G1295">
        <f>+LN(B1295/B1294)</f>
        <v>1.8632084132346509E-2</v>
      </c>
      <c r="H1295">
        <f>+LN(C1295/C1294)</f>
        <v>7.5617437047727651E-2</v>
      </c>
      <c r="I1295">
        <f>+LN(D1295/D1294)</f>
        <v>4.9858796910512643E-3</v>
      </c>
    </row>
    <row r="1296" spans="1:9" x14ac:dyDescent="0.25">
      <c r="A1296" s="16">
        <v>42888</v>
      </c>
      <c r="B1296">
        <f>+VLOOKUP(A1296,'CEMEXCPO.MX'!$A$2:$G$1741,6,FALSE)</f>
        <v>15.94</v>
      </c>
      <c r="C1296">
        <f>+VLOOKUP(A1296,BIMBOA.MX!$A$2:$G$1741,6,FALSE)</f>
        <v>45.516765999999997</v>
      </c>
      <c r="D1296">
        <f>+VLOOKUP(A1296,GENTERA.MX!$A$2:$G$1741,6,FALSE)</f>
        <v>27.518393</v>
      </c>
      <c r="F1296" s="16">
        <v>42888</v>
      </c>
      <c r="G1296">
        <f>+LN(B1296/B1295)</f>
        <v>1.4534221094539055E-2</v>
      </c>
      <c r="H1296">
        <f>+LN(C1296/C1295)</f>
        <v>-6.4660750809838888E-4</v>
      </c>
      <c r="I1296">
        <f>+LN(D1296/D1295)</f>
        <v>9.2410697135101409E-3</v>
      </c>
    </row>
    <row r="1297" spans="1:9" x14ac:dyDescent="0.25">
      <c r="A1297" s="16">
        <v>42891</v>
      </c>
      <c r="B1297">
        <f>+VLOOKUP(A1297,'CEMEXCPO.MX'!$A$2:$G$1741,6,FALSE)</f>
        <v>15.89</v>
      </c>
      <c r="C1297">
        <f>+VLOOKUP(A1297,BIMBOA.MX!$A$2:$G$1741,6,FALSE)</f>
        <v>45.330298999999997</v>
      </c>
      <c r="D1297">
        <f>+VLOOKUP(A1297,GENTERA.MX!$A$2:$G$1741,6,FALSE)</f>
        <v>27.717275999999998</v>
      </c>
      <c r="F1297" s="16">
        <v>42891</v>
      </c>
      <c r="G1297">
        <f>+LN(B1297/B1296)</f>
        <v>-3.1416928134442548E-3</v>
      </c>
      <c r="H1297">
        <f>+LN(C1297/C1296)</f>
        <v>-4.1050805957657446E-3</v>
      </c>
      <c r="I1297">
        <f>+LN(D1297/D1296)</f>
        <v>7.2012836299743775E-3</v>
      </c>
    </row>
    <row r="1298" spans="1:9" x14ac:dyDescent="0.25">
      <c r="A1298" s="16">
        <v>42892</v>
      </c>
      <c r="B1298">
        <f>+VLOOKUP(A1298,'CEMEXCPO.MX'!$A$2:$G$1741,6,FALSE)</f>
        <v>16.120000999999998</v>
      </c>
      <c r="C1298">
        <f>+VLOOKUP(A1298,BIMBOA.MX!$A$2:$G$1741,6,FALSE)</f>
        <v>44.996628000000001</v>
      </c>
      <c r="D1298">
        <f>+VLOOKUP(A1298,GENTERA.MX!$A$2:$G$1741,6,FALSE)</f>
        <v>27.373749</v>
      </c>
      <c r="F1298" s="16">
        <v>42892</v>
      </c>
      <c r="G1298">
        <f>+LN(B1298/B1297)</f>
        <v>1.4370818564594995E-2</v>
      </c>
      <c r="H1298">
        <f>+LN(C1298/C1297)</f>
        <v>-7.38810737490052E-3</v>
      </c>
      <c r="I1298">
        <f>+LN(D1298/D1297)</f>
        <v>-1.2471412632464991E-2</v>
      </c>
    </row>
    <row r="1299" spans="1:9" x14ac:dyDescent="0.25">
      <c r="A1299" s="16">
        <v>42893</v>
      </c>
      <c r="B1299">
        <f>+VLOOKUP(A1299,'CEMEXCPO.MX'!$A$2:$G$1741,6,FALSE)</f>
        <v>16.139999</v>
      </c>
      <c r="C1299">
        <f>+VLOOKUP(A1299,BIMBOA.MX!$A$2:$G$1741,6,FALSE)</f>
        <v>45.330298999999997</v>
      </c>
      <c r="D1299">
        <f>+VLOOKUP(A1299,GENTERA.MX!$A$2:$G$1741,6,FALSE)</f>
        <v>27.120621</v>
      </c>
      <c r="F1299" s="16">
        <v>42893</v>
      </c>
      <c r="G1299">
        <f>+LN(B1299/B1298)</f>
        <v>1.2398017707125071E-3</v>
      </c>
      <c r="H1299">
        <f>+LN(C1299/C1298)</f>
        <v>7.3881073749004714E-3</v>
      </c>
      <c r="I1299">
        <f>+LN(D1299/D1298)</f>
        <v>-9.290127422190906E-3</v>
      </c>
    </row>
    <row r="1300" spans="1:9" x14ac:dyDescent="0.25">
      <c r="A1300" s="16">
        <v>42894</v>
      </c>
      <c r="B1300">
        <f>+VLOOKUP(A1300,'CEMEXCPO.MX'!$A$2:$G$1741,6,FALSE)</f>
        <v>16.389999</v>
      </c>
      <c r="C1300">
        <f>+VLOOKUP(A1300,BIMBOA.MX!$A$2:$G$1741,6,FALSE)</f>
        <v>45.408813000000002</v>
      </c>
      <c r="D1300">
        <f>+VLOOKUP(A1300,GENTERA.MX!$A$2:$G$1741,6,FALSE)</f>
        <v>26.334122000000001</v>
      </c>
      <c r="F1300" s="16">
        <v>42894</v>
      </c>
      <c r="G1300">
        <f>+LN(B1300/B1299)</f>
        <v>1.5370730858991665E-2</v>
      </c>
      <c r="H1300">
        <f>+LN(C1300/C1299)</f>
        <v>1.7305441471450727E-3</v>
      </c>
      <c r="I1300">
        <f>+LN(D1300/D1299)</f>
        <v>-2.9428848322595791E-2</v>
      </c>
    </row>
    <row r="1301" spans="1:9" x14ac:dyDescent="0.25">
      <c r="A1301" s="16">
        <v>42895</v>
      </c>
      <c r="B1301">
        <f>+VLOOKUP(A1301,'CEMEXCPO.MX'!$A$2:$G$1741,6,FALSE)</f>
        <v>16.799999</v>
      </c>
      <c r="C1301">
        <f>+VLOOKUP(A1301,BIMBOA.MX!$A$2:$G$1741,6,FALSE)</f>
        <v>44.967190000000002</v>
      </c>
      <c r="D1301">
        <f>+VLOOKUP(A1301,GENTERA.MX!$A$2:$G$1741,6,FALSE)</f>
        <v>26.008676999999999</v>
      </c>
      <c r="F1301" s="16">
        <v>42895</v>
      </c>
      <c r="G1301">
        <f>+LN(B1301/B1300)</f>
        <v>2.4707495142478247E-2</v>
      </c>
      <c r="H1301">
        <f>+LN(C1301/C1300)</f>
        <v>-9.7730924229570172E-3</v>
      </c>
      <c r="I1301">
        <f>+LN(D1301/D1300)</f>
        <v>-1.2435299602540693E-2</v>
      </c>
    </row>
    <row r="1302" spans="1:9" x14ac:dyDescent="0.25">
      <c r="A1302" s="16">
        <v>42898</v>
      </c>
      <c r="B1302">
        <f>+VLOOKUP(A1302,'CEMEXCPO.MX'!$A$2:$G$1741,6,FALSE)</f>
        <v>16.84</v>
      </c>
      <c r="C1302">
        <f>+VLOOKUP(A1302,BIMBOA.MX!$A$2:$G$1741,6,FALSE)</f>
        <v>46.046714999999999</v>
      </c>
      <c r="D1302">
        <f>+VLOOKUP(A1302,GENTERA.MX!$A$2:$G$1741,6,FALSE)</f>
        <v>26.243721000000001</v>
      </c>
      <c r="F1302" s="16">
        <v>42898</v>
      </c>
      <c r="G1302">
        <f>+LN(B1302/B1301)</f>
        <v>2.3781819287787944E-3</v>
      </c>
      <c r="H1302">
        <f>+LN(C1302/C1301)</f>
        <v>2.3723311923499059E-2</v>
      </c>
      <c r="I1302">
        <f>+LN(D1302/D1301)</f>
        <v>8.9965473097635366E-3</v>
      </c>
    </row>
    <row r="1303" spans="1:9" x14ac:dyDescent="0.25">
      <c r="A1303" s="16">
        <v>42899</v>
      </c>
      <c r="B1303">
        <f>+VLOOKUP(A1303,'CEMEXCPO.MX'!$A$2:$G$1741,6,FALSE)</f>
        <v>16.73</v>
      </c>
      <c r="C1303">
        <f>+VLOOKUP(A1303,BIMBOA.MX!$A$2:$G$1741,6,FALSE)</f>
        <v>45.271419999999999</v>
      </c>
      <c r="D1303">
        <f>+VLOOKUP(A1303,GENTERA.MX!$A$2:$G$1741,6,FALSE)</f>
        <v>26.388366999999999</v>
      </c>
      <c r="F1303" s="16">
        <v>42899</v>
      </c>
      <c r="G1303">
        <f>+LN(B1303/B1302)</f>
        <v>-6.5534938154480308E-3</v>
      </c>
      <c r="H1303">
        <f>+LN(C1303/C1302)</f>
        <v>-1.6980496344562751E-2</v>
      </c>
      <c r="I1303">
        <f>+LN(D1303/D1302)</f>
        <v>5.49650867605702E-3</v>
      </c>
    </row>
    <row r="1304" spans="1:9" x14ac:dyDescent="0.25">
      <c r="A1304" s="16">
        <v>42900</v>
      </c>
      <c r="B1304">
        <f>+VLOOKUP(A1304,'CEMEXCPO.MX'!$A$2:$G$1741,6,FALSE)</f>
        <v>16.73</v>
      </c>
      <c r="C1304">
        <f>+VLOOKUP(A1304,BIMBOA.MX!$A$2:$G$1741,6,FALSE)</f>
        <v>45.889693999999999</v>
      </c>
      <c r="D1304">
        <f>+VLOOKUP(A1304,GENTERA.MX!$A$2:$G$1741,6,FALSE)</f>
        <v>26.361243999999999</v>
      </c>
      <c r="F1304" s="16">
        <v>42900</v>
      </c>
      <c r="G1304">
        <f>+LN(B1304/B1303)</f>
        <v>0</v>
      </c>
      <c r="H1304">
        <f>+LN(C1304/C1303)</f>
        <v>1.356463195772507E-2</v>
      </c>
      <c r="I1304">
        <f>+LN(D1304/D1303)</f>
        <v>-1.0283678638049209E-3</v>
      </c>
    </row>
    <row r="1305" spans="1:9" x14ac:dyDescent="0.25">
      <c r="A1305" s="16">
        <v>42901</v>
      </c>
      <c r="B1305">
        <f>+VLOOKUP(A1305,'CEMEXCPO.MX'!$A$2:$G$1741,6,FALSE)</f>
        <v>16.530000999999999</v>
      </c>
      <c r="C1305">
        <f>+VLOOKUP(A1305,BIMBOA.MX!$A$2:$G$1741,6,FALSE)</f>
        <v>46.193924000000003</v>
      </c>
      <c r="D1305">
        <f>+VLOOKUP(A1305,GENTERA.MX!$A$2:$G$1741,6,FALSE)</f>
        <v>26.460688000000001</v>
      </c>
      <c r="F1305" s="16">
        <v>42901</v>
      </c>
      <c r="G1305">
        <f>+LN(B1305/B1304)</f>
        <v>-1.2026542669733964E-2</v>
      </c>
      <c r="H1305">
        <f>+LN(C1305/C1304)</f>
        <v>6.6077140222080321E-3</v>
      </c>
      <c r="I1305">
        <f>+LN(D1305/D1304)</f>
        <v>3.7652586234900752E-3</v>
      </c>
    </row>
    <row r="1306" spans="1:9" x14ac:dyDescent="0.25">
      <c r="A1306" s="16">
        <v>42902</v>
      </c>
      <c r="B1306">
        <f>+VLOOKUP(A1306,'CEMEXCPO.MX'!$A$2:$G$1741,6,FALSE)</f>
        <v>16.600000000000001</v>
      </c>
      <c r="C1306">
        <f>+VLOOKUP(A1306,BIMBOA.MX!$A$2:$G$1741,6,FALSE)</f>
        <v>46.242992000000001</v>
      </c>
      <c r="D1306">
        <f>+VLOOKUP(A1306,GENTERA.MX!$A$2:$G$1741,6,FALSE)</f>
        <v>25.945395000000001</v>
      </c>
      <c r="F1306" s="16">
        <v>42902</v>
      </c>
      <c r="G1306">
        <f>+LN(B1306/B1305)</f>
        <v>4.2257230334990254E-3</v>
      </c>
      <c r="H1306">
        <f>+LN(C1306/C1305)</f>
        <v>1.0616538658375699E-3</v>
      </c>
      <c r="I1306">
        <f>+LN(D1306/D1305)</f>
        <v>-1.9666022643286978E-2</v>
      </c>
    </row>
    <row r="1307" spans="1:9" x14ac:dyDescent="0.25">
      <c r="A1307" s="16">
        <v>42905</v>
      </c>
      <c r="B1307">
        <f>+VLOOKUP(A1307,'CEMEXCPO.MX'!$A$2:$G$1741,6,FALSE)</f>
        <v>16.670000000000002</v>
      </c>
      <c r="C1307">
        <f>+VLOOKUP(A1307,BIMBOA.MX!$A$2:$G$1741,6,FALSE)</f>
        <v>45.212536</v>
      </c>
      <c r="D1307">
        <f>+VLOOKUP(A1307,GENTERA.MX!$A$2:$G$1741,6,FALSE)</f>
        <v>26.171399999999998</v>
      </c>
      <c r="F1307" s="16">
        <v>42905</v>
      </c>
      <c r="G1307">
        <f>+LN(B1307/B1306)</f>
        <v>4.2080014002050491E-3</v>
      </c>
      <c r="H1307">
        <f>+LN(C1307/C1306)</f>
        <v>-2.2535534635262429E-2</v>
      </c>
      <c r="I1307">
        <f>+LN(D1307/D1306)</f>
        <v>8.6730742638589306E-3</v>
      </c>
    </row>
    <row r="1308" spans="1:9" x14ac:dyDescent="0.25">
      <c r="A1308" s="16">
        <v>42906</v>
      </c>
      <c r="B1308">
        <f>+VLOOKUP(A1308,'CEMEXCPO.MX'!$A$2:$G$1741,6,FALSE)</f>
        <v>16.540001</v>
      </c>
      <c r="C1308">
        <f>+VLOOKUP(A1308,BIMBOA.MX!$A$2:$G$1741,6,FALSE)</f>
        <v>45.291046000000001</v>
      </c>
      <c r="D1308">
        <f>+VLOOKUP(A1308,GENTERA.MX!$A$2:$G$1741,6,FALSE)</f>
        <v>26.008676999999999</v>
      </c>
      <c r="F1308" s="16">
        <v>42906</v>
      </c>
      <c r="G1308">
        <f>+LN(B1308/B1307)</f>
        <v>-7.8289467076671695E-3</v>
      </c>
      <c r="H1308">
        <f>+LN(C1308/C1307)</f>
        <v>1.7349593896400786E-3</v>
      </c>
      <c r="I1308">
        <f>+LN(D1308/D1307)</f>
        <v>-6.2369983660774874E-3</v>
      </c>
    </row>
    <row r="1309" spans="1:9" x14ac:dyDescent="0.25">
      <c r="A1309" s="16">
        <v>42907</v>
      </c>
      <c r="B1309">
        <f>+VLOOKUP(A1309,'CEMEXCPO.MX'!$A$2:$G$1741,6,FALSE)</f>
        <v>16.68</v>
      </c>
      <c r="C1309">
        <f>+VLOOKUP(A1309,BIMBOA.MX!$A$2:$G$1741,6,FALSE)</f>
        <v>45.840626</v>
      </c>
      <c r="D1309">
        <f>+VLOOKUP(A1309,GENTERA.MX!$A$2:$G$1741,6,FALSE)</f>
        <v>25.158895000000001</v>
      </c>
      <c r="F1309" s="16">
        <v>42907</v>
      </c>
      <c r="G1309">
        <f>+LN(B1309/B1308)</f>
        <v>8.4286468755650854E-3</v>
      </c>
      <c r="H1309">
        <f>+LN(C1309/C1308)</f>
        <v>1.2061375601184521E-2</v>
      </c>
      <c r="I1309">
        <f>+LN(D1309/D1308)</f>
        <v>-3.3218701166129488E-2</v>
      </c>
    </row>
    <row r="1310" spans="1:9" x14ac:dyDescent="0.25">
      <c r="A1310" s="16">
        <v>42908</v>
      </c>
      <c r="B1310">
        <f>+VLOOKUP(A1310,'CEMEXCPO.MX'!$A$2:$G$1741,6,FALSE)</f>
        <v>16.620000999999998</v>
      </c>
      <c r="C1310">
        <f>+VLOOKUP(A1310,BIMBOA.MX!$A$2:$G$1741,6,FALSE)</f>
        <v>45.693416999999997</v>
      </c>
      <c r="D1310">
        <f>+VLOOKUP(A1310,GENTERA.MX!$A$2:$G$1741,6,FALSE)</f>
        <v>25.439143999999999</v>
      </c>
      <c r="F1310" s="16">
        <v>42908</v>
      </c>
      <c r="G1310">
        <f>+LN(B1310/B1309)</f>
        <v>-3.6035473348287805E-3</v>
      </c>
      <c r="H1310">
        <f>+LN(C1310/C1309)</f>
        <v>-3.216489124516224E-3</v>
      </c>
      <c r="I1310">
        <f>+LN(D1310/D1309)</f>
        <v>1.1077578158222334E-2</v>
      </c>
    </row>
    <row r="1311" spans="1:9" x14ac:dyDescent="0.25">
      <c r="A1311" s="16">
        <v>42909</v>
      </c>
      <c r="B1311">
        <f>+VLOOKUP(A1311,'CEMEXCPO.MX'!$A$2:$G$1741,6,FALSE)</f>
        <v>16.530000999999999</v>
      </c>
      <c r="C1311">
        <f>+VLOOKUP(A1311,BIMBOA.MX!$A$2:$G$1741,6,FALSE)</f>
        <v>45.310673000000001</v>
      </c>
      <c r="D1311">
        <f>+VLOOKUP(A1311,GENTERA.MX!$A$2:$G$1741,6,FALSE)</f>
        <v>25.656106999999999</v>
      </c>
      <c r="F1311" s="16">
        <v>42909</v>
      </c>
      <c r="G1311">
        <f>+LN(B1311/B1310)</f>
        <v>-5.4298772667732663E-3</v>
      </c>
      <c r="H1311">
        <f>+LN(C1311/C1310)</f>
        <v>-8.4116275821649079E-3</v>
      </c>
      <c r="I1311">
        <f>+LN(D1311/D1310)</f>
        <v>8.4925428394681309E-3</v>
      </c>
    </row>
    <row r="1312" spans="1:9" x14ac:dyDescent="0.25">
      <c r="A1312" s="16">
        <v>42912</v>
      </c>
      <c r="B1312">
        <f>+VLOOKUP(A1312,'CEMEXCPO.MX'!$A$2:$G$1741,6,FALSE)</f>
        <v>16.440000999999999</v>
      </c>
      <c r="C1312">
        <f>+VLOOKUP(A1312,BIMBOA.MX!$A$2:$G$1741,6,FALSE)</f>
        <v>45.075138000000003</v>
      </c>
      <c r="D1312">
        <f>+VLOOKUP(A1312,GENTERA.MX!$A$2:$G$1741,6,FALSE)</f>
        <v>26.243721000000001</v>
      </c>
      <c r="F1312" s="16">
        <v>42912</v>
      </c>
      <c r="G1312">
        <f>+LN(B1312/B1311)</f>
        <v>-5.4595218737160623E-3</v>
      </c>
      <c r="H1312">
        <f>+LN(C1312/C1311)</f>
        <v>-5.2117811532661163E-3</v>
      </c>
      <c r="I1312">
        <f>+LN(D1312/D1311)</f>
        <v>2.2645127478202583E-2</v>
      </c>
    </row>
    <row r="1313" spans="1:9" x14ac:dyDescent="0.25">
      <c r="A1313" s="16">
        <v>42913</v>
      </c>
      <c r="B1313">
        <f>+VLOOKUP(A1313,'CEMEXCPO.MX'!$A$2:$G$1741,6,FALSE)</f>
        <v>16.5</v>
      </c>
      <c r="C1313">
        <f>+VLOOKUP(A1313,BIMBOA.MX!$A$2:$G$1741,6,FALSE)</f>
        <v>44.692397999999997</v>
      </c>
      <c r="D1313">
        <f>+VLOOKUP(A1313,GENTERA.MX!$A$2:$G$1741,6,FALSE)</f>
        <v>25.665147999999999</v>
      </c>
      <c r="F1313" s="16">
        <v>42913</v>
      </c>
      <c r="G1313">
        <f>+LN(B1313/B1312)</f>
        <v>3.6429304512523054E-3</v>
      </c>
      <c r="H1313">
        <f>+LN(C1313/C1312)</f>
        <v>-8.5274106063766737E-3</v>
      </c>
      <c r="I1313">
        <f>+LN(D1313/D1312)</f>
        <v>-2.2292797820888922E-2</v>
      </c>
    </row>
    <row r="1314" spans="1:9" x14ac:dyDescent="0.25">
      <c r="A1314" s="16">
        <v>42914</v>
      </c>
      <c r="B1314">
        <f>+VLOOKUP(A1314,'CEMEXCPO.MX'!$A$2:$G$1741,6,FALSE)</f>
        <v>16.809999000000001</v>
      </c>
      <c r="C1314">
        <f>+VLOOKUP(A1314,BIMBOA.MX!$A$2:$G$1741,6,FALSE)</f>
        <v>44.417610000000003</v>
      </c>
      <c r="D1314">
        <f>+VLOOKUP(A1314,GENTERA.MX!$A$2:$G$1741,6,FALSE)</f>
        <v>25.573484000000001</v>
      </c>
      <c r="F1314" s="16">
        <v>42914</v>
      </c>
      <c r="G1314">
        <f>+LN(B1314/B1313)</f>
        <v>1.8613507025587783E-2</v>
      </c>
      <c r="H1314">
        <f>+LN(C1314/C1313)</f>
        <v>-6.1674076161410789E-3</v>
      </c>
      <c r="I1314">
        <f>+LN(D1314/D1313)</f>
        <v>-3.5779291604411618E-3</v>
      </c>
    </row>
    <row r="1315" spans="1:9" x14ac:dyDescent="0.25">
      <c r="A1315" s="16">
        <v>42915</v>
      </c>
      <c r="B1315">
        <f>+VLOOKUP(A1315,'CEMEXCPO.MX'!$A$2:$G$1741,6,FALSE)</f>
        <v>16.780000999999999</v>
      </c>
      <c r="C1315">
        <f>+VLOOKUP(A1315,BIMBOA.MX!$A$2:$G$1741,6,FALSE)</f>
        <v>43.956359999999997</v>
      </c>
      <c r="D1315">
        <f>+VLOOKUP(A1315,GENTERA.MX!$A$2:$G$1741,6,FALSE)</f>
        <v>25.096848000000001</v>
      </c>
      <c r="F1315" s="16">
        <v>42915</v>
      </c>
      <c r="G1315">
        <f>+LN(B1315/B1314)</f>
        <v>-1.7861272983088602E-3</v>
      </c>
      <c r="H1315">
        <f>+LN(C1315/C1314)</f>
        <v>-1.0438688866906944E-2</v>
      </c>
      <c r="I1315">
        <f>+LN(D1315/D1314)</f>
        <v>-1.8813772880462657E-2</v>
      </c>
    </row>
    <row r="1316" spans="1:9" x14ac:dyDescent="0.25">
      <c r="A1316" s="16">
        <v>42916</v>
      </c>
      <c r="B1316">
        <f>+VLOOKUP(A1316,'CEMEXCPO.MX'!$A$2:$G$1741,6,FALSE)</f>
        <v>17.049999</v>
      </c>
      <c r="C1316">
        <f>+VLOOKUP(A1316,BIMBOA.MX!$A$2:$G$1741,6,FALSE)</f>
        <v>44.751282000000003</v>
      </c>
      <c r="D1316">
        <f>+VLOOKUP(A1316,GENTERA.MX!$A$2:$G$1741,6,FALSE)</f>
        <v>24.959356</v>
      </c>
      <c r="F1316" s="16">
        <v>42916</v>
      </c>
      <c r="G1316">
        <f>+LN(B1316/B1315)</f>
        <v>1.5962384444683651E-2</v>
      </c>
      <c r="H1316">
        <f>+LN(C1316/C1315)</f>
        <v>1.7922768795880163E-2</v>
      </c>
      <c r="I1316">
        <f>+LN(D1316/D1315)</f>
        <v>-5.4935186766401902E-3</v>
      </c>
    </row>
    <row r="1317" spans="1:9" x14ac:dyDescent="0.25">
      <c r="A1317" s="16">
        <v>42919</v>
      </c>
      <c r="B1317">
        <f>+VLOOKUP(A1317,'CEMEXCPO.MX'!$A$2:$G$1741,6,FALSE)</f>
        <v>17.510000000000002</v>
      </c>
      <c r="C1317">
        <f>+VLOOKUP(A1317,BIMBOA.MX!$A$2:$G$1741,6,FALSE)</f>
        <v>44.388168</v>
      </c>
      <c r="D1317">
        <f>+VLOOKUP(A1317,GENTERA.MX!$A$2:$G$1741,6,FALSE)</f>
        <v>24.867692999999999</v>
      </c>
      <c r="F1317" s="16">
        <v>42919</v>
      </c>
      <c r="G1317">
        <f>+LN(B1317/B1316)</f>
        <v>2.6622001219262847E-2</v>
      </c>
      <c r="H1317">
        <f>+LN(C1317/C1316)</f>
        <v>-8.1471449173503938E-3</v>
      </c>
      <c r="I1317">
        <f>+LN(D1317/D1316)</f>
        <v>-3.6792507379921151E-3</v>
      </c>
    </row>
    <row r="1318" spans="1:9" x14ac:dyDescent="0.25">
      <c r="A1318" s="16">
        <v>42920</v>
      </c>
      <c r="B1318">
        <f>+VLOOKUP(A1318,'CEMEXCPO.MX'!$A$2:$G$1741,6,FALSE)</f>
        <v>17.57</v>
      </c>
      <c r="C1318">
        <f>+VLOOKUP(A1318,BIMBOA.MX!$A$2:$G$1741,6,FALSE)</f>
        <v>44.064315999999998</v>
      </c>
      <c r="D1318">
        <f>+VLOOKUP(A1318,GENTERA.MX!$A$2:$G$1741,6,FALSE)</f>
        <v>24.931857999999998</v>
      </c>
      <c r="F1318" s="16">
        <v>42920</v>
      </c>
      <c r="G1318">
        <f>+LN(B1318/B1317)</f>
        <v>3.4207559012453519E-3</v>
      </c>
      <c r="H1318">
        <f>+LN(C1318/C1317)</f>
        <v>-7.322653530255986E-3</v>
      </c>
      <c r="I1318">
        <f>+LN(D1318/D1317)</f>
        <v>2.5769322903223786E-3</v>
      </c>
    </row>
    <row r="1319" spans="1:9" x14ac:dyDescent="0.25">
      <c r="A1319" s="16">
        <v>42921</v>
      </c>
      <c r="B1319">
        <f>+VLOOKUP(A1319,'CEMEXCPO.MX'!$A$2:$G$1741,6,FALSE)</f>
        <v>17.889999</v>
      </c>
      <c r="C1319">
        <f>+VLOOKUP(A1319,BIMBOA.MX!$A$2:$G$1741,6,FALSE)</f>
        <v>43.966175</v>
      </c>
      <c r="D1319">
        <f>+VLOOKUP(A1319,GENTERA.MX!$A$2:$G$1741,6,FALSE)</f>
        <v>24.968520999999999</v>
      </c>
      <c r="F1319" s="16">
        <v>42921</v>
      </c>
      <c r="G1319">
        <f>+LN(B1319/B1318)</f>
        <v>1.8048939424471139E-2</v>
      </c>
      <c r="H1319">
        <f>+LN(C1319/C1318)</f>
        <v>-2.2297056291485443E-3</v>
      </c>
      <c r="I1319">
        <f>+LN(D1319/D1318)</f>
        <v>1.4694480215124374E-3</v>
      </c>
    </row>
    <row r="1320" spans="1:9" x14ac:dyDescent="0.25">
      <c r="A1320" s="16">
        <v>42922</v>
      </c>
      <c r="B1320">
        <f>+VLOOKUP(A1320,'CEMEXCPO.MX'!$A$2:$G$1741,6,FALSE)</f>
        <v>17.700001</v>
      </c>
      <c r="C1320">
        <f>+VLOOKUP(A1320,BIMBOA.MX!$A$2:$G$1741,6,FALSE)</f>
        <v>43.661945000000003</v>
      </c>
      <c r="D1320">
        <f>+VLOOKUP(A1320,GENTERA.MX!$A$2:$G$1741,6,FALSE)</f>
        <v>24.537716</v>
      </c>
      <c r="F1320" s="16">
        <v>42922</v>
      </c>
      <c r="G1320">
        <f>+LN(B1320/B1319)</f>
        <v>-1.0677145546519905E-2</v>
      </c>
      <c r="H1320">
        <f>+LN(C1320/C1319)</f>
        <v>-6.9436893628504158E-3</v>
      </c>
      <c r="I1320">
        <f>+LN(D1320/D1319)</f>
        <v>-1.7404509043548566E-2</v>
      </c>
    </row>
    <row r="1321" spans="1:9" x14ac:dyDescent="0.25">
      <c r="A1321" s="16">
        <v>42923</v>
      </c>
      <c r="B1321">
        <f>+VLOOKUP(A1321,'CEMEXCPO.MX'!$A$2:$G$1741,6,FALSE)</f>
        <v>17.799999</v>
      </c>
      <c r="C1321">
        <f>+VLOOKUP(A1321,BIMBOA.MX!$A$2:$G$1741,6,FALSE)</f>
        <v>44.162449000000002</v>
      </c>
      <c r="D1321">
        <f>+VLOOKUP(A1321,GENTERA.MX!$A$2:$G$1741,6,FALSE)</f>
        <v>24.391058000000001</v>
      </c>
      <c r="F1321" s="16">
        <v>42923</v>
      </c>
      <c r="G1321">
        <f>+LN(B1321/B1320)</f>
        <v>5.6337050413056231E-3</v>
      </c>
      <c r="H1321">
        <f>+LN(C1321/C1320)</f>
        <v>1.1397958943065405E-2</v>
      </c>
      <c r="I1321">
        <f>+LN(D1321/D1320)</f>
        <v>-5.9947726958146643E-3</v>
      </c>
    </row>
    <row r="1322" spans="1:9" x14ac:dyDescent="0.25">
      <c r="A1322" s="16">
        <v>42926</v>
      </c>
      <c r="B1322">
        <f>+VLOOKUP(A1322,'CEMEXCPO.MX'!$A$2:$G$1741,6,FALSE)</f>
        <v>18.040001</v>
      </c>
      <c r="C1322">
        <f>+VLOOKUP(A1322,BIMBOA.MX!$A$2:$G$1741,6,FALSE)</f>
        <v>44.515751000000002</v>
      </c>
      <c r="D1322">
        <f>+VLOOKUP(A1322,GENTERA.MX!$A$2:$G$1741,6,FALSE)</f>
        <v>24.33606</v>
      </c>
      <c r="F1322" s="16">
        <v>42926</v>
      </c>
      <c r="G1322">
        <f>+LN(B1322/B1321)</f>
        <v>1.3393168948585901E-2</v>
      </c>
      <c r="H1322">
        <f>+LN(C1322/C1321)</f>
        <v>7.9682237423912144E-3</v>
      </c>
      <c r="I1322">
        <f>+LN(D1322/D1321)</f>
        <v>-2.2573887236637916E-3</v>
      </c>
    </row>
    <row r="1323" spans="1:9" x14ac:dyDescent="0.25">
      <c r="A1323" s="16">
        <v>42927</v>
      </c>
      <c r="B1323">
        <f>+VLOOKUP(A1323,'CEMEXCPO.MX'!$A$2:$G$1741,6,FALSE)</f>
        <v>18.16</v>
      </c>
      <c r="C1323">
        <f>+VLOOKUP(A1323,BIMBOA.MX!$A$2:$G$1741,6,FALSE)</f>
        <v>44.378357000000001</v>
      </c>
      <c r="D1323">
        <f>+VLOOKUP(A1323,GENTERA.MX!$A$2:$G$1741,6,FALSE)</f>
        <v>24.116070000000001</v>
      </c>
      <c r="F1323" s="16">
        <v>42927</v>
      </c>
      <c r="G1323">
        <f>+LN(B1323/B1322)</f>
        <v>6.6298031062987008E-3</v>
      </c>
      <c r="H1323">
        <f>+LN(C1323/C1322)</f>
        <v>-3.0911859626260941E-3</v>
      </c>
      <c r="I1323">
        <f>+LN(D1323/D1322)</f>
        <v>-9.0807777369326485E-3</v>
      </c>
    </row>
    <row r="1324" spans="1:9" x14ac:dyDescent="0.25">
      <c r="A1324" s="16">
        <v>42928</v>
      </c>
      <c r="B1324">
        <f>+VLOOKUP(A1324,'CEMEXCPO.MX'!$A$2:$G$1741,6,FALSE)</f>
        <v>18.260000000000002</v>
      </c>
      <c r="C1324">
        <f>+VLOOKUP(A1324,BIMBOA.MX!$A$2:$G$1741,6,FALSE)</f>
        <v>44.741467</v>
      </c>
      <c r="D1324">
        <f>+VLOOKUP(A1324,GENTERA.MX!$A$2:$G$1741,6,FALSE)</f>
        <v>25.371832000000001</v>
      </c>
      <c r="F1324" s="16">
        <v>42928</v>
      </c>
      <c r="G1324">
        <f>+LN(B1324/B1323)</f>
        <v>5.4915019936751614E-3</v>
      </c>
      <c r="H1324">
        <f>+LN(C1324/C1323)</f>
        <v>8.148849336142806E-3</v>
      </c>
      <c r="I1324">
        <f>+LN(D1324/D1323)</f>
        <v>5.076115901703955E-2</v>
      </c>
    </row>
    <row r="1325" spans="1:9" x14ac:dyDescent="0.25">
      <c r="A1325" s="16">
        <v>42929</v>
      </c>
      <c r="B1325">
        <f>+VLOOKUP(A1325,'CEMEXCPO.MX'!$A$2:$G$1741,6,FALSE)</f>
        <v>17.98</v>
      </c>
      <c r="C1325">
        <f>+VLOOKUP(A1325,BIMBOA.MX!$A$2:$G$1741,6,FALSE)</f>
        <v>45.045704000000001</v>
      </c>
      <c r="D1325">
        <f>+VLOOKUP(A1325,GENTERA.MX!$A$2:$G$1741,6,FALSE)</f>
        <v>25.481822999999999</v>
      </c>
      <c r="F1325" s="16">
        <v>42929</v>
      </c>
      <c r="G1325">
        <f>+LN(B1325/B1324)</f>
        <v>-1.5452846123348223E-2</v>
      </c>
      <c r="H1325">
        <f>+LN(C1325/C1324)</f>
        <v>6.7768738223256582E-3</v>
      </c>
      <c r="I1325">
        <f>+LN(D1325/D1324)</f>
        <v>4.325792178239897E-3</v>
      </c>
    </row>
    <row r="1326" spans="1:9" x14ac:dyDescent="0.25">
      <c r="A1326" s="16">
        <v>42930</v>
      </c>
      <c r="B1326">
        <f>+VLOOKUP(A1326,'CEMEXCPO.MX'!$A$2:$G$1741,6,FALSE)</f>
        <v>18</v>
      </c>
      <c r="C1326">
        <f>+VLOOKUP(A1326,BIMBOA.MX!$A$2:$G$1741,6,FALSE)</f>
        <v>45.408813000000002</v>
      </c>
      <c r="D1326">
        <f>+VLOOKUP(A1326,GENTERA.MX!$A$2:$G$1741,6,FALSE)</f>
        <v>25.564318</v>
      </c>
      <c r="F1326" s="16">
        <v>42930</v>
      </c>
      <c r="G1326">
        <f>+LN(B1326/B1325)</f>
        <v>1.1117288526904154E-3</v>
      </c>
      <c r="H1326">
        <f>+LN(C1326/C1325)</f>
        <v>8.0285863544860801E-3</v>
      </c>
      <c r="I1326">
        <f>+LN(D1326/D1325)</f>
        <v>3.2321766230486567E-3</v>
      </c>
    </row>
    <row r="1327" spans="1:9" x14ac:dyDescent="0.25">
      <c r="A1327" s="16">
        <v>42933</v>
      </c>
      <c r="B1327">
        <f>+VLOOKUP(A1327,'CEMEXCPO.MX'!$A$2:$G$1741,6,FALSE)</f>
        <v>17.57</v>
      </c>
      <c r="C1327">
        <f>+VLOOKUP(A1327,BIMBOA.MX!$A$2:$G$1741,6,FALSE)</f>
        <v>45.526581</v>
      </c>
      <c r="D1327">
        <f>+VLOOKUP(A1327,GENTERA.MX!$A$2:$G$1741,6,FALSE)</f>
        <v>25.710975999999999</v>
      </c>
      <c r="F1327" s="16">
        <v>42933</v>
      </c>
      <c r="G1327">
        <f>+LN(B1327/B1326)</f>
        <v>-2.4178855697158826E-2</v>
      </c>
      <c r="H1327">
        <f>+LN(C1327/C1326)</f>
        <v>2.5901480306075577E-3</v>
      </c>
      <c r="I1327">
        <f>+LN(D1327/D1326)</f>
        <v>5.7204313612718247E-3</v>
      </c>
    </row>
    <row r="1328" spans="1:9" x14ac:dyDescent="0.25">
      <c r="A1328" s="16">
        <v>42934</v>
      </c>
      <c r="B1328">
        <f>+VLOOKUP(A1328,'CEMEXCPO.MX'!$A$2:$G$1741,6,FALSE)</f>
        <v>17.170000000000002</v>
      </c>
      <c r="C1328">
        <f>+VLOOKUP(A1328,BIMBOA.MX!$A$2:$G$1741,6,FALSE)</f>
        <v>45.418624999999999</v>
      </c>
      <c r="D1328">
        <f>+VLOOKUP(A1328,GENTERA.MX!$A$2:$G$1741,6,FALSE)</f>
        <v>25.518488000000001</v>
      </c>
      <c r="F1328" s="16">
        <v>42934</v>
      </c>
      <c r="G1328">
        <f>+LN(B1328/B1327)</f>
        <v>-2.3029227289621541E-2</v>
      </c>
      <c r="H1328">
        <f>+LN(C1328/C1327)</f>
        <v>-2.374089970307205E-3</v>
      </c>
      <c r="I1328">
        <f>+LN(D1328/D1327)</f>
        <v>-7.5147733673249003E-3</v>
      </c>
    </row>
    <row r="1329" spans="1:9" x14ac:dyDescent="0.25">
      <c r="A1329" s="16">
        <v>42935</v>
      </c>
      <c r="B1329">
        <f>+VLOOKUP(A1329,'CEMEXCPO.MX'!$A$2:$G$1741,6,FALSE)</f>
        <v>17.200001</v>
      </c>
      <c r="C1329">
        <f>+VLOOKUP(A1329,BIMBOA.MX!$A$2:$G$1741,6,FALSE)</f>
        <v>45.153647999999997</v>
      </c>
      <c r="D1329">
        <f>+VLOOKUP(A1329,GENTERA.MX!$A$2:$G$1741,6,FALSE)</f>
        <v>25.94013</v>
      </c>
      <c r="F1329" s="16">
        <v>42935</v>
      </c>
      <c r="G1329">
        <f>+LN(B1329/B1328)</f>
        <v>1.7457670495562071E-3</v>
      </c>
      <c r="H1329">
        <f>+LN(C1329/C1328)</f>
        <v>-5.8511892704323732E-3</v>
      </c>
      <c r="I1329">
        <f>+LN(D1329/D1328)</f>
        <v>1.6387981368415148E-2</v>
      </c>
    </row>
    <row r="1330" spans="1:9" x14ac:dyDescent="0.25">
      <c r="A1330" s="16">
        <v>42936</v>
      </c>
      <c r="B1330">
        <f>+VLOOKUP(A1330,'CEMEXCPO.MX'!$A$2:$G$1741,6,FALSE)</f>
        <v>17.459999</v>
      </c>
      <c r="C1330">
        <f>+VLOOKUP(A1330,BIMBOA.MX!$A$2:$G$1741,6,FALSE)</f>
        <v>45.045704000000001</v>
      </c>
      <c r="D1330">
        <f>+VLOOKUP(A1330,GENTERA.MX!$A$2:$G$1741,6,FALSE)</f>
        <v>25.729309000000001</v>
      </c>
      <c r="F1330" s="16">
        <v>42936</v>
      </c>
      <c r="G1330">
        <f>+LN(B1330/B1329)</f>
        <v>1.5003051178745236E-2</v>
      </c>
      <c r="H1330">
        <f>+LN(C1330/C1329)</f>
        <v>-2.3934551443541511E-3</v>
      </c>
      <c r="I1330">
        <f>+LN(D1330/D1329)</f>
        <v>-8.1604203181993452E-3</v>
      </c>
    </row>
    <row r="1331" spans="1:9" x14ac:dyDescent="0.25">
      <c r="A1331" s="16">
        <v>42937</v>
      </c>
      <c r="B1331">
        <f>+VLOOKUP(A1331,'CEMEXCPO.MX'!$A$2:$G$1741,6,FALSE)</f>
        <v>17.91</v>
      </c>
      <c r="C1331">
        <f>+VLOOKUP(A1331,BIMBOA.MX!$A$2:$G$1741,6,FALSE)</f>
        <v>45.752296000000001</v>
      </c>
      <c r="D1331">
        <f>+VLOOKUP(A1331,GENTERA.MX!$A$2:$G$1741,6,FALSE)</f>
        <v>25.280169000000001</v>
      </c>
      <c r="F1331" s="16">
        <v>42937</v>
      </c>
      <c r="G1331">
        <f>+LN(B1331/B1330)</f>
        <v>2.5446722934934447E-2</v>
      </c>
      <c r="H1331">
        <f>+LN(C1331/C1330)</f>
        <v>1.55643574577118E-2</v>
      </c>
      <c r="I1331">
        <f>+LN(D1331/D1330)</f>
        <v>-1.761051573979739E-2</v>
      </c>
    </row>
    <row r="1332" spans="1:9" x14ac:dyDescent="0.25">
      <c r="A1332" s="16">
        <v>42940</v>
      </c>
      <c r="B1332">
        <f>+VLOOKUP(A1332,'CEMEXCPO.MX'!$A$2:$G$1741,6,FALSE)</f>
        <v>17.899999999999999</v>
      </c>
      <c r="C1332">
        <f>+VLOOKUP(A1332,BIMBOA.MX!$A$2:$G$1741,6,FALSE)</f>
        <v>46.488337999999999</v>
      </c>
      <c r="D1332">
        <f>+VLOOKUP(A1332,GENTERA.MX!$A$2:$G$1741,6,FALSE)</f>
        <v>25.426828</v>
      </c>
      <c r="F1332" s="16">
        <v>42940</v>
      </c>
      <c r="G1332">
        <f>+LN(B1332/B1331)</f>
        <v>-5.5850322591122388E-4</v>
      </c>
      <c r="H1332">
        <f>+LN(C1332/C1331)</f>
        <v>1.5959509185270091E-2</v>
      </c>
      <c r="I1332">
        <f>+LN(D1332/D1331)</f>
        <v>5.7845827056579755E-3</v>
      </c>
    </row>
    <row r="1333" spans="1:9" x14ac:dyDescent="0.25">
      <c r="A1333" s="16">
        <v>42941</v>
      </c>
      <c r="B1333">
        <f>+VLOOKUP(A1333,'CEMEXCPO.MX'!$A$2:$G$1741,6,FALSE)</f>
        <v>17.93</v>
      </c>
      <c r="C1333">
        <f>+VLOOKUP(A1333,BIMBOA.MX!$A$2:$G$1741,6,FALSE)</f>
        <v>46.782753</v>
      </c>
      <c r="D1333">
        <f>+VLOOKUP(A1333,GENTERA.MX!$A$2:$G$1741,6,FALSE)</f>
        <v>25.857634999999998</v>
      </c>
      <c r="F1333" s="16">
        <v>42941</v>
      </c>
      <c r="G1333">
        <f>+LN(B1333/B1332)</f>
        <v>1.6745747703321684E-3</v>
      </c>
      <c r="H1333">
        <f>+LN(C1333/C1332)</f>
        <v>6.3131239204281524E-3</v>
      </c>
      <c r="I1333">
        <f>+LN(D1333/D1332)</f>
        <v>1.6801078090004005E-2</v>
      </c>
    </row>
    <row r="1334" spans="1:9" x14ac:dyDescent="0.25">
      <c r="A1334" s="16">
        <v>42942</v>
      </c>
      <c r="B1334">
        <f>+VLOOKUP(A1334,'CEMEXCPO.MX'!$A$2:$G$1741,6,FALSE)</f>
        <v>17.299999</v>
      </c>
      <c r="C1334">
        <f>+VLOOKUP(A1334,BIMBOA.MX!$A$2:$G$1741,6,FALSE)</f>
        <v>45.506954</v>
      </c>
      <c r="D1334">
        <f>+VLOOKUP(A1334,GENTERA.MX!$A$2:$G$1741,6,FALSE)</f>
        <v>25.710975999999999</v>
      </c>
      <c r="F1334" s="16">
        <v>42942</v>
      </c>
      <c r="G1334">
        <f>+LN(B1334/B1333)</f>
        <v>-3.5768843916778176E-2</v>
      </c>
      <c r="H1334">
        <f>+LN(C1334/C1333)</f>
        <v>-2.7649459916677534E-2</v>
      </c>
      <c r="I1334">
        <f>+LN(D1334/D1333)</f>
        <v>-5.6879327387555877E-3</v>
      </c>
    </row>
    <row r="1335" spans="1:9" x14ac:dyDescent="0.25">
      <c r="A1335" s="16">
        <v>42943</v>
      </c>
      <c r="B1335">
        <f>+VLOOKUP(A1335,'CEMEXCPO.MX'!$A$2:$G$1741,6,FALSE)</f>
        <v>17.02</v>
      </c>
      <c r="C1335">
        <f>+VLOOKUP(A1335,BIMBOA.MX!$A$2:$G$1741,6,FALSE)</f>
        <v>44.447056000000003</v>
      </c>
      <c r="D1335">
        <f>+VLOOKUP(A1335,GENTERA.MX!$A$2:$G$1741,6,FALSE)</f>
        <v>25.261838999999998</v>
      </c>
      <c r="F1335" s="16">
        <v>42943</v>
      </c>
      <c r="G1335">
        <f>+LN(B1335/B1334)</f>
        <v>-1.6317320555035295E-2</v>
      </c>
      <c r="H1335">
        <f>+LN(C1335/C1334)</f>
        <v>-2.3566421398174515E-2</v>
      </c>
      <c r="I1335">
        <f>+LN(D1335/D1334)</f>
        <v>-1.7623065317097591E-2</v>
      </c>
    </row>
    <row r="1336" spans="1:9" x14ac:dyDescent="0.25">
      <c r="A1336" s="16">
        <v>42944</v>
      </c>
      <c r="B1336">
        <f>+VLOOKUP(A1336,'CEMEXCPO.MX'!$A$2:$G$1741,6,FALSE)</f>
        <v>17.149999999999999</v>
      </c>
      <c r="C1336">
        <f>+VLOOKUP(A1336,BIMBOA.MX!$A$2:$G$1741,6,FALSE)</f>
        <v>44.280216000000003</v>
      </c>
      <c r="D1336">
        <f>+VLOOKUP(A1336,GENTERA.MX!$A$2:$G$1741,6,FALSE)</f>
        <v>25.032684</v>
      </c>
      <c r="F1336" s="16">
        <v>42944</v>
      </c>
      <c r="G1336">
        <f>+LN(B1336/B1335)</f>
        <v>7.6090504667208252E-3</v>
      </c>
      <c r="H1336">
        <f>+LN(C1336/C1335)</f>
        <v>-3.7607421681424363E-3</v>
      </c>
      <c r="I1336">
        <f>+LN(D1336/D1335)</f>
        <v>-9.1125861054737623E-3</v>
      </c>
    </row>
    <row r="1337" spans="1:9" x14ac:dyDescent="0.25">
      <c r="A1337" s="16">
        <v>42947</v>
      </c>
      <c r="B1337">
        <f>+VLOOKUP(A1337,'CEMEXCPO.MX'!$A$2:$G$1741,6,FALSE)</f>
        <v>17.200001</v>
      </c>
      <c r="C1337">
        <f>+VLOOKUP(A1337,BIMBOA.MX!$A$2:$G$1741,6,FALSE)</f>
        <v>44.172263999999998</v>
      </c>
      <c r="D1337">
        <f>+VLOOKUP(A1337,GENTERA.MX!$A$2:$G$1741,6,FALSE)</f>
        <v>24.812695999999999</v>
      </c>
      <c r="F1337" s="16">
        <v>42947</v>
      </c>
      <c r="G1337">
        <f>+LN(B1337/B1336)</f>
        <v>2.9112683469916479E-3</v>
      </c>
      <c r="H1337">
        <f>+LN(C1337/C1336)</f>
        <v>-2.440905073511225E-3</v>
      </c>
      <c r="I1337">
        <f>+LN(D1337/D1336)</f>
        <v>-8.8268733566859124E-3</v>
      </c>
    </row>
    <row r="1338" spans="1:9" x14ac:dyDescent="0.25">
      <c r="A1338" s="16">
        <v>42948</v>
      </c>
      <c r="B1338">
        <f>+VLOOKUP(A1338,'CEMEXCPO.MX'!$A$2:$G$1741,6,FALSE)</f>
        <v>17.610001</v>
      </c>
      <c r="C1338">
        <f>+VLOOKUP(A1338,BIMBOA.MX!$A$2:$G$1741,6,FALSE)</f>
        <v>43.769894000000001</v>
      </c>
      <c r="D1338">
        <f>+VLOOKUP(A1338,GENTERA.MX!$A$2:$G$1741,6,FALSE)</f>
        <v>24.867692999999999</v>
      </c>
      <c r="F1338" s="16">
        <v>42948</v>
      </c>
      <c r="G1338">
        <f>+LN(B1338/B1337)</f>
        <v>2.3557537335089803E-2</v>
      </c>
      <c r="H1338">
        <f>+LN(C1338/C1337)</f>
        <v>-9.1508513539934264E-3</v>
      </c>
      <c r="I1338">
        <f>+LN(D1338/D1337)</f>
        <v>2.2140334877819253E-3</v>
      </c>
    </row>
    <row r="1339" spans="1:9" x14ac:dyDescent="0.25">
      <c r="A1339" s="16">
        <v>42949</v>
      </c>
      <c r="B1339">
        <f>+VLOOKUP(A1339,'CEMEXCPO.MX'!$A$2:$G$1741,6,FALSE)</f>
        <v>17.52</v>
      </c>
      <c r="C1339">
        <f>+VLOOKUP(A1339,BIMBOA.MX!$A$2:$G$1741,6,FALSE)</f>
        <v>43.387154000000002</v>
      </c>
      <c r="D1339">
        <f>+VLOOKUP(A1339,GENTERA.MX!$A$2:$G$1741,6,FALSE)</f>
        <v>24.565211999999999</v>
      </c>
      <c r="F1339" s="16">
        <v>42949</v>
      </c>
      <c r="G1339">
        <f>+LN(B1339/B1338)</f>
        <v>-5.1238937857849692E-3</v>
      </c>
      <c r="H1339">
        <f>+LN(C1339/C1338)</f>
        <v>-8.7828229407831016E-3</v>
      </c>
      <c r="I1339">
        <f>+LN(D1339/D1338)</f>
        <v>-1.2238195400084157E-2</v>
      </c>
    </row>
    <row r="1340" spans="1:9" x14ac:dyDescent="0.25">
      <c r="A1340" s="16">
        <v>42950</v>
      </c>
      <c r="B1340">
        <f>+VLOOKUP(A1340,'CEMEXCPO.MX'!$A$2:$G$1741,6,FALSE)</f>
        <v>17.299999</v>
      </c>
      <c r="C1340">
        <f>+VLOOKUP(A1340,BIMBOA.MX!$A$2:$G$1741,6,FALSE)</f>
        <v>43.131991999999997</v>
      </c>
      <c r="D1340">
        <f>+VLOOKUP(A1340,GENTERA.MX!$A$2:$G$1741,6,FALSE)</f>
        <v>24.253563</v>
      </c>
      <c r="F1340" s="16">
        <v>42950</v>
      </c>
      <c r="G1340">
        <f>+LN(B1340/B1339)</f>
        <v>-1.2636641807981953E-2</v>
      </c>
      <c r="H1340">
        <f>+LN(C1340/C1339)</f>
        <v>-5.8984109663626225E-3</v>
      </c>
      <c r="I1340">
        <f>+LN(D1340/D1339)</f>
        <v>-1.2767761322534042E-2</v>
      </c>
    </row>
    <row r="1341" spans="1:9" x14ac:dyDescent="0.25">
      <c r="A1341" s="16">
        <v>42951</v>
      </c>
      <c r="B1341">
        <f>+VLOOKUP(A1341,'CEMEXCPO.MX'!$A$2:$G$1741,6,FALSE)</f>
        <v>17.5</v>
      </c>
      <c r="C1341">
        <f>+VLOOKUP(A1341,BIMBOA.MX!$A$2:$G$1741,6,FALSE)</f>
        <v>43.141807999999997</v>
      </c>
      <c r="D1341">
        <f>+VLOOKUP(A1341,GENTERA.MX!$A$2:$G$1741,6,FALSE)</f>
        <v>24.290230000000001</v>
      </c>
      <c r="F1341" s="16">
        <v>42951</v>
      </c>
      <c r="G1341">
        <f>+LN(B1341/B1340)</f>
        <v>1.1494437229205004E-2</v>
      </c>
      <c r="H1341">
        <f>+LN(C1341/C1340)</f>
        <v>2.275546004083432E-4</v>
      </c>
      <c r="I1341">
        <f>+LN(D1341/D1340)</f>
        <v>1.5106774607946214E-3</v>
      </c>
    </row>
    <row r="1342" spans="1:9" x14ac:dyDescent="0.25">
      <c r="A1342" s="16">
        <v>42954</v>
      </c>
      <c r="B1342">
        <f>+VLOOKUP(A1342,'CEMEXCPO.MX'!$A$2:$G$1741,6,FALSE)</f>
        <v>17.43</v>
      </c>
      <c r="C1342">
        <f>+VLOOKUP(A1342,BIMBOA.MX!$A$2:$G$1741,6,FALSE)</f>
        <v>44.182079000000002</v>
      </c>
      <c r="D1342">
        <f>+VLOOKUP(A1342,GENTERA.MX!$A$2:$G$1741,6,FALSE)</f>
        <v>24.326895</v>
      </c>
      <c r="F1342" s="16">
        <v>42954</v>
      </c>
      <c r="G1342">
        <f>+LN(B1342/B1341)</f>
        <v>-4.0080213975388218E-3</v>
      </c>
      <c r="H1342">
        <f>+LN(C1342/C1341)</f>
        <v>2.3826704233802804E-2</v>
      </c>
      <c r="I1342">
        <f>+LN(D1342/D1341)</f>
        <v>1.5083165428285532E-3</v>
      </c>
    </row>
    <row r="1343" spans="1:9" x14ac:dyDescent="0.25">
      <c r="A1343" s="16">
        <v>42955</v>
      </c>
      <c r="B1343">
        <f>+VLOOKUP(A1343,'CEMEXCPO.MX'!$A$2:$G$1741,6,FALSE)</f>
        <v>17.25</v>
      </c>
      <c r="C1343">
        <f>+VLOOKUP(A1343,BIMBOA.MX!$A$2:$G$1741,6,FALSE)</f>
        <v>43.868034000000002</v>
      </c>
      <c r="D1343">
        <f>+VLOOKUP(A1343,GENTERA.MX!$A$2:$G$1741,6,FALSE)</f>
        <v>24.235233000000001</v>
      </c>
      <c r="F1343" s="16">
        <v>42955</v>
      </c>
      <c r="G1343">
        <f>+LN(B1343/B1342)</f>
        <v>-1.0380716054560741E-2</v>
      </c>
      <c r="H1343">
        <f>+LN(C1343/C1342)</f>
        <v>-7.1333544267877837E-3</v>
      </c>
      <c r="I1343">
        <f>+LN(D1343/D1342)</f>
        <v>-3.7750449838593273E-3</v>
      </c>
    </row>
    <row r="1344" spans="1:9" x14ac:dyDescent="0.25">
      <c r="A1344" s="16">
        <v>42956</v>
      </c>
      <c r="B1344">
        <f>+VLOOKUP(A1344,'CEMEXCPO.MX'!$A$2:$G$1741,6,FALSE)</f>
        <v>17.170000000000002</v>
      </c>
      <c r="C1344">
        <f>+VLOOKUP(A1344,BIMBOA.MX!$A$2:$G$1741,6,FALSE)</f>
        <v>43.583435000000001</v>
      </c>
      <c r="D1344">
        <f>+VLOOKUP(A1344,GENTERA.MX!$A$2:$G$1741,6,FALSE)</f>
        <v>24.042742000000001</v>
      </c>
      <c r="F1344" s="16">
        <v>42956</v>
      </c>
      <c r="G1344">
        <f>+LN(B1344/B1343)</f>
        <v>-4.6484685679845138E-3</v>
      </c>
      <c r="H1344">
        <f>+LN(C1344/C1343)</f>
        <v>-6.5087529799055452E-3</v>
      </c>
      <c r="I1344">
        <f>+LN(D1344/D1343)</f>
        <v>-7.9743203826329098E-3</v>
      </c>
    </row>
    <row r="1345" spans="1:9" x14ac:dyDescent="0.25">
      <c r="A1345" s="16">
        <v>42957</v>
      </c>
      <c r="B1345">
        <f>+VLOOKUP(A1345,'CEMEXCPO.MX'!$A$2:$G$1741,6,FALSE)</f>
        <v>16.690000999999999</v>
      </c>
      <c r="C1345">
        <f>+VLOOKUP(A1345,BIMBOA.MX!$A$2:$G$1741,6,FALSE)</f>
        <v>42.827762999999997</v>
      </c>
      <c r="D1345">
        <f>+VLOOKUP(A1345,GENTERA.MX!$A$2:$G$1741,6,FALSE)</f>
        <v>23.941915999999999</v>
      </c>
      <c r="F1345" s="16">
        <v>42957</v>
      </c>
      <c r="G1345">
        <f>+LN(B1345/B1344)</f>
        <v>-2.8353877319525028E-2</v>
      </c>
      <c r="H1345">
        <f>+LN(C1345/C1344)</f>
        <v>-1.749058645243318E-2</v>
      </c>
      <c r="I1345">
        <f>+LN(D1345/D1344)</f>
        <v>-4.2024327186378895E-3</v>
      </c>
    </row>
    <row r="1346" spans="1:9" x14ac:dyDescent="0.25">
      <c r="A1346" s="16">
        <v>42958</v>
      </c>
      <c r="B1346">
        <f>+VLOOKUP(A1346,'CEMEXCPO.MX'!$A$2:$G$1741,6,FALSE)</f>
        <v>16.5</v>
      </c>
      <c r="C1346">
        <f>+VLOOKUP(A1346,BIMBOA.MX!$A$2:$G$1741,6,FALSE)</f>
        <v>42.729626000000003</v>
      </c>
      <c r="D1346">
        <f>+VLOOKUP(A1346,GENTERA.MX!$A$2:$G$1741,6,FALSE)</f>
        <v>23.877749999999999</v>
      </c>
      <c r="F1346" s="16">
        <v>42958</v>
      </c>
      <c r="G1346">
        <f>+LN(B1346/B1345)</f>
        <v>-1.1449416683324358E-2</v>
      </c>
      <c r="H1346">
        <f>+LN(C1346/C1345)</f>
        <v>-2.2940635329349026E-3</v>
      </c>
      <c r="I1346">
        <f>+LN(D1346/D1345)</f>
        <v>-2.6836673644131189E-3</v>
      </c>
    </row>
    <row r="1347" spans="1:9" x14ac:dyDescent="0.25">
      <c r="A1347" s="16">
        <v>42961</v>
      </c>
      <c r="B1347">
        <f>+VLOOKUP(A1347,'CEMEXCPO.MX'!$A$2:$G$1741,6,FALSE)</f>
        <v>16.610001</v>
      </c>
      <c r="C1347">
        <f>+VLOOKUP(A1347,BIMBOA.MX!$A$2:$G$1741,6,FALSE)</f>
        <v>43.298828</v>
      </c>
      <c r="D1347">
        <f>+VLOOKUP(A1347,GENTERA.MX!$A$2:$G$1741,6,FALSE)</f>
        <v>23.951080000000001</v>
      </c>
      <c r="F1347" s="16">
        <v>42961</v>
      </c>
      <c r="G1347">
        <f>+LN(B1347/B1346)</f>
        <v>6.644602923362674E-3</v>
      </c>
      <c r="H1347">
        <f>+LN(C1347/C1346)</f>
        <v>1.3233070682712775E-2</v>
      </c>
      <c r="I1347">
        <f>+LN(D1347/D1346)</f>
        <v>3.0663538061567702E-3</v>
      </c>
    </row>
    <row r="1348" spans="1:9" x14ac:dyDescent="0.25">
      <c r="A1348" s="16">
        <v>42962</v>
      </c>
      <c r="B1348">
        <f>+VLOOKUP(A1348,'CEMEXCPO.MX'!$A$2:$G$1741,6,FALSE)</f>
        <v>16.549999</v>
      </c>
      <c r="C1348">
        <f>+VLOOKUP(A1348,BIMBOA.MX!$A$2:$G$1741,6,FALSE)</f>
        <v>42.994602</v>
      </c>
      <c r="D1348">
        <f>+VLOOKUP(A1348,GENTERA.MX!$A$2:$G$1741,6,FALSE)</f>
        <v>23.886917</v>
      </c>
      <c r="F1348" s="16">
        <v>42962</v>
      </c>
      <c r="G1348">
        <f>+LN(B1348/B1347)</f>
        <v>-3.6189424297883551E-3</v>
      </c>
      <c r="H1348">
        <f>+LN(C1348/C1347)</f>
        <v>-7.0509947378526458E-3</v>
      </c>
      <c r="I1348">
        <f>+LN(D1348/D1347)</f>
        <v>-2.6825135875050347E-3</v>
      </c>
    </row>
    <row r="1349" spans="1:9" x14ac:dyDescent="0.25">
      <c r="A1349" s="16">
        <v>42963</v>
      </c>
      <c r="B1349">
        <f>+VLOOKUP(A1349,'CEMEXCPO.MX'!$A$2:$G$1741,6,FALSE)</f>
        <v>16.52</v>
      </c>
      <c r="C1349">
        <f>+VLOOKUP(A1349,BIMBOA.MX!$A$2:$G$1741,6,FALSE)</f>
        <v>42.337066999999998</v>
      </c>
      <c r="D1349">
        <f>+VLOOKUP(A1349,GENTERA.MX!$A$2:$G$1741,6,FALSE)</f>
        <v>23.850254</v>
      </c>
      <c r="F1349" s="16">
        <v>42963</v>
      </c>
      <c r="G1349">
        <f>+LN(B1349/B1348)</f>
        <v>-1.8142733072774116E-3</v>
      </c>
      <c r="H1349">
        <f>+LN(C1349/C1348)</f>
        <v>-1.5411582177916765E-2</v>
      </c>
      <c r="I1349">
        <f>+LN(D1349/D1348)</f>
        <v>-1.5360360256194067E-3</v>
      </c>
    </row>
    <row r="1350" spans="1:9" x14ac:dyDescent="0.25">
      <c r="A1350" s="16">
        <v>42964</v>
      </c>
      <c r="B1350">
        <f>+VLOOKUP(A1350,'CEMEXCPO.MX'!$A$2:$G$1741,6,FALSE)</f>
        <v>16.420000000000002</v>
      </c>
      <c r="C1350">
        <f>+VLOOKUP(A1350,BIMBOA.MX!$A$2:$G$1741,6,FALSE)</f>
        <v>42.013213999999998</v>
      </c>
      <c r="D1350">
        <f>+VLOOKUP(A1350,GENTERA.MX!$A$2:$G$1741,6,FALSE)</f>
        <v>23.914417</v>
      </c>
      <c r="F1350" s="16">
        <v>42964</v>
      </c>
      <c r="G1350">
        <f>+LN(B1350/B1349)</f>
        <v>-6.0716640685496833E-3</v>
      </c>
      <c r="H1350">
        <f>+LN(C1350/C1349)</f>
        <v>-7.6788029029684979E-3</v>
      </c>
      <c r="I1350">
        <f>+LN(D1350/D1349)</f>
        <v>2.6866316568572046E-3</v>
      </c>
    </row>
    <row r="1351" spans="1:9" x14ac:dyDescent="0.25">
      <c r="A1351" s="16">
        <v>42965</v>
      </c>
      <c r="B1351">
        <f>+VLOOKUP(A1351,'CEMEXCPO.MX'!$A$2:$G$1741,6,FALSE)</f>
        <v>16.370000999999998</v>
      </c>
      <c r="C1351">
        <f>+VLOOKUP(A1351,BIMBOA.MX!$A$2:$G$1741,6,FALSE)</f>
        <v>42.229115</v>
      </c>
      <c r="D1351">
        <f>+VLOOKUP(A1351,GENTERA.MX!$A$2:$G$1741,6,FALSE)</f>
        <v>23.841087000000002</v>
      </c>
      <c r="F1351" s="16">
        <v>42965</v>
      </c>
      <c r="G1351">
        <f>+LN(B1351/B1350)</f>
        <v>-3.0496515538857329E-3</v>
      </c>
      <c r="H1351">
        <f>+LN(C1351/C1350)</f>
        <v>5.1257242115876171E-3</v>
      </c>
      <c r="I1351">
        <f>+LN(D1351/D1350)</f>
        <v>-3.0710620343924349E-3</v>
      </c>
    </row>
    <row r="1352" spans="1:9" x14ac:dyDescent="0.25">
      <c r="A1352" s="16">
        <v>42968</v>
      </c>
      <c r="B1352">
        <f>+VLOOKUP(A1352,'CEMEXCPO.MX'!$A$2:$G$1741,6,FALSE)</f>
        <v>16.239999999999998</v>
      </c>
      <c r="C1352">
        <f>+VLOOKUP(A1352,BIMBOA.MX!$A$2:$G$1741,6,FALSE)</f>
        <v>42.592232000000003</v>
      </c>
      <c r="D1352">
        <f>+VLOOKUP(A1352,GENTERA.MX!$A$2:$G$1741,6,FALSE)</f>
        <v>24.381889000000001</v>
      </c>
      <c r="F1352" s="16">
        <v>42968</v>
      </c>
      <c r="G1352">
        <f>+LN(B1352/B1351)</f>
        <v>-7.9731177368646908E-3</v>
      </c>
      <c r="H1352">
        <f>+LN(C1352/C1351)</f>
        <v>8.5619771697917849E-3</v>
      </c>
      <c r="I1352">
        <f>+LN(D1352/D1351)</f>
        <v>2.2430165798550009E-2</v>
      </c>
    </row>
    <row r="1353" spans="1:9" x14ac:dyDescent="0.25">
      <c r="A1353" s="16">
        <v>42969</v>
      </c>
      <c r="B1353">
        <f>+VLOOKUP(A1353,'CEMEXCPO.MX'!$A$2:$G$1741,6,FALSE)</f>
        <v>16.200001</v>
      </c>
      <c r="C1353">
        <f>+VLOOKUP(A1353,BIMBOA.MX!$A$2:$G$1741,6,FALSE)</f>
        <v>42.808135999999998</v>
      </c>
      <c r="D1353">
        <f>+VLOOKUP(A1353,GENTERA.MX!$A$2:$G$1741,6,FALSE)</f>
        <v>24.253563</v>
      </c>
      <c r="F1353" s="16">
        <v>42969</v>
      </c>
      <c r="G1353">
        <f>+LN(B1353/B1352)</f>
        <v>-2.4660307668002844E-3</v>
      </c>
      <c r="H1353">
        <f>+LN(C1353/C1352)</f>
        <v>5.0562887500502866E-3</v>
      </c>
      <c r="I1353">
        <f>+LN(D1353/D1352)</f>
        <v>-5.2770681681270524E-3</v>
      </c>
    </row>
    <row r="1354" spans="1:9" x14ac:dyDescent="0.25">
      <c r="A1354" s="16">
        <v>42970</v>
      </c>
      <c r="B1354">
        <f>+VLOOKUP(A1354,'CEMEXCPO.MX'!$A$2:$G$1741,6,FALSE)</f>
        <v>16.149999999999999</v>
      </c>
      <c r="C1354">
        <f>+VLOOKUP(A1354,BIMBOA.MX!$A$2:$G$1741,6,FALSE)</f>
        <v>42.935715000000002</v>
      </c>
      <c r="D1354">
        <f>+VLOOKUP(A1354,GENTERA.MX!$A$2:$G$1741,6,FALSE)</f>
        <v>24.427720999999998</v>
      </c>
      <c r="F1354" s="16">
        <v>42970</v>
      </c>
      <c r="G1354">
        <f>+LN(B1354/B1353)</f>
        <v>-3.0912542980660656E-3</v>
      </c>
      <c r="H1354">
        <f>+LN(C1354/C1353)</f>
        <v>2.9758190858017661E-3</v>
      </c>
      <c r="I1354">
        <f>+LN(D1354/D1353)</f>
        <v>7.1550595501610505E-3</v>
      </c>
    </row>
    <row r="1355" spans="1:9" x14ac:dyDescent="0.25">
      <c r="A1355" s="16">
        <v>42971</v>
      </c>
      <c r="B1355">
        <f>+VLOOKUP(A1355,'CEMEXCPO.MX'!$A$2:$G$1741,6,FALSE)</f>
        <v>16.110001</v>
      </c>
      <c r="C1355">
        <f>+VLOOKUP(A1355,BIMBOA.MX!$A$2:$G$1741,6,FALSE)</f>
        <v>43.328274</v>
      </c>
      <c r="D1355">
        <f>+VLOOKUP(A1355,GENTERA.MX!$A$2:$G$1741,6,FALSE)</f>
        <v>25.096848000000001</v>
      </c>
      <c r="F1355" s="16">
        <v>42971</v>
      </c>
      <c r="G1355">
        <f>+LN(B1355/B1354)</f>
        <v>-2.4797904065378914E-3</v>
      </c>
      <c r="H1355">
        <f>+LN(C1355/C1354)</f>
        <v>9.1014040590333533E-3</v>
      </c>
      <c r="I1355">
        <f>+LN(D1355/D1354)</f>
        <v>2.7023666587089608E-2</v>
      </c>
    </row>
    <row r="1356" spans="1:9" x14ac:dyDescent="0.25">
      <c r="A1356" s="16">
        <v>42972</v>
      </c>
      <c r="B1356">
        <f>+VLOOKUP(A1356,'CEMEXCPO.MX'!$A$2:$G$1741,6,FALSE)</f>
        <v>16.16</v>
      </c>
      <c r="C1356">
        <f>+VLOOKUP(A1356,BIMBOA.MX!$A$2:$G$1741,6,FALSE)</f>
        <v>43.593243000000001</v>
      </c>
      <c r="D1356">
        <f>+VLOOKUP(A1356,GENTERA.MX!$A$2:$G$1741,6,FALSE)</f>
        <v>25.197676000000001</v>
      </c>
      <c r="F1356" s="16">
        <v>42972</v>
      </c>
      <c r="G1356">
        <f>+LN(B1356/B1355)</f>
        <v>3.0987938308217147E-3</v>
      </c>
      <c r="H1356">
        <f>+LN(C1356/C1355)</f>
        <v>6.0967601555244307E-3</v>
      </c>
      <c r="I1356">
        <f>+LN(D1356/D1355)</f>
        <v>4.0095074794678116E-3</v>
      </c>
    </row>
    <row r="1357" spans="1:9" x14ac:dyDescent="0.25">
      <c r="A1357" s="16">
        <v>42975</v>
      </c>
      <c r="B1357">
        <f>+VLOOKUP(A1357,'CEMEXCPO.MX'!$A$2:$G$1741,6,FALSE)</f>
        <v>16.280000999999999</v>
      </c>
      <c r="C1357">
        <f>+VLOOKUP(A1357,BIMBOA.MX!$A$2:$G$1741,6,FALSE)</f>
        <v>42.896458000000003</v>
      </c>
      <c r="D1357">
        <f>+VLOOKUP(A1357,GENTERA.MX!$A$2:$G$1741,6,FALSE)</f>
        <v>24.895192999999999</v>
      </c>
      <c r="F1357" s="16">
        <v>42975</v>
      </c>
      <c r="G1357">
        <f>+LN(B1357/B1356)</f>
        <v>7.3983689065042976E-3</v>
      </c>
      <c r="H1357">
        <f>+LN(C1357/C1356)</f>
        <v>-1.611290285777826E-2</v>
      </c>
      <c r="I1357">
        <f>+LN(D1357/D1356)</f>
        <v>-1.207703541757461E-2</v>
      </c>
    </row>
    <row r="1358" spans="1:9" x14ac:dyDescent="0.25">
      <c r="A1358" s="16">
        <v>42976</v>
      </c>
      <c r="B1358">
        <f>+VLOOKUP(A1358,'CEMEXCPO.MX'!$A$2:$G$1741,6,FALSE)</f>
        <v>16.399999999999999</v>
      </c>
      <c r="C1358">
        <f>+VLOOKUP(A1358,BIMBOA.MX!$A$2:$G$1741,6,FALSE)</f>
        <v>42.552975000000004</v>
      </c>
      <c r="D1358">
        <f>+VLOOKUP(A1358,GENTERA.MX!$A$2:$G$1741,6,FALSE)</f>
        <v>24.996020999999999</v>
      </c>
      <c r="F1358" s="16">
        <v>42976</v>
      </c>
      <c r="G1358">
        <f>+LN(B1358/B1357)</f>
        <v>7.3439128306989716E-3</v>
      </c>
      <c r="H1358">
        <f>+LN(C1358/C1357)</f>
        <v>-8.0394881037216051E-3</v>
      </c>
      <c r="I1358">
        <f>+LN(D1358/D1357)</f>
        <v>4.0419195760536758E-3</v>
      </c>
    </row>
    <row r="1359" spans="1:9" x14ac:dyDescent="0.25">
      <c r="A1359" s="16">
        <v>42977</v>
      </c>
      <c r="B1359">
        <f>+VLOOKUP(A1359,'CEMEXCPO.MX'!$A$2:$G$1741,6,FALSE)</f>
        <v>16.889999</v>
      </c>
      <c r="C1359">
        <f>+VLOOKUP(A1359,BIMBOA.MX!$A$2:$G$1741,6,FALSE)</f>
        <v>42.003394999999998</v>
      </c>
      <c r="D1359">
        <f>+VLOOKUP(A1359,GENTERA.MX!$A$2:$G$1741,6,FALSE)</f>
        <v>25.087681</v>
      </c>
      <c r="F1359" s="16">
        <v>42977</v>
      </c>
      <c r="G1359">
        <f>+LN(B1359/B1358)</f>
        <v>2.9440336782923071E-2</v>
      </c>
      <c r="H1359">
        <f>+LN(C1359/C1358)</f>
        <v>-1.2999321969218712E-2</v>
      </c>
      <c r="I1359">
        <f>+LN(D1359/D1358)</f>
        <v>3.6602766439072006E-3</v>
      </c>
    </row>
    <row r="1360" spans="1:9" x14ac:dyDescent="0.25">
      <c r="A1360" s="16">
        <v>42978</v>
      </c>
      <c r="B1360">
        <f>+VLOOKUP(A1360,'CEMEXCPO.MX'!$A$2:$G$1741,6,FALSE)</f>
        <v>16.709999</v>
      </c>
      <c r="C1360">
        <f>+VLOOKUP(A1360,BIMBOA.MX!$A$2:$G$1741,6,FALSE)</f>
        <v>42.533347999999997</v>
      </c>
      <c r="D1360">
        <f>+VLOOKUP(A1360,GENTERA.MX!$A$2:$G$1741,6,FALSE)</f>
        <v>25.142676999999999</v>
      </c>
      <c r="F1360" s="16">
        <v>42978</v>
      </c>
      <c r="G1360">
        <f>+LN(B1360/B1359)</f>
        <v>-1.0714388850179737E-2</v>
      </c>
      <c r="H1360">
        <f>+LN(C1360/C1359)</f>
        <v>1.2537978720242655E-2</v>
      </c>
      <c r="I1360">
        <f>+LN(D1360/D1359)</f>
        <v>2.1897523396330527E-3</v>
      </c>
    </row>
    <row r="1361" spans="1:9" x14ac:dyDescent="0.25">
      <c r="A1361" s="16">
        <v>42979</v>
      </c>
      <c r="B1361">
        <f>+VLOOKUP(A1361,'CEMEXCPO.MX'!$A$2:$G$1741,6,FALSE)</f>
        <v>16.84</v>
      </c>
      <c r="C1361">
        <f>+VLOOKUP(A1361,BIMBOA.MX!$A$2:$G$1741,6,FALSE)</f>
        <v>42.562786000000003</v>
      </c>
      <c r="D1361">
        <f>+VLOOKUP(A1361,GENTERA.MX!$A$2:$G$1741,6,FALSE)</f>
        <v>25.124345999999999</v>
      </c>
      <c r="F1361" s="16">
        <v>42979</v>
      </c>
      <c r="G1361">
        <f>+LN(B1361/B1360)</f>
        <v>7.74972605128477E-3</v>
      </c>
      <c r="H1361">
        <f>+LN(C1361/C1360)</f>
        <v>6.9187634715165596E-4</v>
      </c>
      <c r="I1361">
        <f>+LN(D1361/D1360)</f>
        <v>-7.2934499473299979E-4</v>
      </c>
    </row>
    <row r="1362" spans="1:9" x14ac:dyDescent="0.25">
      <c r="A1362" s="16">
        <v>42982</v>
      </c>
      <c r="B1362">
        <f>+VLOOKUP(A1362,'CEMEXCPO.MX'!$A$2:$G$1741,6,FALSE)</f>
        <v>16.66</v>
      </c>
      <c r="C1362">
        <f>+VLOOKUP(A1362,BIMBOA.MX!$A$2:$G$1741,6,FALSE)</f>
        <v>42.445022999999999</v>
      </c>
      <c r="D1362">
        <f>+VLOOKUP(A1362,GENTERA.MX!$A$2:$G$1741,6,FALSE)</f>
        <v>24.959356</v>
      </c>
      <c r="F1362" s="16">
        <v>42982</v>
      </c>
      <c r="G1362">
        <f>+LN(B1362/B1361)</f>
        <v>-1.0746372075484073E-2</v>
      </c>
      <c r="H1362">
        <f>+LN(C1362/C1361)</f>
        <v>-2.770641349749664E-3</v>
      </c>
      <c r="I1362">
        <f>+LN(D1362/D1361)</f>
        <v>-6.5885943033942322E-3</v>
      </c>
    </row>
    <row r="1363" spans="1:9" x14ac:dyDescent="0.25">
      <c r="A1363" s="16">
        <v>42983</v>
      </c>
      <c r="B1363">
        <f>+VLOOKUP(A1363,'CEMEXCPO.MX'!$A$2:$G$1741,6,FALSE)</f>
        <v>16.420000000000002</v>
      </c>
      <c r="C1363">
        <f>+VLOOKUP(A1363,BIMBOA.MX!$A$2:$G$1741,6,FALSE)</f>
        <v>42.199677000000001</v>
      </c>
      <c r="D1363">
        <f>+VLOOKUP(A1363,GENTERA.MX!$A$2:$G$1741,6,FALSE)</f>
        <v>25.069351000000001</v>
      </c>
      <c r="F1363" s="16">
        <v>42983</v>
      </c>
      <c r="G1363">
        <f>+LN(B1363/B1362)</f>
        <v>-1.4510532714414352E-2</v>
      </c>
      <c r="H1363">
        <f>+LN(C1363/C1362)</f>
        <v>-5.7970950832705202E-3</v>
      </c>
      <c r="I1363">
        <f>+LN(D1363/D1362)</f>
        <v>4.3972824338397104E-3</v>
      </c>
    </row>
    <row r="1364" spans="1:9" x14ac:dyDescent="0.25">
      <c r="A1364" s="16">
        <v>42984</v>
      </c>
      <c r="B1364">
        <f>+VLOOKUP(A1364,'CEMEXCPO.MX'!$A$2:$G$1741,6,FALSE)</f>
        <v>16.34</v>
      </c>
      <c r="C1364">
        <f>+VLOOKUP(A1364,BIMBOA.MX!$A$2:$G$1741,6,FALSE)</f>
        <v>42.513717999999997</v>
      </c>
      <c r="D1364">
        <f>+VLOOKUP(A1364,GENTERA.MX!$A$2:$G$1741,6,FALSE)</f>
        <v>25.124345999999999</v>
      </c>
      <c r="F1364" s="16">
        <v>42984</v>
      </c>
      <c r="G1364">
        <f>+LN(B1364/B1363)</f>
        <v>-4.8840145924254601E-3</v>
      </c>
      <c r="H1364">
        <f>+LN(C1364/C1363)</f>
        <v>7.4142333356030949E-3</v>
      </c>
      <c r="I1364">
        <f>+LN(D1364/D1363)</f>
        <v>2.1913118695547273E-3</v>
      </c>
    </row>
    <row r="1365" spans="1:9" x14ac:dyDescent="0.25">
      <c r="A1365" s="16">
        <v>42985</v>
      </c>
      <c r="B1365">
        <f>+VLOOKUP(A1365,'CEMEXCPO.MX'!$A$2:$G$1741,6,FALSE)</f>
        <v>16.16</v>
      </c>
      <c r="C1365">
        <f>+VLOOKUP(A1365,BIMBOA.MX!$A$2:$G$1741,6,FALSE)</f>
        <v>42.690368999999997</v>
      </c>
      <c r="D1365">
        <f>+VLOOKUP(A1365,GENTERA.MX!$A$2:$G$1741,6,FALSE)</f>
        <v>25.106013999999998</v>
      </c>
      <c r="F1365" s="16">
        <v>42985</v>
      </c>
      <c r="G1365">
        <f>+LN(B1365/B1364)</f>
        <v>-1.1077036338907494E-2</v>
      </c>
      <c r="H1365">
        <f>+LN(C1365/C1364)</f>
        <v>4.1465441231437776E-3</v>
      </c>
      <c r="I1365">
        <f>+LN(D1365/D1364)</f>
        <v>-7.2991715822496163E-4</v>
      </c>
    </row>
    <row r="1366" spans="1:9" x14ac:dyDescent="0.25">
      <c r="A1366" s="16">
        <v>42986</v>
      </c>
      <c r="B1366">
        <f>+VLOOKUP(A1366,'CEMEXCPO.MX'!$A$2:$G$1741,6,FALSE)</f>
        <v>16.209999</v>
      </c>
      <c r="C1366">
        <f>+VLOOKUP(A1366,BIMBOA.MX!$A$2:$G$1741,6,FALSE)</f>
        <v>42.513717999999997</v>
      </c>
      <c r="D1366">
        <f>+VLOOKUP(A1366,GENTERA.MX!$A$2:$G$1741,6,FALSE)</f>
        <v>25.335166999999998</v>
      </c>
      <c r="F1366" s="16">
        <v>42986</v>
      </c>
      <c r="G1366">
        <f>+LN(B1366/B1365)</f>
        <v>3.0892209643187834E-3</v>
      </c>
      <c r="H1366">
        <f>+LN(C1366/C1365)</f>
        <v>-4.1465441231437576E-3</v>
      </c>
      <c r="I1366">
        <f>+LN(D1366/D1365)</f>
        <v>9.086011546262561E-3</v>
      </c>
    </row>
    <row r="1367" spans="1:9" x14ac:dyDescent="0.25">
      <c r="A1367" s="16">
        <v>42989</v>
      </c>
      <c r="B1367">
        <f>+VLOOKUP(A1367,'CEMEXCPO.MX'!$A$2:$G$1741,6,FALSE)</f>
        <v>16.120000999999998</v>
      </c>
      <c r="C1367">
        <f>+VLOOKUP(A1367,BIMBOA.MX!$A$2:$G$1741,6,FALSE)</f>
        <v>42.974972000000001</v>
      </c>
      <c r="D1367">
        <f>+VLOOKUP(A1367,GENTERA.MX!$A$2:$G$1741,6,FALSE)</f>
        <v>25.326000000000001</v>
      </c>
      <c r="F1367" s="16">
        <v>42989</v>
      </c>
      <c r="G1367">
        <f>+LN(B1367/B1366)</f>
        <v>-5.5674749440485817E-3</v>
      </c>
      <c r="H1367">
        <f>+LN(C1367/C1366)</f>
        <v>1.0791099407265662E-2</v>
      </c>
      <c r="I1367">
        <f>+LN(D1367/D1366)</f>
        <v>-3.6189454933193083E-4</v>
      </c>
    </row>
    <row r="1368" spans="1:9" x14ac:dyDescent="0.25">
      <c r="A1368" s="16">
        <v>42990</v>
      </c>
      <c r="B1368">
        <f>+VLOOKUP(A1368,'CEMEXCPO.MX'!$A$2:$G$1741,6,FALSE)</f>
        <v>16.209999</v>
      </c>
      <c r="C1368">
        <f>+VLOOKUP(A1368,BIMBOA.MX!$A$2:$G$1741,6,FALSE)</f>
        <v>43.416595000000001</v>
      </c>
      <c r="D1368">
        <f>+VLOOKUP(A1368,GENTERA.MX!$A$2:$G$1741,6,FALSE)</f>
        <v>25.536821</v>
      </c>
      <c r="F1368" s="16">
        <v>42990</v>
      </c>
      <c r="G1368">
        <f>+LN(B1368/B1367)</f>
        <v>5.5674749440485383E-3</v>
      </c>
      <c r="H1368">
        <f>+LN(C1368/C1367)</f>
        <v>1.0223841565112463E-2</v>
      </c>
      <c r="I1368">
        <f>+LN(D1368/D1367)</f>
        <v>8.2898354113822882E-3</v>
      </c>
    </row>
    <row r="1369" spans="1:9" x14ac:dyDescent="0.25">
      <c r="A1369" s="16">
        <v>42991</v>
      </c>
      <c r="B1369">
        <f>+VLOOKUP(A1369,'CEMEXCPO.MX'!$A$2:$G$1741,6,FALSE)</f>
        <v>15.98</v>
      </c>
      <c r="C1369">
        <f>+VLOOKUP(A1369,BIMBOA.MX!$A$2:$G$1741,6,FALSE)</f>
        <v>43.642315000000004</v>
      </c>
      <c r="D1369">
        <f>+VLOOKUP(A1369,GENTERA.MX!$A$2:$G$1741,6,FALSE)</f>
        <v>25.756809000000001</v>
      </c>
      <c r="F1369" s="16">
        <v>42991</v>
      </c>
      <c r="G1369">
        <f>+LN(B1369/B1368)</f>
        <v>-1.4290333719139587E-2</v>
      </c>
      <c r="H1369">
        <f>+LN(C1369/C1368)</f>
        <v>5.1854659283682254E-3</v>
      </c>
      <c r="I1369">
        <f>+LN(D1369/D1368)</f>
        <v>8.577647899706135E-3</v>
      </c>
    </row>
    <row r="1370" spans="1:9" x14ac:dyDescent="0.25">
      <c r="A1370" s="16">
        <v>42992</v>
      </c>
      <c r="B1370">
        <f>+VLOOKUP(A1370,'CEMEXCPO.MX'!$A$2:$G$1741,6,FALSE)</f>
        <v>16.149999999999999</v>
      </c>
      <c r="C1370">
        <f>+VLOOKUP(A1370,BIMBOA.MX!$A$2:$G$1741,6,FALSE)</f>
        <v>43.387154000000002</v>
      </c>
      <c r="D1370">
        <f>+VLOOKUP(A1370,GENTERA.MX!$A$2:$G$1741,6,FALSE)</f>
        <v>25.848469000000001</v>
      </c>
      <c r="F1370" s="16">
        <v>42992</v>
      </c>
      <c r="G1370">
        <f>+LN(B1370/B1369)</f>
        <v>1.0582109330536788E-2</v>
      </c>
      <c r="H1370">
        <f>+LN(C1370/C1369)</f>
        <v>-5.8638007115562069E-3</v>
      </c>
      <c r="I1370">
        <f>+LN(D1370/D1369)</f>
        <v>3.5523535553769405E-3</v>
      </c>
    </row>
    <row r="1371" spans="1:9" x14ac:dyDescent="0.25">
      <c r="A1371" s="16">
        <v>42993</v>
      </c>
      <c r="B1371">
        <f>+VLOOKUP(A1371,'CEMEXCPO.MX'!$A$2:$G$1741,6,FALSE)</f>
        <v>16</v>
      </c>
      <c r="C1371">
        <f>+VLOOKUP(A1371,BIMBOA.MX!$A$2:$G$1741,6,FALSE)</f>
        <v>43.524548000000003</v>
      </c>
      <c r="D1371">
        <f>+VLOOKUP(A1371,GENTERA.MX!$A$2:$G$1741,6,FALSE)</f>
        <v>26.004293000000001</v>
      </c>
      <c r="F1371" s="16">
        <v>42993</v>
      </c>
      <c r="G1371">
        <f>+LN(B1371/B1370)</f>
        <v>-9.3313274288841924E-3</v>
      </c>
      <c r="H1371">
        <f>+LN(C1371/C1370)</f>
        <v>3.1616942549977439E-3</v>
      </c>
      <c r="I1371">
        <f>+LN(D1371/D1370)</f>
        <v>6.0102668811706575E-3</v>
      </c>
    </row>
    <row r="1372" spans="1:9" x14ac:dyDescent="0.25">
      <c r="A1372" s="16">
        <v>42996</v>
      </c>
      <c r="B1372">
        <f>+VLOOKUP(A1372,'CEMEXCPO.MX'!$A$2:$G$1741,6,FALSE)</f>
        <v>16.139999</v>
      </c>
      <c r="C1372">
        <f>+VLOOKUP(A1372,BIMBOA.MX!$A$2:$G$1741,6,FALSE)</f>
        <v>42.729626000000003</v>
      </c>
      <c r="D1372">
        <f>+VLOOKUP(A1372,GENTERA.MX!$A$2:$G$1741,6,FALSE)</f>
        <v>26.196783</v>
      </c>
      <c r="F1372" s="16">
        <v>42996</v>
      </c>
      <c r="G1372">
        <f>+LN(B1372/B1371)</f>
        <v>8.7118786441509038E-3</v>
      </c>
      <c r="H1372">
        <f>+LN(C1372/C1371)</f>
        <v>-1.8432603779210577E-2</v>
      </c>
      <c r="I1372">
        <f>+LN(D1372/D1371)</f>
        <v>7.3749771926066594E-3</v>
      </c>
    </row>
    <row r="1373" spans="1:9" x14ac:dyDescent="0.25">
      <c r="A1373" s="16">
        <v>42997</v>
      </c>
      <c r="B1373">
        <f>+VLOOKUP(A1373,'CEMEXCPO.MX'!$A$2:$G$1741,6,FALSE)</f>
        <v>16.239999999999998</v>
      </c>
      <c r="C1373">
        <f>+VLOOKUP(A1373,BIMBOA.MX!$A$2:$G$1741,6,FALSE)</f>
        <v>42.258560000000003</v>
      </c>
      <c r="D1373">
        <f>+VLOOKUP(A1373,GENTERA.MX!$A$2:$G$1741,6,FALSE)</f>
        <v>26.169284999999999</v>
      </c>
      <c r="F1373" s="16">
        <v>42997</v>
      </c>
      <c r="G1373">
        <f>+LN(B1373/B1372)</f>
        <v>6.1767338495996513E-3</v>
      </c>
      <c r="H1373">
        <f>+LN(C1373/C1372)</f>
        <v>-1.108556015266729E-2</v>
      </c>
      <c r="I1373">
        <f>+LN(D1373/D1372)</f>
        <v>-1.0502221601762652E-3</v>
      </c>
    </row>
    <row r="1374" spans="1:9" x14ac:dyDescent="0.25">
      <c r="A1374" s="16">
        <v>42998</v>
      </c>
      <c r="B1374">
        <f>+VLOOKUP(A1374,'CEMEXCPO.MX'!$A$2:$G$1741,6,FALSE)</f>
        <v>16.649999999999999</v>
      </c>
      <c r="C1374">
        <f>+VLOOKUP(A1374,BIMBOA.MX!$A$2:$G$1741,6,FALSE)</f>
        <v>42.209488</v>
      </c>
      <c r="D1374">
        <f>+VLOOKUP(A1374,GENTERA.MX!$A$2:$G$1741,6,FALSE)</f>
        <v>26.325108</v>
      </c>
      <c r="F1374" s="16">
        <v>42998</v>
      </c>
      <c r="G1374">
        <f>+LN(B1374/B1373)</f>
        <v>2.4932881692921034E-2</v>
      </c>
      <c r="H1374">
        <f>+LN(C1374/C1373)</f>
        <v>-1.161906938366044E-3</v>
      </c>
      <c r="I1374">
        <f>+LN(D1374/D1373)</f>
        <v>5.9367657672432976E-3</v>
      </c>
    </row>
    <row r="1375" spans="1:9" x14ac:dyDescent="0.25">
      <c r="A1375" s="16">
        <v>42999</v>
      </c>
      <c r="B1375">
        <f>+VLOOKUP(A1375,'CEMEXCPO.MX'!$A$2:$G$1741,6,FALSE)</f>
        <v>16.719999000000001</v>
      </c>
      <c r="C1375">
        <f>+VLOOKUP(A1375,BIMBOA.MX!$A$2:$G$1741,6,FALSE)</f>
        <v>41.816932999999999</v>
      </c>
      <c r="D1375">
        <f>+VLOOKUP(A1375,GENTERA.MX!$A$2:$G$1741,6,FALSE)</f>
        <v>26.334271999999999</v>
      </c>
      <c r="F1375" s="16">
        <v>42999</v>
      </c>
      <c r="G1375">
        <f>+LN(B1375/B1374)</f>
        <v>4.1953314214886296E-3</v>
      </c>
      <c r="H1375">
        <f>+LN(C1375/C1374)</f>
        <v>-9.3436766984030008E-3</v>
      </c>
      <c r="I1375">
        <f>+LN(D1375/D1374)</f>
        <v>3.4804815751750587E-4</v>
      </c>
    </row>
    <row r="1376" spans="1:9" x14ac:dyDescent="0.25">
      <c r="A1376" s="16">
        <v>43000</v>
      </c>
      <c r="B1376">
        <f>+VLOOKUP(A1376,'CEMEXCPO.MX'!$A$2:$G$1741,6,FALSE)</f>
        <v>16.579999999999998</v>
      </c>
      <c r="C1376">
        <f>+VLOOKUP(A1376,BIMBOA.MX!$A$2:$G$1741,6,FALSE)</f>
        <v>42.013213999999998</v>
      </c>
      <c r="D1376">
        <f>+VLOOKUP(A1376,GENTERA.MX!$A$2:$G$1741,6,FALSE)</f>
        <v>26.306775999999999</v>
      </c>
      <c r="F1376" s="16">
        <v>43000</v>
      </c>
      <c r="G1376">
        <f>+LN(B1376/B1375)</f>
        <v>-8.4083981407926233E-3</v>
      </c>
      <c r="H1376">
        <f>+LN(C1376/C1375)</f>
        <v>4.6828346534108032E-3</v>
      </c>
      <c r="I1376">
        <f>+LN(D1376/D1375)</f>
        <v>-1.0446601481248618E-3</v>
      </c>
    </row>
    <row r="1377" spans="1:9" x14ac:dyDescent="0.25">
      <c r="A1377" s="16">
        <v>43003</v>
      </c>
      <c r="B1377">
        <f>+VLOOKUP(A1377,'CEMEXCPO.MX'!$A$2:$G$1741,6,FALSE)</f>
        <v>16.5</v>
      </c>
      <c r="C1377">
        <f>+VLOOKUP(A1377,BIMBOA.MX!$A$2:$G$1741,6,FALSE)</f>
        <v>42.445022999999999</v>
      </c>
      <c r="D1377">
        <f>+VLOOKUP(A1377,GENTERA.MX!$A$2:$G$1741,6,FALSE)</f>
        <v>26.590927000000001</v>
      </c>
      <c r="F1377" s="16">
        <v>43003</v>
      </c>
      <c r="G1377">
        <f>+LN(B1377/B1376)</f>
        <v>-4.8367688006138825E-3</v>
      </c>
      <c r="H1377">
        <f>+LN(C1377/C1376)</f>
        <v>1.0225474218715301E-2</v>
      </c>
      <c r="I1377">
        <f>+LN(D1377/D1376)</f>
        <v>1.0743518792468572E-2</v>
      </c>
    </row>
    <row r="1378" spans="1:9" x14ac:dyDescent="0.25">
      <c r="A1378" s="16">
        <v>43004</v>
      </c>
      <c r="B1378">
        <f>+VLOOKUP(A1378,'CEMEXCPO.MX'!$A$2:$G$1741,6,FALSE)</f>
        <v>16.469999000000001</v>
      </c>
      <c r="C1378">
        <f>+VLOOKUP(A1378,BIMBOA.MX!$A$2:$G$1741,6,FALSE)</f>
        <v>42.552975000000004</v>
      </c>
      <c r="D1378">
        <f>+VLOOKUP(A1378,GENTERA.MX!$A$2:$G$1741,6,FALSE)</f>
        <v>26.563427000000001</v>
      </c>
      <c r="F1378" s="16">
        <v>43004</v>
      </c>
      <c r="G1378">
        <f>+LN(B1378/B1377)</f>
        <v>-1.8198974334418824E-3</v>
      </c>
      <c r="H1378">
        <f>+LN(C1378/C1377)</f>
        <v>2.5401082515740425E-3</v>
      </c>
      <c r="I1378">
        <f>+LN(D1378/D1377)</f>
        <v>-1.0347224783721447E-3</v>
      </c>
    </row>
    <row r="1379" spans="1:9" x14ac:dyDescent="0.25">
      <c r="A1379" s="16">
        <v>43005</v>
      </c>
      <c r="B1379">
        <f>+VLOOKUP(A1379,'CEMEXCPO.MX'!$A$2:$G$1741,6,FALSE)</f>
        <v>16.420000000000002</v>
      </c>
      <c r="C1379">
        <f>+VLOOKUP(A1379,BIMBOA.MX!$A$2:$G$1741,6,FALSE)</f>
        <v>42.386135000000003</v>
      </c>
      <c r="D1379">
        <f>+VLOOKUP(A1379,GENTERA.MX!$A$2:$G$1741,6,FALSE)</f>
        <v>26.618423</v>
      </c>
      <c r="F1379" s="16">
        <v>43005</v>
      </c>
      <c r="G1379">
        <f>+LN(B1379/B1378)</f>
        <v>-3.0403794488107335E-3</v>
      </c>
      <c r="H1379">
        <f>+LN(C1379/C1378)</f>
        <v>-3.9284662758525633E-3</v>
      </c>
      <c r="I1379">
        <f>+LN(D1379/D1378)</f>
        <v>2.0682251408715791E-3</v>
      </c>
    </row>
    <row r="1380" spans="1:9" x14ac:dyDescent="0.25">
      <c r="A1380" s="16">
        <v>43006</v>
      </c>
      <c r="B1380">
        <f>+VLOOKUP(A1380,'CEMEXCPO.MX'!$A$2:$G$1741,6,FALSE)</f>
        <v>16.360001</v>
      </c>
      <c r="C1380">
        <f>+VLOOKUP(A1380,BIMBOA.MX!$A$2:$G$1741,6,FALSE)</f>
        <v>43.171253</v>
      </c>
      <c r="D1380">
        <f>+VLOOKUP(A1380,GENTERA.MX!$A$2:$G$1741,6,FALSE)</f>
        <v>26.820077999999999</v>
      </c>
      <c r="F1380" s="16">
        <v>43006</v>
      </c>
      <c r="G1380">
        <f>+LN(B1380/B1379)</f>
        <v>-3.6607117249887185E-3</v>
      </c>
      <c r="H1380">
        <f>+LN(C1380/C1379)</f>
        <v>1.8353529888676102E-2</v>
      </c>
      <c r="I1380">
        <f>+LN(D1380/D1379)</f>
        <v>7.547216086621341E-3</v>
      </c>
    </row>
    <row r="1381" spans="1:9" x14ac:dyDescent="0.25">
      <c r="A1381" s="16">
        <v>43007</v>
      </c>
      <c r="B1381">
        <f>+VLOOKUP(A1381,'CEMEXCPO.MX'!$A$2:$G$1741,6,FALSE)</f>
        <v>16.549999</v>
      </c>
      <c r="C1381">
        <f>+VLOOKUP(A1381,BIMBOA.MX!$A$2:$G$1741,6,FALSE)</f>
        <v>43.151618999999997</v>
      </c>
      <c r="D1381">
        <f>+VLOOKUP(A1381,GENTERA.MX!$A$2:$G$1741,6,FALSE)</f>
        <v>27.049232</v>
      </c>
      <c r="F1381" s="16">
        <v>43007</v>
      </c>
      <c r="G1381">
        <f>+LN(B1381/B1380)</f>
        <v>1.154664910081573E-2</v>
      </c>
      <c r="H1381">
        <f>+LN(C1381/C1380)</f>
        <v>-4.5489682823753047E-4</v>
      </c>
      <c r="I1381">
        <f>+LN(D1381/D1380)</f>
        <v>8.507826895812344E-3</v>
      </c>
    </row>
    <row r="1382" spans="1:9" x14ac:dyDescent="0.25">
      <c r="A1382" s="16">
        <v>43010</v>
      </c>
      <c r="B1382">
        <f>+VLOOKUP(A1382,'CEMEXCPO.MX'!$A$2:$G$1741,6,FALSE)</f>
        <v>16.57</v>
      </c>
      <c r="C1382">
        <f>+VLOOKUP(A1382,BIMBOA.MX!$A$2:$G$1741,6,FALSE)</f>
        <v>43.681567999999999</v>
      </c>
      <c r="D1382">
        <f>+VLOOKUP(A1382,GENTERA.MX!$A$2:$G$1741,6,FALSE)</f>
        <v>26.975902999999999</v>
      </c>
      <c r="F1382" s="16">
        <v>43010</v>
      </c>
      <c r="G1382">
        <f>+LN(B1382/B1381)</f>
        <v>1.207790038362136E-3</v>
      </c>
      <c r="H1382">
        <f>+LN(C1382/C1381)</f>
        <v>1.2206291124581001E-2</v>
      </c>
      <c r="I1382">
        <f>+LN(D1382/D1381)</f>
        <v>-2.7146269983900403E-3</v>
      </c>
    </row>
    <row r="1383" spans="1:9" x14ac:dyDescent="0.25">
      <c r="A1383" s="16">
        <v>43011</v>
      </c>
      <c r="B1383">
        <f>+VLOOKUP(A1383,'CEMEXCPO.MX'!$A$2:$G$1741,6,FALSE)</f>
        <v>16.559999000000001</v>
      </c>
      <c r="C1383">
        <f>+VLOOKUP(A1383,BIMBOA.MX!$A$2:$G$1741,6,FALSE)</f>
        <v>44.054496999999998</v>
      </c>
      <c r="D1383">
        <f>+VLOOKUP(A1383,GENTERA.MX!$A$2:$G$1741,6,FALSE)</f>
        <v>26.581758000000001</v>
      </c>
      <c r="F1383" s="16">
        <v>43011</v>
      </c>
      <c r="G1383">
        <f>+LN(B1383/B1382)</f>
        <v>-6.0374286783308122E-4</v>
      </c>
      <c r="H1383">
        <f>+LN(C1383/C1382)</f>
        <v>8.5012074790138531E-3</v>
      </c>
      <c r="I1383">
        <f>+LN(D1383/D1382)</f>
        <v>-1.4718794971328462E-2</v>
      </c>
    </row>
    <row r="1384" spans="1:9" x14ac:dyDescent="0.25">
      <c r="A1384" s="16">
        <v>43012</v>
      </c>
      <c r="B1384">
        <f>+VLOOKUP(A1384,'CEMEXCPO.MX'!$A$2:$G$1741,6,FALSE)</f>
        <v>16.540001</v>
      </c>
      <c r="C1384">
        <f>+VLOOKUP(A1384,BIMBOA.MX!$A$2:$G$1741,6,FALSE)</f>
        <v>45.026072999999997</v>
      </c>
      <c r="D1384">
        <f>+VLOOKUP(A1384,GENTERA.MX!$A$2:$G$1741,6,FALSE)</f>
        <v>26.325108</v>
      </c>
      <c r="F1384" s="16">
        <v>43012</v>
      </c>
      <c r="G1384">
        <f>+LN(B1384/B1383)</f>
        <v>-1.2083385156029113E-3</v>
      </c>
      <c r="H1384">
        <f>+LN(C1384/C1383)</f>
        <v>2.1814286275683978E-2</v>
      </c>
      <c r="I1384">
        <f>+LN(D1384/D1383)</f>
        <v>-9.7020304770759364E-3</v>
      </c>
    </row>
    <row r="1385" spans="1:9" x14ac:dyDescent="0.25">
      <c r="A1385" s="16">
        <v>43013</v>
      </c>
      <c r="B1385">
        <f>+VLOOKUP(A1385,'CEMEXCPO.MX'!$A$2:$G$1741,6,FALSE)</f>
        <v>16.489999999999998</v>
      </c>
      <c r="C1385">
        <f>+VLOOKUP(A1385,BIMBOA.MX!$A$2:$G$1741,6,FALSE)</f>
        <v>45.006442999999997</v>
      </c>
      <c r="D1385">
        <f>+VLOOKUP(A1385,GENTERA.MX!$A$2:$G$1741,6,FALSE)</f>
        <v>25.720141999999999</v>
      </c>
      <c r="F1385" s="16">
        <v>43013</v>
      </c>
      <c r="G1385">
        <f>+LN(B1385/B1384)</f>
        <v>-3.0276134835280901E-3</v>
      </c>
      <c r="H1385">
        <f>+LN(C1385/C1384)</f>
        <v>-4.360646838095075E-4</v>
      </c>
      <c r="I1385">
        <f>+LN(D1385/D1384)</f>
        <v>-2.3248740226213906E-2</v>
      </c>
    </row>
    <row r="1386" spans="1:9" x14ac:dyDescent="0.25">
      <c r="A1386" s="16">
        <v>43014</v>
      </c>
      <c r="B1386">
        <f>+VLOOKUP(A1386,'CEMEXCPO.MX'!$A$2:$G$1741,6,FALSE)</f>
        <v>16.620000999999998</v>
      </c>
      <c r="C1386">
        <f>+VLOOKUP(A1386,BIMBOA.MX!$A$2:$G$1741,6,FALSE)</f>
        <v>44.977004999999998</v>
      </c>
      <c r="D1386">
        <f>+VLOOKUP(A1386,GENTERA.MX!$A$2:$G$1741,6,FALSE)</f>
        <v>24.766867000000001</v>
      </c>
      <c r="F1386" s="16">
        <v>43014</v>
      </c>
      <c r="G1386">
        <f>+LN(B1386/B1385)</f>
        <v>7.8527130242645356E-3</v>
      </c>
      <c r="H1386">
        <f>+LN(C1386/C1385)</f>
        <v>-6.5429813381268542E-4</v>
      </c>
      <c r="I1386">
        <f>+LN(D1386/D1385)</f>
        <v>-3.7767668497551539E-2</v>
      </c>
    </row>
    <row r="1387" spans="1:9" x14ac:dyDescent="0.25">
      <c r="A1387" s="16">
        <v>43017</v>
      </c>
      <c r="B1387">
        <f>+VLOOKUP(A1387,'CEMEXCPO.MX'!$A$2:$G$1741,6,FALSE)</f>
        <v>16.18</v>
      </c>
      <c r="C1387">
        <f>+VLOOKUP(A1387,BIMBOA.MX!$A$2:$G$1741,6,FALSE)</f>
        <v>44.829796000000002</v>
      </c>
      <c r="D1387">
        <f>+VLOOKUP(A1387,GENTERA.MX!$A$2:$G$1741,6,FALSE)</f>
        <v>24.629375</v>
      </c>
      <c r="F1387" s="16">
        <v>43017</v>
      </c>
      <c r="G1387">
        <f>+LN(B1387/B1386)</f>
        <v>-2.6830937965426307E-2</v>
      </c>
      <c r="H1387">
        <f>+LN(C1387/C1386)</f>
        <v>-3.2783515325331167E-3</v>
      </c>
      <c r="I1387">
        <f>+LN(D1387/D1386)</f>
        <v>-5.5669155997415025E-3</v>
      </c>
    </row>
    <row r="1388" spans="1:9" x14ac:dyDescent="0.25">
      <c r="A1388" s="16">
        <v>43018</v>
      </c>
      <c r="B1388">
        <f>+VLOOKUP(A1388,'CEMEXCPO.MX'!$A$2:$G$1741,6,FALSE)</f>
        <v>15.91</v>
      </c>
      <c r="C1388">
        <f>+VLOOKUP(A1388,BIMBOA.MX!$A$2:$G$1741,6,FALSE)</f>
        <v>44.260586000000004</v>
      </c>
      <c r="D1388">
        <f>+VLOOKUP(A1388,GENTERA.MX!$A$2:$G$1741,6,FALSE)</f>
        <v>24.711867999999999</v>
      </c>
      <c r="F1388" s="16">
        <v>43018</v>
      </c>
      <c r="G1388">
        <f>+LN(B1388/B1387)</f>
        <v>-1.6828069280650112E-2</v>
      </c>
      <c r="H1388">
        <f>+LN(C1388/C1387)</f>
        <v>-1.2778433151760665E-2</v>
      </c>
      <c r="I1388">
        <f>+LN(D1388/D1387)</f>
        <v>3.3437778153179547E-3</v>
      </c>
    </row>
    <row r="1389" spans="1:9" x14ac:dyDescent="0.25">
      <c r="A1389" s="16">
        <v>43019</v>
      </c>
      <c r="B1389">
        <f>+VLOOKUP(A1389,'CEMEXCPO.MX'!$A$2:$G$1741,6,FALSE)</f>
        <v>15.4</v>
      </c>
      <c r="C1389">
        <f>+VLOOKUP(A1389,BIMBOA.MX!$A$2:$G$1741,6,FALSE)</f>
        <v>44.780726999999999</v>
      </c>
      <c r="D1389">
        <f>+VLOOKUP(A1389,GENTERA.MX!$A$2:$G$1741,6,FALSE)</f>
        <v>24.161902999999999</v>
      </c>
      <c r="F1389" s="16">
        <v>43019</v>
      </c>
      <c r="G1389">
        <f>+LN(B1389/B1388)</f>
        <v>-3.2580332930111991E-2</v>
      </c>
      <c r="H1389">
        <f>+LN(C1389/C1388)</f>
        <v>1.168327148409876E-2</v>
      </c>
      <c r="I1389">
        <f>+LN(D1389/D1388)</f>
        <v>-2.2506477546554125E-2</v>
      </c>
    </row>
    <row r="1390" spans="1:9" x14ac:dyDescent="0.25">
      <c r="A1390" s="16">
        <v>43020</v>
      </c>
      <c r="B1390">
        <f>+VLOOKUP(A1390,'CEMEXCPO.MX'!$A$2:$G$1741,6,FALSE)</f>
        <v>15.09</v>
      </c>
      <c r="C1390">
        <f>+VLOOKUP(A1390,BIMBOA.MX!$A$2:$G$1741,6,FALSE)</f>
        <v>44.584449999999997</v>
      </c>
      <c r="D1390">
        <f>+VLOOKUP(A1390,GENTERA.MX!$A$2:$G$1741,6,FALSE)</f>
        <v>24.161902999999999</v>
      </c>
      <c r="F1390" s="16">
        <v>43020</v>
      </c>
      <c r="G1390">
        <f>+LN(B1390/B1389)</f>
        <v>-2.0335236639825924E-2</v>
      </c>
      <c r="H1390">
        <f>+LN(C1390/C1389)</f>
        <v>-4.3927024418160855E-3</v>
      </c>
      <c r="I1390">
        <f>+LN(D1390/D1389)</f>
        <v>0</v>
      </c>
    </row>
    <row r="1391" spans="1:9" x14ac:dyDescent="0.25">
      <c r="A1391" s="16">
        <v>43021</v>
      </c>
      <c r="B1391">
        <f>+VLOOKUP(A1391,'CEMEXCPO.MX'!$A$2:$G$1741,6,FALSE)</f>
        <v>15.29</v>
      </c>
      <c r="C1391">
        <f>+VLOOKUP(A1391,BIMBOA.MX!$A$2:$G$1741,6,FALSE)</f>
        <v>44.672770999999997</v>
      </c>
      <c r="D1391">
        <f>+VLOOKUP(A1391,GENTERA.MX!$A$2:$G$1741,6,FALSE)</f>
        <v>23.556940000000001</v>
      </c>
      <c r="F1391" s="16">
        <v>43021</v>
      </c>
      <c r="G1391">
        <f>+LN(B1391/B1390)</f>
        <v>1.3166747161213351E-2</v>
      </c>
      <c r="H1391">
        <f>+LN(C1391/C1390)</f>
        <v>1.9790226008938121E-3</v>
      </c>
      <c r="I1391">
        <f>+LN(D1391/D1390)</f>
        <v>-2.535666732738398E-2</v>
      </c>
    </row>
    <row r="1392" spans="1:9" x14ac:dyDescent="0.25">
      <c r="A1392" s="16">
        <v>43024</v>
      </c>
      <c r="B1392">
        <f>+VLOOKUP(A1392,'CEMEXCPO.MX'!$A$2:$G$1741,6,FALSE)</f>
        <v>14.9</v>
      </c>
      <c r="C1392">
        <f>+VLOOKUP(A1392,BIMBOA.MX!$A$2:$G$1741,6,FALSE)</f>
        <v>43.701199000000003</v>
      </c>
      <c r="D1392">
        <f>+VLOOKUP(A1392,GENTERA.MX!$A$2:$G$1741,6,FALSE)</f>
        <v>22.209517000000002</v>
      </c>
      <c r="F1392" s="16">
        <v>43024</v>
      </c>
      <c r="G1392">
        <f>+LN(B1392/B1391)</f>
        <v>-2.5837806989557364E-2</v>
      </c>
      <c r="H1392">
        <f>+LN(C1392/C1391)</f>
        <v>-2.1988627328114699E-2</v>
      </c>
      <c r="I1392">
        <f>+LN(D1392/D1391)</f>
        <v>-5.8899578484560233E-2</v>
      </c>
    </row>
    <row r="1393" spans="1:9" x14ac:dyDescent="0.25">
      <c r="A1393" s="16">
        <v>43025</v>
      </c>
      <c r="B1393">
        <f>+VLOOKUP(A1393,'CEMEXCPO.MX'!$A$2:$G$1741,6,FALSE)</f>
        <v>15.34</v>
      </c>
      <c r="C1393">
        <f>+VLOOKUP(A1393,BIMBOA.MX!$A$2:$G$1741,6,FALSE)</f>
        <v>44.937747999999999</v>
      </c>
      <c r="D1393">
        <f>+VLOOKUP(A1393,GENTERA.MX!$A$2:$G$1741,6,FALSE)</f>
        <v>22.484501000000002</v>
      </c>
      <c r="F1393" s="16">
        <v>43025</v>
      </c>
      <c r="G1393">
        <f>+LN(B1393/B1392)</f>
        <v>2.9102582987696586E-2</v>
      </c>
      <c r="H1393">
        <f>+LN(C1393/C1392)</f>
        <v>2.7902615446021708E-2</v>
      </c>
      <c r="I1393">
        <f>+LN(D1393/D1392)</f>
        <v>1.2305336694546526E-2</v>
      </c>
    </row>
    <row r="1394" spans="1:9" x14ac:dyDescent="0.25">
      <c r="A1394" s="16">
        <v>43026</v>
      </c>
      <c r="B1394">
        <f>+VLOOKUP(A1394,'CEMEXCPO.MX'!$A$2:$G$1741,6,FALSE)</f>
        <v>15.21</v>
      </c>
      <c r="C1394">
        <f>+VLOOKUP(A1394,BIMBOA.MX!$A$2:$G$1741,6,FALSE)</f>
        <v>44.191890999999998</v>
      </c>
      <c r="D1394">
        <f>+VLOOKUP(A1394,GENTERA.MX!$A$2:$G$1741,6,FALSE)</f>
        <v>22.484501000000002</v>
      </c>
      <c r="F1394" s="16">
        <v>43026</v>
      </c>
      <c r="G1394">
        <f>+LN(B1394/B1393)</f>
        <v>-8.5106896679086191E-3</v>
      </c>
      <c r="H1394">
        <f>+LN(C1394/C1393)</f>
        <v>-1.6736843528050757E-2</v>
      </c>
      <c r="I1394">
        <f>+LN(D1394/D1393)</f>
        <v>0</v>
      </c>
    </row>
    <row r="1395" spans="1:9" x14ac:dyDescent="0.25">
      <c r="A1395" s="16">
        <v>43027</v>
      </c>
      <c r="B1395">
        <f>+VLOOKUP(A1395,'CEMEXCPO.MX'!$A$2:$G$1741,6,FALSE)</f>
        <v>15.3</v>
      </c>
      <c r="C1395">
        <f>+VLOOKUP(A1395,BIMBOA.MX!$A$2:$G$1741,6,FALSE)</f>
        <v>43.760081999999997</v>
      </c>
      <c r="D1395">
        <f>+VLOOKUP(A1395,GENTERA.MX!$A$2:$G$1741,6,FALSE)</f>
        <v>22.512001000000001</v>
      </c>
      <c r="F1395" s="16">
        <v>43027</v>
      </c>
      <c r="G1395">
        <f>+LN(B1395/B1394)</f>
        <v>5.899722127188322E-3</v>
      </c>
      <c r="H1395">
        <f>+LN(C1395/C1394)</f>
        <v>-9.81927874469018E-3</v>
      </c>
      <c r="I1395">
        <f>+LN(D1395/D1394)</f>
        <v>1.2223173892000471E-3</v>
      </c>
    </row>
    <row r="1396" spans="1:9" x14ac:dyDescent="0.25">
      <c r="A1396" s="16">
        <v>43028</v>
      </c>
      <c r="B1396">
        <f>+VLOOKUP(A1396,'CEMEXCPO.MX'!$A$2:$G$1741,6,FALSE)</f>
        <v>15.18</v>
      </c>
      <c r="C1396">
        <f>+VLOOKUP(A1396,BIMBOA.MX!$A$2:$G$1741,6,FALSE)</f>
        <v>43.200687000000002</v>
      </c>
      <c r="D1396">
        <f>+VLOOKUP(A1396,GENTERA.MX!$A$2:$G$1741,6,FALSE)</f>
        <v>21.861205999999999</v>
      </c>
      <c r="F1396" s="16">
        <v>43028</v>
      </c>
      <c r="G1396">
        <f>+LN(B1396/B1395)</f>
        <v>-7.8740564309059957E-3</v>
      </c>
      <c r="H1396">
        <f>+LN(C1396/C1395)</f>
        <v>-1.2865634067979415E-2</v>
      </c>
      <c r="I1396">
        <f>+LN(D1396/D1395)</f>
        <v>-2.9334894307240428E-2</v>
      </c>
    </row>
    <row r="1397" spans="1:9" x14ac:dyDescent="0.25">
      <c r="A1397" s="16">
        <v>43031</v>
      </c>
      <c r="B1397">
        <f>+VLOOKUP(A1397,'CEMEXCPO.MX'!$A$2:$G$1741,6,FALSE)</f>
        <v>15.46</v>
      </c>
      <c r="C1397">
        <f>+VLOOKUP(A1397,BIMBOA.MX!$A$2:$G$1741,6,FALSE)</f>
        <v>44.162449000000002</v>
      </c>
      <c r="D1397">
        <f>+VLOOKUP(A1397,GENTERA.MX!$A$2:$G$1741,6,FALSE)</f>
        <v>21.091252999999998</v>
      </c>
      <c r="F1397" s="16">
        <v>43031</v>
      </c>
      <c r="G1397">
        <f>+LN(B1397/B1396)</f>
        <v>1.8277271191792076E-2</v>
      </c>
      <c r="H1397">
        <f>+LN(C1397/C1396)</f>
        <v>2.2018459957275343E-2</v>
      </c>
      <c r="I1397">
        <f>+LN(D1397/D1396)</f>
        <v>-3.5855245716065166E-2</v>
      </c>
    </row>
    <row r="1398" spans="1:9" x14ac:dyDescent="0.25">
      <c r="A1398" s="16">
        <v>43032</v>
      </c>
      <c r="B1398">
        <f>+VLOOKUP(A1398,'CEMEXCPO.MX'!$A$2:$G$1741,6,FALSE)</f>
        <v>15.89</v>
      </c>
      <c r="C1398">
        <f>+VLOOKUP(A1398,BIMBOA.MX!$A$2:$G$1741,6,FALSE)</f>
        <v>43.995612999999999</v>
      </c>
      <c r="D1398">
        <f>+VLOOKUP(A1398,GENTERA.MX!$A$2:$G$1741,6,FALSE)</f>
        <v>20.550446999999998</v>
      </c>
      <c r="F1398" s="16">
        <v>43032</v>
      </c>
      <c r="G1398">
        <f>+LN(B1398/B1397)</f>
        <v>2.7433937389348639E-2</v>
      </c>
      <c r="H1398">
        <f>+LN(C1398/C1397)</f>
        <v>-3.7849334566919008E-3</v>
      </c>
      <c r="I1398">
        <f>+LN(D1398/D1397)</f>
        <v>-2.5975712238986575E-2</v>
      </c>
    </row>
    <row r="1399" spans="1:9" x14ac:dyDescent="0.25">
      <c r="A1399" s="16">
        <v>43033</v>
      </c>
      <c r="B1399">
        <f>+VLOOKUP(A1399,'CEMEXCPO.MX'!$A$2:$G$1741,6,FALSE)</f>
        <v>15.52</v>
      </c>
      <c r="C1399">
        <f>+VLOOKUP(A1399,BIMBOA.MX!$A$2:$G$1741,6,FALSE)</f>
        <v>44.211517000000001</v>
      </c>
      <c r="D1399">
        <f>+VLOOKUP(A1399,GENTERA.MX!$A$2:$G$1741,6,FALSE)</f>
        <v>19.368020999999999</v>
      </c>
      <c r="F1399" s="16">
        <v>43033</v>
      </c>
      <c r="G1399">
        <f>+LN(B1399/B1398)</f>
        <v>-2.3560465793552025E-2</v>
      </c>
      <c r="H1399">
        <f>+LN(C1399/C1398)</f>
        <v>4.8953963512112855E-3</v>
      </c>
      <c r="I1399">
        <f>+LN(D1399/D1398)</f>
        <v>-5.9259388632622742E-2</v>
      </c>
    </row>
    <row r="1400" spans="1:9" x14ac:dyDescent="0.25">
      <c r="A1400" s="16">
        <v>43034</v>
      </c>
      <c r="B1400">
        <f>+VLOOKUP(A1400,'CEMEXCPO.MX'!$A$2:$G$1741,6,FALSE)</f>
        <v>15.75</v>
      </c>
      <c r="C1400">
        <f>+VLOOKUP(A1400,BIMBOA.MX!$A$2:$G$1741,6,FALSE)</f>
        <v>44.182079000000002</v>
      </c>
      <c r="D1400">
        <f>+VLOOKUP(A1400,GENTERA.MX!$A$2:$G$1741,6,FALSE)</f>
        <v>17.268978000000001</v>
      </c>
      <c r="F1400" s="16">
        <v>43034</v>
      </c>
      <c r="G1400">
        <f>+LN(B1400/B1399)</f>
        <v>1.4710850516569325E-2</v>
      </c>
      <c r="H1400">
        <f>+LN(C1400/C1399)</f>
        <v>-6.6606637630921175E-4</v>
      </c>
      <c r="I1400">
        <f>+LN(D1400/D1399)</f>
        <v>-0.11471159125526686</v>
      </c>
    </row>
    <row r="1401" spans="1:9" x14ac:dyDescent="0.25">
      <c r="A1401" s="16">
        <v>43035</v>
      </c>
      <c r="B1401">
        <f>+VLOOKUP(A1401,'CEMEXCPO.MX'!$A$2:$G$1741,6,FALSE)</f>
        <v>15.75</v>
      </c>
      <c r="C1401">
        <f>+VLOOKUP(A1401,BIMBOA.MX!$A$2:$G$1741,6,FALSE)</f>
        <v>44.172263999999998</v>
      </c>
      <c r="D1401">
        <f>+VLOOKUP(A1401,GENTERA.MX!$A$2:$G$1741,6,FALSE)</f>
        <v>17.993100999999999</v>
      </c>
      <c r="F1401" s="16">
        <v>43035</v>
      </c>
      <c r="G1401">
        <f>+LN(B1401/B1400)</f>
        <v>0</v>
      </c>
      <c r="H1401">
        <f>+LN(C1401/C1400)</f>
        <v>-2.2217357307216919E-4</v>
      </c>
      <c r="I1401">
        <f>+LN(D1401/D1400)</f>
        <v>4.1076694006081861E-2</v>
      </c>
    </row>
    <row r="1402" spans="1:9" x14ac:dyDescent="0.25">
      <c r="A1402" s="16">
        <v>43038</v>
      </c>
      <c r="B1402">
        <f>+VLOOKUP(A1402,'CEMEXCPO.MX'!$A$2:$G$1741,6,FALSE)</f>
        <v>15.51</v>
      </c>
      <c r="C1402">
        <f>+VLOOKUP(A1402,BIMBOA.MX!$A$2:$G$1741,6,FALSE)</f>
        <v>43.701199000000003</v>
      </c>
      <c r="D1402">
        <f>+VLOOKUP(A1402,GENTERA.MX!$A$2:$G$1741,6,FALSE)</f>
        <v>18.048098</v>
      </c>
      <c r="F1402" s="16">
        <v>43038</v>
      </c>
      <c r="G1402">
        <f>+LN(B1402/B1401)</f>
        <v>-1.535538808319465E-2</v>
      </c>
      <c r="H1402">
        <f>+LN(C1402/C1401)</f>
        <v>-1.0721542007714639E-2</v>
      </c>
      <c r="I1402">
        <f>+LN(D1402/D1401)</f>
        <v>3.051898616759145E-3</v>
      </c>
    </row>
    <row r="1403" spans="1:9" x14ac:dyDescent="0.25">
      <c r="A1403" s="16">
        <v>43039</v>
      </c>
      <c r="B1403">
        <f>+VLOOKUP(A1403,'CEMEXCPO.MX'!$A$2:$G$1741,6,FALSE)</f>
        <v>15.58</v>
      </c>
      <c r="C1403">
        <f>+VLOOKUP(A1403,BIMBOA.MX!$A$2:$G$1741,6,FALSE)</f>
        <v>43.495106</v>
      </c>
      <c r="D1403">
        <f>+VLOOKUP(A1403,GENTERA.MX!$A$2:$G$1741,6,FALSE)</f>
        <v>17.800612999999998</v>
      </c>
      <c r="F1403" s="16">
        <v>43039</v>
      </c>
      <c r="G1403">
        <f>+LN(B1403/B1402)</f>
        <v>4.5030632541546668E-3</v>
      </c>
      <c r="H1403">
        <f>+LN(C1403/C1402)</f>
        <v>-4.7271127778274798E-3</v>
      </c>
      <c r="I1403">
        <f>+LN(D1403/D1402)</f>
        <v>-1.3807410358139831E-2</v>
      </c>
    </row>
    <row r="1404" spans="1:9" x14ac:dyDescent="0.25">
      <c r="A1404" s="16">
        <v>43040</v>
      </c>
      <c r="B1404">
        <f>+VLOOKUP(A1404,'CEMEXCPO.MX'!$A$2:$G$1741,6,FALSE)</f>
        <v>15.3</v>
      </c>
      <c r="C1404">
        <f>+VLOOKUP(A1404,BIMBOA.MX!$A$2:$G$1741,6,FALSE)</f>
        <v>43.141807999999997</v>
      </c>
      <c r="D1404">
        <f>+VLOOKUP(A1404,GENTERA.MX!$A$2:$G$1741,6,FALSE)</f>
        <v>17.800612999999998</v>
      </c>
      <c r="F1404" s="16">
        <v>43040</v>
      </c>
      <c r="G1404">
        <f>+LN(B1404/B1403)</f>
        <v>-1.8135212044212395E-2</v>
      </c>
      <c r="H1404">
        <f>+LN(C1404/C1403)</f>
        <v>-8.1558758751886038E-3</v>
      </c>
      <c r="I1404">
        <f>+LN(D1404/D1403)</f>
        <v>0</v>
      </c>
    </row>
    <row r="1405" spans="1:9" x14ac:dyDescent="0.25">
      <c r="A1405" s="16">
        <v>43042</v>
      </c>
      <c r="B1405">
        <f>+VLOOKUP(A1405,'CEMEXCPO.MX'!$A$2:$G$1741,6,FALSE)</f>
        <v>15.17</v>
      </c>
      <c r="C1405">
        <f>+VLOOKUP(A1405,BIMBOA.MX!$A$2:$G$1741,6,FALSE)</f>
        <v>44.270404999999997</v>
      </c>
      <c r="D1405">
        <f>+VLOOKUP(A1405,GENTERA.MX!$A$2:$G$1741,6,FALSE)</f>
        <v>18.112261</v>
      </c>
      <c r="F1405" s="16">
        <v>43042</v>
      </c>
      <c r="G1405">
        <f>+LN(B1405/B1404)</f>
        <v>-8.5330350379489803E-3</v>
      </c>
      <c r="H1405">
        <f>+LN(C1405/C1404)</f>
        <v>2.5823844966625452E-2</v>
      </c>
      <c r="I1405">
        <f>+LN(D1405/D1404)</f>
        <v>1.73562173453282E-2</v>
      </c>
    </row>
    <row r="1406" spans="1:9" x14ac:dyDescent="0.25">
      <c r="A1406" s="16">
        <v>43045</v>
      </c>
      <c r="B1406">
        <f>+VLOOKUP(A1406,'CEMEXCPO.MX'!$A$2:$G$1741,6,FALSE)</f>
        <v>15.37</v>
      </c>
      <c r="C1406">
        <f>+VLOOKUP(A1406,BIMBOA.MX!$A$2:$G$1741,6,FALSE)</f>
        <v>44.898491</v>
      </c>
      <c r="D1406">
        <f>+VLOOKUP(A1406,GENTERA.MX!$A$2:$G$1741,6,FALSE)</f>
        <v>18.433077000000001</v>
      </c>
      <c r="F1406" s="16">
        <v>43045</v>
      </c>
      <c r="G1406">
        <f>+LN(B1406/B1405)</f>
        <v>1.3097764190063459E-2</v>
      </c>
      <c r="H1406">
        <f>+LN(C1406/C1405)</f>
        <v>1.4087791055926641E-2</v>
      </c>
      <c r="I1406">
        <f>+LN(D1406/D1405)</f>
        <v>1.755760154340685E-2</v>
      </c>
    </row>
    <row r="1407" spans="1:9" x14ac:dyDescent="0.25">
      <c r="A1407" s="16">
        <v>43046</v>
      </c>
      <c r="B1407">
        <f>+VLOOKUP(A1407,'CEMEXCPO.MX'!$A$2:$G$1741,6,FALSE)</f>
        <v>15.52</v>
      </c>
      <c r="C1407">
        <f>+VLOOKUP(A1407,BIMBOA.MX!$A$2:$G$1741,6,FALSE)</f>
        <v>45.232162000000002</v>
      </c>
      <c r="D1407">
        <f>+VLOOKUP(A1407,GENTERA.MX!$A$2:$G$1741,6,FALSE)</f>
        <v>18.158092</v>
      </c>
      <c r="F1407" s="16">
        <v>43046</v>
      </c>
      <c r="G1407">
        <f>+LN(B1407/B1406)</f>
        <v>9.711957204568189E-3</v>
      </c>
      <c r="H1407">
        <f>+LN(C1407/C1406)</f>
        <v>7.4041963143881093E-3</v>
      </c>
      <c r="I1407">
        <f>+LN(D1407/D1406)</f>
        <v>-1.5030412222015352E-2</v>
      </c>
    </row>
    <row r="1408" spans="1:9" x14ac:dyDescent="0.25">
      <c r="A1408" s="16">
        <v>43047</v>
      </c>
      <c r="B1408">
        <f>+VLOOKUP(A1408,'CEMEXCPO.MX'!$A$2:$G$1741,6,FALSE)</f>
        <v>15.68</v>
      </c>
      <c r="C1408">
        <f>+VLOOKUP(A1408,BIMBOA.MX!$A$2:$G$1741,6,FALSE)</f>
        <v>44.142822000000002</v>
      </c>
      <c r="D1408">
        <f>+VLOOKUP(A1408,GENTERA.MX!$A$2:$G$1741,6,FALSE)</f>
        <v>17.690619999999999</v>
      </c>
      <c r="F1408" s="16">
        <v>43047</v>
      </c>
      <c r="G1408">
        <f>+LN(B1408/B1407)</f>
        <v>1.0256500167189061E-2</v>
      </c>
      <c r="H1408">
        <f>+LN(C1408/C1407)</f>
        <v>-2.4378050754406765E-2</v>
      </c>
      <c r="I1408">
        <f>+LN(D1408/D1407)</f>
        <v>-2.6081745966753948E-2</v>
      </c>
    </row>
    <row r="1409" spans="1:9" x14ac:dyDescent="0.25">
      <c r="A1409" s="16">
        <v>43048</v>
      </c>
      <c r="B1409">
        <f>+VLOOKUP(A1409,'CEMEXCPO.MX'!$A$2:$G$1741,6,FALSE)</f>
        <v>15.76</v>
      </c>
      <c r="C1409">
        <f>+VLOOKUP(A1409,BIMBOA.MX!$A$2:$G$1741,6,FALSE)</f>
        <v>43.848404000000002</v>
      </c>
      <c r="D1409">
        <f>+VLOOKUP(A1409,GENTERA.MX!$A$2:$G$1741,6,FALSE)</f>
        <v>17.498132999999999</v>
      </c>
      <c r="F1409" s="16">
        <v>43048</v>
      </c>
      <c r="G1409">
        <f>+LN(B1409/B1408)</f>
        <v>5.0890695074712281E-3</v>
      </c>
      <c r="H1409">
        <f>+LN(C1409/C1408)</f>
        <v>-6.6920103770958432E-3</v>
      </c>
      <c r="I1409">
        <f>+LN(D1409/D1408)</f>
        <v>-1.0940366083413949E-2</v>
      </c>
    </row>
    <row r="1410" spans="1:9" x14ac:dyDescent="0.25">
      <c r="A1410" s="16">
        <v>43049</v>
      </c>
      <c r="B1410">
        <f>+VLOOKUP(A1410,'CEMEXCPO.MX'!$A$2:$G$1741,6,FALSE)</f>
        <v>15.54</v>
      </c>
      <c r="C1410">
        <f>+VLOOKUP(A1410,BIMBOA.MX!$A$2:$G$1741,6,FALSE)</f>
        <v>42.896458000000003</v>
      </c>
      <c r="D1410">
        <f>+VLOOKUP(A1410,GENTERA.MX!$A$2:$G$1741,6,FALSE)</f>
        <v>16.682345999999999</v>
      </c>
      <c r="F1410" s="16">
        <v>43049</v>
      </c>
      <c r="G1410">
        <f>+LN(B1410/B1409)</f>
        <v>-1.4057739490231699E-2</v>
      </c>
      <c r="H1410">
        <f>+LN(C1410/C1409)</f>
        <v>-2.1949062925710472E-2</v>
      </c>
      <c r="I1410">
        <f>+LN(D1410/D1409)</f>
        <v>-4.7743155001171766E-2</v>
      </c>
    </row>
    <row r="1411" spans="1:9" x14ac:dyDescent="0.25">
      <c r="A1411" s="16">
        <v>43052</v>
      </c>
      <c r="B1411">
        <f>+VLOOKUP(A1411,'CEMEXCPO.MX'!$A$2:$G$1741,6,FALSE)</f>
        <v>15.19</v>
      </c>
      <c r="C1411">
        <f>+VLOOKUP(A1411,BIMBOA.MX!$A$2:$G$1741,6,FALSE)</f>
        <v>43.102550999999998</v>
      </c>
      <c r="D1411">
        <f>+VLOOKUP(A1411,GENTERA.MX!$A$2:$G$1741,6,FALSE)</f>
        <v>16.883998999999999</v>
      </c>
      <c r="F1411" s="16">
        <v>43052</v>
      </c>
      <c r="G1411">
        <f>+LN(B1411/B1410)</f>
        <v>-2.2780028331819885E-2</v>
      </c>
      <c r="H1411">
        <f>+LN(C1411/C1410)</f>
        <v>4.7929248703959381E-3</v>
      </c>
      <c r="I1411">
        <f>+LN(D1411/D1410)</f>
        <v>1.2015334169893995E-2</v>
      </c>
    </row>
    <row r="1412" spans="1:9" x14ac:dyDescent="0.25">
      <c r="A1412" s="16">
        <v>43053</v>
      </c>
      <c r="B1412">
        <f>+VLOOKUP(A1412,'CEMEXCPO.MX'!$A$2:$G$1741,6,FALSE)</f>
        <v>15.08</v>
      </c>
      <c r="C1412">
        <f>+VLOOKUP(A1412,BIMBOA.MX!$A$2:$G$1741,6,FALSE)</f>
        <v>43.161434</v>
      </c>
      <c r="D1412">
        <f>+VLOOKUP(A1412,GENTERA.MX!$A$2:$G$1741,6,FALSE)</f>
        <v>16.902332000000001</v>
      </c>
      <c r="F1412" s="16">
        <v>43053</v>
      </c>
      <c r="G1412">
        <f>+LN(B1412/B1411)</f>
        <v>-7.2679540278714422E-3</v>
      </c>
      <c r="H1412">
        <f>+LN(C1412/C1411)</f>
        <v>1.3651817533151082E-3</v>
      </c>
      <c r="I1412">
        <f>+LN(D1412/D1411)</f>
        <v>1.0852318826378362E-3</v>
      </c>
    </row>
    <row r="1413" spans="1:9" x14ac:dyDescent="0.25">
      <c r="A1413" s="16">
        <v>43054</v>
      </c>
      <c r="B1413">
        <f>+VLOOKUP(A1413,'CEMEXCPO.MX'!$A$2:$G$1741,6,FALSE)</f>
        <v>14.91</v>
      </c>
      <c r="C1413">
        <f>+VLOOKUP(A1413,BIMBOA.MX!$A$2:$G$1741,6,FALSE)</f>
        <v>42.945526000000001</v>
      </c>
      <c r="D1413">
        <f>+VLOOKUP(A1413,GENTERA.MX!$A$2:$G$1741,6,FALSE)</f>
        <v>16.966495999999999</v>
      </c>
      <c r="F1413" s="16">
        <v>43054</v>
      </c>
      <c r="G1413">
        <f>+LN(B1413/B1412)</f>
        <v>-1.1337233803162974E-2</v>
      </c>
      <c r="H1413">
        <f>+LN(C1413/C1412)</f>
        <v>-5.0148896788628919E-3</v>
      </c>
      <c r="I1413">
        <f>+LN(D1413/D1412)</f>
        <v>3.7889753234623797E-3</v>
      </c>
    </row>
    <row r="1414" spans="1:9" x14ac:dyDescent="0.25">
      <c r="A1414" s="16">
        <v>43055</v>
      </c>
      <c r="B1414">
        <f>+VLOOKUP(A1414,'CEMEXCPO.MX'!$A$2:$G$1741,6,FALSE)</f>
        <v>15.02</v>
      </c>
      <c r="C1414">
        <f>+VLOOKUP(A1414,BIMBOA.MX!$A$2:$G$1741,6,FALSE)</f>
        <v>43.534362999999999</v>
      </c>
      <c r="D1414">
        <f>+VLOOKUP(A1414,GENTERA.MX!$A$2:$G$1741,6,FALSE)</f>
        <v>16.874834</v>
      </c>
      <c r="F1414" s="16">
        <v>43055</v>
      </c>
      <c r="G1414">
        <f>+LN(B1414/B1413)</f>
        <v>7.3505175593416468E-3</v>
      </c>
      <c r="H1414">
        <f>+LN(C1414/C1413)</f>
        <v>1.361810490051577E-2</v>
      </c>
      <c r="I1414">
        <f>+LN(D1414/D1413)</f>
        <v>-5.4171762255070914E-3</v>
      </c>
    </row>
    <row r="1415" spans="1:9" x14ac:dyDescent="0.25">
      <c r="A1415" s="16">
        <v>43056</v>
      </c>
      <c r="B1415">
        <f>+VLOOKUP(A1415,'CEMEXCPO.MX'!$A$2:$G$1741,6,FALSE)</f>
        <v>14.91</v>
      </c>
      <c r="C1415">
        <f>+VLOOKUP(A1415,BIMBOA.MX!$A$2:$G$1741,6,FALSE)</f>
        <v>42.857204000000003</v>
      </c>
      <c r="D1415">
        <f>+VLOOKUP(A1415,GENTERA.MX!$A$2:$G$1741,6,FALSE)</f>
        <v>16.801506</v>
      </c>
      <c r="F1415" s="16">
        <v>43056</v>
      </c>
      <c r="G1415">
        <f>+LN(B1415/B1414)</f>
        <v>-7.3505175593415878E-3</v>
      </c>
      <c r="H1415">
        <f>+LN(C1415/C1414)</f>
        <v>-1.5676828001631254E-2</v>
      </c>
      <c r="I1415">
        <f>+LN(D1415/D1414)</f>
        <v>-4.3548744244972411E-3</v>
      </c>
    </row>
    <row r="1416" spans="1:9" x14ac:dyDescent="0.25">
      <c r="A1416" s="16">
        <v>43060</v>
      </c>
      <c r="B1416">
        <f>+VLOOKUP(A1416,'CEMEXCPO.MX'!$A$2:$G$1741,6,FALSE)</f>
        <v>14.77</v>
      </c>
      <c r="C1416">
        <f>+VLOOKUP(A1416,BIMBOA.MX!$A$2:$G$1741,6,FALSE)</f>
        <v>43.455852999999998</v>
      </c>
      <c r="D1416">
        <f>+VLOOKUP(A1416,GENTERA.MX!$A$2:$G$1741,6,FALSE)</f>
        <v>17.204815</v>
      </c>
      <c r="F1416" s="16">
        <v>43060</v>
      </c>
      <c r="G1416">
        <f>+LN(B1416/B1415)</f>
        <v>-9.4340322333586416E-3</v>
      </c>
      <c r="H1416">
        <f>+LN(C1416/C1415)</f>
        <v>1.3871796932013845E-2</v>
      </c>
      <c r="I1416">
        <f>+LN(D1416/D1415)</f>
        <v>2.3720761254785783E-2</v>
      </c>
    </row>
    <row r="1417" spans="1:9" x14ac:dyDescent="0.25">
      <c r="A1417" s="16">
        <v>43061</v>
      </c>
      <c r="B1417">
        <f>+VLOOKUP(A1417,'CEMEXCPO.MX'!$A$2:$G$1741,6,FALSE)</f>
        <v>14.64</v>
      </c>
      <c r="C1417">
        <f>+VLOOKUP(A1417,BIMBOA.MX!$A$2:$G$1741,6,FALSE)</f>
        <v>43.593243000000001</v>
      </c>
      <c r="D1417">
        <f>+VLOOKUP(A1417,GENTERA.MX!$A$2:$G$1741,6,FALSE)</f>
        <v>16.755676000000001</v>
      </c>
      <c r="F1417" s="16">
        <v>43061</v>
      </c>
      <c r="G1417">
        <f>+LN(B1417/B1416)</f>
        <v>-8.8405880101228955E-3</v>
      </c>
      <c r="H1417">
        <f>+LN(C1417/C1416)</f>
        <v>3.1566120820316736E-3</v>
      </c>
      <c r="I1417">
        <f>+LN(D1417/D1416)</f>
        <v>-2.6452219962748106E-2</v>
      </c>
    </row>
    <row r="1418" spans="1:9" x14ac:dyDescent="0.25">
      <c r="A1418" s="16">
        <v>43062</v>
      </c>
      <c r="B1418">
        <f>+VLOOKUP(A1418,'CEMEXCPO.MX'!$A$2:$G$1741,6,FALSE)</f>
        <v>14.85</v>
      </c>
      <c r="C1418">
        <f>+VLOOKUP(A1418,BIMBOA.MX!$A$2:$G$1741,6,FALSE)</f>
        <v>43.65213</v>
      </c>
      <c r="D1418">
        <f>+VLOOKUP(A1418,GENTERA.MX!$A$2:$G$1741,6,FALSE)</f>
        <v>16.783173000000001</v>
      </c>
      <c r="F1418" s="16">
        <v>43062</v>
      </c>
      <c r="G1418">
        <f>+LN(B1418/B1417)</f>
        <v>1.4242356715543168E-2</v>
      </c>
      <c r="H1418">
        <f>+LN(C1418/C1417)</f>
        <v>1.3499170653407918E-3</v>
      </c>
      <c r="I1418">
        <f>+LN(D1418/D1417)</f>
        <v>1.63971078201407E-3</v>
      </c>
    </row>
    <row r="1419" spans="1:9" x14ac:dyDescent="0.25">
      <c r="A1419" s="16">
        <v>43063</v>
      </c>
      <c r="B1419">
        <f>+VLOOKUP(A1419,'CEMEXCPO.MX'!$A$2:$G$1741,6,FALSE)</f>
        <v>14.65</v>
      </c>
      <c r="C1419">
        <f>+VLOOKUP(A1419,BIMBOA.MX!$A$2:$G$1741,6,FALSE)</f>
        <v>43.446036999999997</v>
      </c>
      <c r="D1419">
        <f>+VLOOKUP(A1419,GENTERA.MX!$A$2:$G$1741,6,FALSE)</f>
        <v>16.654848000000001</v>
      </c>
      <c r="F1419" s="16">
        <v>43063</v>
      </c>
      <c r="G1419">
        <f>+LN(B1419/B1418)</f>
        <v>-1.3559529785632251E-2</v>
      </c>
      <c r="H1419">
        <f>+LN(C1419/C1418)</f>
        <v>-4.7324390796363207E-3</v>
      </c>
      <c r="I1419">
        <f>+LN(D1419/D1418)</f>
        <v>-7.6754321072016298E-3</v>
      </c>
    </row>
    <row r="1420" spans="1:9" x14ac:dyDescent="0.25">
      <c r="A1420" s="16">
        <v>43066</v>
      </c>
      <c r="B1420">
        <f>+VLOOKUP(A1420,'CEMEXCPO.MX'!$A$2:$G$1741,6,FALSE)</f>
        <v>14.44</v>
      </c>
      <c r="C1420">
        <f>+VLOOKUP(A1420,BIMBOA.MX!$A$2:$G$1741,6,FALSE)</f>
        <v>42.788508999999998</v>
      </c>
      <c r="D1420">
        <f>+VLOOKUP(A1420,GENTERA.MX!$A$2:$G$1741,6,FALSE)</f>
        <v>16.599851999999998</v>
      </c>
      <c r="F1420" s="16">
        <v>43066</v>
      </c>
      <c r="G1420">
        <f>+LN(B1420/B1419)</f>
        <v>-1.44382019983962E-2</v>
      </c>
      <c r="H1420">
        <f>+LN(C1420/C1419)</f>
        <v>-1.525005403450568E-2</v>
      </c>
      <c r="I1420">
        <f>+LN(D1420/D1419)</f>
        <v>-3.307565555423231E-3</v>
      </c>
    </row>
    <row r="1421" spans="1:9" x14ac:dyDescent="0.25">
      <c r="A1421" s="16">
        <v>43067</v>
      </c>
      <c r="B1421">
        <f>+VLOOKUP(A1421,'CEMEXCPO.MX'!$A$2:$G$1741,6,FALSE)</f>
        <v>14.6</v>
      </c>
      <c r="C1421">
        <f>+VLOOKUP(A1421,BIMBOA.MX!$A$2:$G$1741,6,FALSE)</f>
        <v>42.297812999999998</v>
      </c>
      <c r="D1421">
        <f>+VLOOKUP(A1421,GENTERA.MX!$A$2:$G$1741,6,FALSE)</f>
        <v>16.936900999999999</v>
      </c>
      <c r="F1421" s="16">
        <v>43067</v>
      </c>
      <c r="G1421">
        <f>+LN(B1421/B1420)</f>
        <v>1.1019395249610698E-2</v>
      </c>
      <c r="H1421">
        <f>+LN(C1421/C1420)</f>
        <v>-1.1534202643809527E-2</v>
      </c>
      <c r="I1421">
        <f>+LN(D1421/D1420)</f>
        <v>2.0100953040796891E-2</v>
      </c>
    </row>
    <row r="1422" spans="1:9" x14ac:dyDescent="0.25">
      <c r="A1422" s="16">
        <v>43068</v>
      </c>
      <c r="B1422">
        <f>+VLOOKUP(A1422,'CEMEXCPO.MX'!$A$2:$G$1741,6,FALSE)</f>
        <v>14.51</v>
      </c>
      <c r="C1422">
        <f>+VLOOKUP(A1422,BIMBOA.MX!$A$2:$G$1741,6,FALSE)</f>
        <v>43.318458999999997</v>
      </c>
      <c r="D1422">
        <f>+VLOOKUP(A1422,GENTERA.MX!$A$2:$G$1741,6,FALSE)</f>
        <v>16.783888000000001</v>
      </c>
      <c r="F1422" s="16">
        <v>43068</v>
      </c>
      <c r="G1422">
        <f>+LN(B1422/B1421)</f>
        <v>-6.1834618181942783E-3</v>
      </c>
      <c r="H1422">
        <f>+LN(C1422/C1421)</f>
        <v>2.3843466428261156E-2</v>
      </c>
      <c r="I1422">
        <f>+LN(D1422/D1421)</f>
        <v>-9.0753540911479701E-3</v>
      </c>
    </row>
    <row r="1423" spans="1:9" x14ac:dyDescent="0.25">
      <c r="A1423" s="16">
        <v>43069</v>
      </c>
      <c r="B1423">
        <f>+VLOOKUP(A1423,'CEMEXCPO.MX'!$A$2:$G$1741,6,FALSE)</f>
        <v>14.26</v>
      </c>
      <c r="C1423">
        <f>+VLOOKUP(A1423,BIMBOA.MX!$A$2:$G$1741,6,FALSE)</f>
        <v>42.641300000000001</v>
      </c>
      <c r="D1423">
        <f>+VLOOKUP(A1423,GENTERA.MX!$A$2:$G$1741,6,FALSE)</f>
        <v>16.353531</v>
      </c>
      <c r="F1423" s="16">
        <v>43069</v>
      </c>
      <c r="G1423">
        <f>+LN(B1423/B1422)</f>
        <v>-1.7379651909946621E-2</v>
      </c>
      <c r="H1423">
        <f>+LN(C1423/C1422)</f>
        <v>-1.5755581818509262E-2</v>
      </c>
      <c r="I1423">
        <f>+LN(D1423/D1422)</f>
        <v>-2.5975541280453457E-2</v>
      </c>
    </row>
    <row r="1424" spans="1:9" x14ac:dyDescent="0.25">
      <c r="A1424" s="16">
        <v>43070</v>
      </c>
      <c r="B1424">
        <f>+VLOOKUP(A1424,'CEMEXCPO.MX'!$A$2:$G$1741,6,FALSE)</f>
        <v>14.06</v>
      </c>
      <c r="C1424">
        <f>+VLOOKUP(A1424,BIMBOA.MX!$A$2:$G$1741,6,FALSE)</f>
        <v>42.641300000000001</v>
      </c>
      <c r="D1424">
        <f>+VLOOKUP(A1424,GENTERA.MX!$A$2:$G$1741,6,FALSE)</f>
        <v>16.219643000000001</v>
      </c>
      <c r="F1424" s="16">
        <v>43070</v>
      </c>
      <c r="G1424">
        <f>+LN(B1424/B1423)</f>
        <v>-1.4124528603630976E-2</v>
      </c>
      <c r="H1424">
        <f>+LN(C1424/C1423)</f>
        <v>0</v>
      </c>
      <c r="I1424">
        <f>+LN(D1424/D1423)</f>
        <v>-8.2207987486162867E-3</v>
      </c>
    </row>
    <row r="1425" spans="1:9" x14ac:dyDescent="0.25">
      <c r="A1425" s="16">
        <v>43073</v>
      </c>
      <c r="B1425">
        <f>+VLOOKUP(A1425,'CEMEXCPO.MX'!$A$2:$G$1741,6,FALSE)</f>
        <v>13.87</v>
      </c>
      <c r="C1425">
        <f>+VLOOKUP(A1425,BIMBOA.MX!$A$2:$G$1741,6,FALSE)</f>
        <v>42.621673999999999</v>
      </c>
      <c r="D1425">
        <f>+VLOOKUP(A1425,GENTERA.MX!$A$2:$G$1741,6,FALSE)</f>
        <v>15.865795</v>
      </c>
      <c r="F1425" s="16">
        <v>43073</v>
      </c>
      <c r="G1425">
        <f>+LN(B1425/B1424)</f>
        <v>-1.3605652055778709E-2</v>
      </c>
      <c r="H1425">
        <f>+LN(C1425/C1424)</f>
        <v>-4.6036396400206197E-4</v>
      </c>
      <c r="I1425">
        <f>+LN(D1425/D1424)</f>
        <v>-2.2057504495297524E-2</v>
      </c>
    </row>
    <row r="1426" spans="1:9" x14ac:dyDescent="0.25">
      <c r="A1426" s="16">
        <v>43074</v>
      </c>
      <c r="B1426">
        <f>+VLOOKUP(A1426,'CEMEXCPO.MX'!$A$2:$G$1741,6,FALSE)</f>
        <v>13.77</v>
      </c>
      <c r="C1426">
        <f>+VLOOKUP(A1426,BIMBOA.MX!$A$2:$G$1741,6,FALSE)</f>
        <v>42.572605000000003</v>
      </c>
      <c r="D1426">
        <f>+VLOOKUP(A1426,GENTERA.MX!$A$2:$G$1741,6,FALSE)</f>
        <v>16.018809999999998</v>
      </c>
      <c r="F1426" s="16">
        <v>43074</v>
      </c>
      <c r="G1426">
        <f>+LN(B1426/B1425)</f>
        <v>-7.2359215861767428E-3</v>
      </c>
      <c r="H1426">
        <f>+LN(C1426/C1425)</f>
        <v>-1.15193193726061E-3</v>
      </c>
      <c r="I1426">
        <f>+LN(D1426/D1425)</f>
        <v>9.5981226484579234E-3</v>
      </c>
    </row>
    <row r="1427" spans="1:9" x14ac:dyDescent="0.25">
      <c r="A1427" s="16">
        <v>43075</v>
      </c>
      <c r="B1427">
        <f>+VLOOKUP(A1427,'CEMEXCPO.MX'!$A$2:$G$1741,6,FALSE)</f>
        <v>13.6</v>
      </c>
      <c r="C1427">
        <f>+VLOOKUP(A1427,BIMBOA.MX!$A$2:$G$1741,6,FALSE)</f>
        <v>41.718792000000001</v>
      </c>
      <c r="D1427">
        <f>+VLOOKUP(A1427,GENTERA.MX!$A$2:$G$1741,6,FALSE)</f>
        <v>16.047502999999999</v>
      </c>
      <c r="F1427" s="16">
        <v>43075</v>
      </c>
      <c r="G1427">
        <f>+LN(B1427/B1426)</f>
        <v>-1.2422519998557096E-2</v>
      </c>
      <c r="H1427">
        <f>+LN(C1427/C1426)</f>
        <v>-2.0259296520771203E-2</v>
      </c>
      <c r="I1427">
        <f>+LN(D1427/D1426)</f>
        <v>1.7896044149437068E-3</v>
      </c>
    </row>
    <row r="1428" spans="1:9" x14ac:dyDescent="0.25">
      <c r="A1428" s="16">
        <v>43076</v>
      </c>
      <c r="B1428">
        <f>+VLOOKUP(A1428,'CEMEXCPO.MX'!$A$2:$G$1741,6,FALSE)</f>
        <v>13.89</v>
      </c>
      <c r="C1428">
        <f>+VLOOKUP(A1428,BIMBOA.MX!$A$2:$G$1741,6,FALSE)</f>
        <v>41.718792000000001</v>
      </c>
      <c r="D1428">
        <f>+VLOOKUP(A1428,GENTERA.MX!$A$2:$G$1741,6,FALSE)</f>
        <v>16.028373999999999</v>
      </c>
      <c r="F1428" s="16">
        <v>43076</v>
      </c>
      <c r="G1428">
        <f>+LN(B1428/B1427)</f>
        <v>2.1099364024246215E-2</v>
      </c>
      <c r="H1428">
        <f>+LN(C1428/C1427)</f>
        <v>0</v>
      </c>
      <c r="I1428">
        <f>+LN(D1428/D1427)</f>
        <v>-1.1927344819140265E-3</v>
      </c>
    </row>
    <row r="1429" spans="1:9" x14ac:dyDescent="0.25">
      <c r="A1429" s="16">
        <v>43077</v>
      </c>
      <c r="B1429">
        <f>+VLOOKUP(A1429,'CEMEXCPO.MX'!$A$2:$G$1741,6,FALSE)</f>
        <v>14.19</v>
      </c>
      <c r="C1429">
        <f>+VLOOKUP(A1429,BIMBOA.MX!$A$2:$G$1741,6,FALSE)</f>
        <v>41.856189999999998</v>
      </c>
      <c r="D1429">
        <f>+VLOOKUP(A1429,GENTERA.MX!$A$2:$G$1741,6,FALSE)</f>
        <v>15.913611</v>
      </c>
      <c r="F1429" s="16">
        <v>43077</v>
      </c>
      <c r="G1429">
        <f>+LN(B1429/B1428)</f>
        <v>2.13683344056988E-2</v>
      </c>
      <c r="H1429">
        <f>+LN(C1429/C1428)</f>
        <v>3.2880204218296233E-3</v>
      </c>
      <c r="I1429">
        <f>+LN(D1429/D1428)</f>
        <v>-7.1857458961718116E-3</v>
      </c>
    </row>
    <row r="1430" spans="1:9" x14ac:dyDescent="0.25">
      <c r="A1430" s="16">
        <v>43080</v>
      </c>
      <c r="B1430">
        <f>+VLOOKUP(A1430,'CEMEXCPO.MX'!$A$2:$G$1741,6,FALSE)</f>
        <v>14.29</v>
      </c>
      <c r="C1430">
        <f>+VLOOKUP(A1430,BIMBOA.MX!$A$2:$G$1741,6,FALSE)</f>
        <v>41.571587000000001</v>
      </c>
      <c r="D1430">
        <f>+VLOOKUP(A1430,GENTERA.MX!$A$2:$G$1741,6,FALSE)</f>
        <v>15.435438</v>
      </c>
      <c r="F1430" s="16">
        <v>43080</v>
      </c>
      <c r="G1430">
        <f>+LN(B1430/B1429)</f>
        <v>7.0225007698246798E-3</v>
      </c>
      <c r="H1430">
        <f>+LN(C1430/C1429)</f>
        <v>-6.8227660920382694E-3</v>
      </c>
      <c r="I1430">
        <f>+LN(D1430/D1429)</f>
        <v>-3.0508746154086757E-2</v>
      </c>
    </row>
    <row r="1431" spans="1:9" x14ac:dyDescent="0.25">
      <c r="A1431" s="16">
        <v>43082</v>
      </c>
      <c r="B1431">
        <f>+VLOOKUP(A1431,'CEMEXCPO.MX'!$A$2:$G$1741,6,FALSE)</f>
        <v>14.47</v>
      </c>
      <c r="C1431">
        <f>+VLOOKUP(A1431,BIMBOA.MX!$A$2:$G$1741,6,FALSE)</f>
        <v>43.033852000000003</v>
      </c>
      <c r="D1431">
        <f>+VLOOKUP(A1431,GENTERA.MX!$A$2:$G$1741,6,FALSE)</f>
        <v>15.272861000000001</v>
      </c>
      <c r="F1431" s="16">
        <v>43082</v>
      </c>
      <c r="G1431">
        <f>+LN(B1431/B1430)</f>
        <v>1.2517548701616652E-2</v>
      </c>
      <c r="H1431">
        <f>+LN(C1431/C1430)</f>
        <v>3.457013267872034E-2</v>
      </c>
      <c r="I1431">
        <f>+LN(D1431/D1430)</f>
        <v>-1.0588572097676767E-2</v>
      </c>
    </row>
    <row r="1432" spans="1:9" x14ac:dyDescent="0.25">
      <c r="A1432" s="16">
        <v>43083</v>
      </c>
      <c r="B1432">
        <f>+VLOOKUP(A1432,'CEMEXCPO.MX'!$A$2:$G$1741,6,FALSE)</f>
        <v>14.36</v>
      </c>
      <c r="C1432">
        <f>+VLOOKUP(A1432,BIMBOA.MX!$A$2:$G$1741,6,FALSE)</f>
        <v>43.318458999999997</v>
      </c>
      <c r="D1432">
        <f>+VLOOKUP(A1432,GENTERA.MX!$A$2:$G$1741,6,FALSE)</f>
        <v>15.301550000000001</v>
      </c>
      <c r="F1432" s="16">
        <v>43083</v>
      </c>
      <c r="G1432">
        <f>+LN(B1432/B1431)</f>
        <v>-7.6309770233144612E-3</v>
      </c>
      <c r="H1432">
        <f>+LN(C1432/C1431)</f>
        <v>6.5917872320315294E-3</v>
      </c>
      <c r="I1432">
        <f>+LN(D1432/D1431)</f>
        <v>1.8766679377691788E-3</v>
      </c>
    </row>
    <row r="1433" spans="1:9" x14ac:dyDescent="0.25">
      <c r="A1433" s="16">
        <v>43084</v>
      </c>
      <c r="B1433">
        <f>+VLOOKUP(A1433,'CEMEXCPO.MX'!$A$2:$G$1741,6,FALSE)</f>
        <v>14.19</v>
      </c>
      <c r="C1433">
        <f>+VLOOKUP(A1433,BIMBOA.MX!$A$2:$G$1741,6,FALSE)</f>
        <v>43.269390000000001</v>
      </c>
      <c r="D1433">
        <f>+VLOOKUP(A1433,GENTERA.MX!$A$2:$G$1741,6,FALSE)</f>
        <v>15.645835999999999</v>
      </c>
      <c r="F1433" s="16">
        <v>43084</v>
      </c>
      <c r="G1433">
        <f>+LN(B1433/B1432)</f>
        <v>-1.1909072448126877E-2</v>
      </c>
      <c r="H1433">
        <f>+LN(C1433/C1432)</f>
        <v>-1.1333924059654535E-3</v>
      </c>
      <c r="I1433">
        <f>+LN(D1433/D1432)</f>
        <v>2.2250680838937831E-2</v>
      </c>
    </row>
    <row r="1434" spans="1:9" x14ac:dyDescent="0.25">
      <c r="A1434" s="16">
        <v>43087</v>
      </c>
      <c r="B1434">
        <f>+VLOOKUP(A1434,'CEMEXCPO.MX'!$A$2:$G$1741,6,FALSE)</f>
        <v>14.32</v>
      </c>
      <c r="C1434">
        <f>+VLOOKUP(A1434,BIMBOA.MX!$A$2:$G$1741,6,FALSE)</f>
        <v>43.004413999999997</v>
      </c>
      <c r="D1434">
        <f>+VLOOKUP(A1434,GENTERA.MX!$A$2:$G$1741,6,FALSE)</f>
        <v>15.588452999999999</v>
      </c>
      <c r="F1434" s="16">
        <v>43087</v>
      </c>
      <c r="G1434">
        <f>+LN(B1434/B1433)</f>
        <v>9.1196703605482213E-3</v>
      </c>
      <c r="H1434">
        <f>+LN(C1434/C1433)</f>
        <v>-6.1426950221843829E-3</v>
      </c>
      <c r="I1434">
        <f>+LN(D1434/D1433)</f>
        <v>-3.6743634254255858E-3</v>
      </c>
    </row>
    <row r="1435" spans="1:9" x14ac:dyDescent="0.25">
      <c r="A1435" s="16">
        <v>43088</v>
      </c>
      <c r="B1435">
        <f>+VLOOKUP(A1435,'CEMEXCPO.MX'!$A$2:$G$1741,6,FALSE)</f>
        <v>14.26</v>
      </c>
      <c r="C1435">
        <f>+VLOOKUP(A1435,BIMBOA.MX!$A$2:$G$1741,6,FALSE)</f>
        <v>41.954326999999999</v>
      </c>
      <c r="D1435">
        <f>+VLOOKUP(A1435,GENTERA.MX!$A$2:$G$1741,6,FALSE)</f>
        <v>15.578892</v>
      </c>
      <c r="F1435" s="16">
        <v>43088</v>
      </c>
      <c r="G1435">
        <f>+LN(B1435/B1434)</f>
        <v>-4.1987465463497161E-3</v>
      </c>
      <c r="H1435">
        <f>+LN(C1435/C1434)</f>
        <v>-2.4721187391014018E-2</v>
      </c>
      <c r="I1435">
        <f>+LN(D1435/D1434)</f>
        <v>-6.1352677296757892E-4</v>
      </c>
    </row>
    <row r="1436" spans="1:9" x14ac:dyDescent="0.25">
      <c r="A1436" s="16">
        <v>43089</v>
      </c>
      <c r="B1436">
        <f>+VLOOKUP(A1436,'CEMEXCPO.MX'!$A$2:$G$1741,6,FALSE)</f>
        <v>14.49</v>
      </c>
      <c r="C1436">
        <f>+VLOOKUP(A1436,BIMBOA.MX!$A$2:$G$1741,6,FALSE)</f>
        <v>42.199677000000001</v>
      </c>
      <c r="D1436">
        <f>+VLOOKUP(A1436,GENTERA.MX!$A$2:$G$1741,6,FALSE)</f>
        <v>15.387622</v>
      </c>
      <c r="F1436" s="16">
        <v>43089</v>
      </c>
      <c r="G1436">
        <f>+LN(B1436/B1435)</f>
        <v>1.600034134644112E-2</v>
      </c>
      <c r="H1436">
        <f>+LN(C1436/C1435)</f>
        <v>5.8309927871687999E-3</v>
      </c>
      <c r="I1436">
        <f>+LN(D1436/D1435)</f>
        <v>-1.2353501104705015E-2</v>
      </c>
    </row>
    <row r="1437" spans="1:9" x14ac:dyDescent="0.25">
      <c r="A1437" s="16">
        <v>43090</v>
      </c>
      <c r="B1437">
        <f>+VLOOKUP(A1437,'CEMEXCPO.MX'!$A$2:$G$1741,6,FALSE)</f>
        <v>14.68</v>
      </c>
      <c r="C1437">
        <f>+VLOOKUP(A1437,BIMBOA.MX!$A$2:$G$1741,6,FALSE)</f>
        <v>42.180045999999997</v>
      </c>
      <c r="D1437">
        <f>+VLOOKUP(A1437,GENTERA.MX!$A$2:$G$1741,6,FALSE)</f>
        <v>15.234605999999999</v>
      </c>
      <c r="F1437" s="16">
        <v>43090</v>
      </c>
      <c r="G1437">
        <f>+LN(B1437/B1436)</f>
        <v>1.3027266853778476E-2</v>
      </c>
      <c r="H1437">
        <f>+LN(C1437/C1436)</f>
        <v>-4.6530136995559068E-4</v>
      </c>
      <c r="I1437">
        <f>+LN(D1437/D1436)</f>
        <v>-9.9938693924050675E-3</v>
      </c>
    </row>
    <row r="1438" spans="1:9" x14ac:dyDescent="0.25">
      <c r="A1438" s="16">
        <v>43091</v>
      </c>
      <c r="B1438">
        <f>+VLOOKUP(A1438,'CEMEXCPO.MX'!$A$2:$G$1741,6,FALSE)</f>
        <v>14.71</v>
      </c>
      <c r="C1438">
        <f>+VLOOKUP(A1438,BIMBOA.MX!$A$2:$G$1741,6,FALSE)</f>
        <v>41.493073000000003</v>
      </c>
      <c r="D1438">
        <f>+VLOOKUP(A1438,GENTERA.MX!$A$2:$G$1741,6,FALSE)</f>
        <v>15.435438</v>
      </c>
      <c r="F1438" s="16">
        <v>43091</v>
      </c>
      <c r="G1438">
        <f>+LN(B1438/B1437)</f>
        <v>2.04151142697663E-3</v>
      </c>
      <c r="H1438">
        <f>+LN(C1438/C1437)</f>
        <v>-1.6420767972249797E-2</v>
      </c>
      <c r="I1438">
        <f>+LN(D1438/D1437)</f>
        <v>1.3096484016473019E-2</v>
      </c>
    </row>
    <row r="1439" spans="1:9" x14ac:dyDescent="0.25">
      <c r="A1439" s="16">
        <v>43095</v>
      </c>
      <c r="B1439">
        <f>+VLOOKUP(A1439,'CEMEXCPO.MX'!$A$2:$G$1741,6,FALSE)</f>
        <v>14.78</v>
      </c>
      <c r="C1439">
        <f>+VLOOKUP(A1439,BIMBOA.MX!$A$2:$G$1741,6,FALSE)</f>
        <v>41.404750999999997</v>
      </c>
      <c r="D1439">
        <f>+VLOOKUP(A1439,GENTERA.MX!$A$2:$G$1741,6,FALSE)</f>
        <v>15.263297</v>
      </c>
      <c r="F1439" s="16">
        <v>43095</v>
      </c>
      <c r="G1439">
        <f>+LN(B1439/B1438)</f>
        <v>4.7473809067095502E-3</v>
      </c>
      <c r="H1439">
        <f>+LN(C1439/C1438)</f>
        <v>-2.1308649409052874E-3</v>
      </c>
      <c r="I1439">
        <f>+LN(D1439/D1438)</f>
        <v>-1.1214977050960775E-2</v>
      </c>
    </row>
    <row r="1440" spans="1:9" x14ac:dyDescent="0.25">
      <c r="A1440" s="16">
        <v>43096</v>
      </c>
      <c r="B1440">
        <f>+VLOOKUP(A1440,'CEMEXCPO.MX'!$A$2:$G$1741,6,FALSE)</f>
        <v>14.78</v>
      </c>
      <c r="C1440">
        <f>+VLOOKUP(A1440,BIMBOA.MX!$A$2:$G$1741,6,FALSE)</f>
        <v>41.591213000000003</v>
      </c>
      <c r="D1440">
        <f>+VLOOKUP(A1440,GENTERA.MX!$A$2:$G$1741,6,FALSE)</f>
        <v>15.435438</v>
      </c>
      <c r="F1440" s="16">
        <v>43096</v>
      </c>
      <c r="G1440">
        <f>+LN(B1440/B1439)</f>
        <v>0</v>
      </c>
      <c r="H1440">
        <f>+LN(C1440/C1439)</f>
        <v>4.4932862932065996E-3</v>
      </c>
      <c r="I1440">
        <f>+LN(D1440/D1439)</f>
        <v>1.1214977050960664E-2</v>
      </c>
    </row>
    <row r="1441" spans="1:9" x14ac:dyDescent="0.25">
      <c r="A1441" s="16">
        <v>43097</v>
      </c>
      <c r="B1441">
        <f>+VLOOKUP(A1441,'CEMEXCPO.MX'!$A$2:$G$1741,6,FALSE)</f>
        <v>14.75</v>
      </c>
      <c r="C1441">
        <f>+VLOOKUP(A1441,BIMBOA.MX!$A$2:$G$1741,6,FALSE)</f>
        <v>42.219302999999996</v>
      </c>
      <c r="D1441">
        <f>+VLOOKUP(A1441,GENTERA.MX!$A$2:$G$1741,6,FALSE)</f>
        <v>15.492820999999999</v>
      </c>
      <c r="F1441" s="16">
        <v>43097</v>
      </c>
      <c r="G1441">
        <f>+LN(B1441/B1440)</f>
        <v>-2.0318327342267978E-3</v>
      </c>
      <c r="H1441">
        <f>+LN(C1441/C1440)</f>
        <v>1.4988614525950234E-2</v>
      </c>
      <c r="I1441">
        <f>+LN(D1441/D1440)</f>
        <v>3.7107207259444042E-3</v>
      </c>
    </row>
    <row r="1442" spans="1:9" x14ac:dyDescent="0.25">
      <c r="A1442" s="16">
        <v>43098</v>
      </c>
      <c r="B1442">
        <f>+VLOOKUP(A1442,'CEMEXCPO.MX'!$A$2:$G$1741,6,FALSE)</f>
        <v>14.7</v>
      </c>
      <c r="C1442">
        <f>+VLOOKUP(A1442,BIMBOA.MX!$A$2:$G$1741,6,FALSE)</f>
        <v>42.700180000000003</v>
      </c>
      <c r="D1442">
        <f>+VLOOKUP(A1442,GENTERA.MX!$A$2:$G$1741,6,FALSE)</f>
        <v>15.674524999999999</v>
      </c>
      <c r="F1442" s="16">
        <v>43098</v>
      </c>
      <c r="G1442">
        <f>+LN(B1442/B1441)</f>
        <v>-3.3955890011382718E-3</v>
      </c>
      <c r="H1442">
        <f>+LN(C1442/C1441)</f>
        <v>1.1325602162084263E-2</v>
      </c>
      <c r="I1442">
        <f>+LN(D1442/D1441)</f>
        <v>1.1660027686977655E-2</v>
      </c>
    </row>
    <row r="1443" spans="1:9" x14ac:dyDescent="0.25">
      <c r="A1443" s="16">
        <v>43102</v>
      </c>
      <c r="B1443">
        <f>+VLOOKUP(A1443,'CEMEXCPO.MX'!$A$2:$G$1741,6,FALSE)</f>
        <v>15.07</v>
      </c>
      <c r="C1443">
        <f>+VLOOKUP(A1443,BIMBOA.MX!$A$2:$G$1741,6,FALSE)</f>
        <v>42.572605000000003</v>
      </c>
      <c r="D1443">
        <f>+VLOOKUP(A1443,GENTERA.MX!$A$2:$G$1741,6,FALSE)</f>
        <v>15.636271000000001</v>
      </c>
      <c r="F1443" s="16">
        <v>43102</v>
      </c>
      <c r="G1443">
        <f>+LN(B1443/B1442)</f>
        <v>2.4858518853713478E-2</v>
      </c>
      <c r="H1443">
        <f>+LN(C1443/C1442)</f>
        <v>-2.9921643859075072E-3</v>
      </c>
      <c r="I1443">
        <f>+LN(D1443/D1442)</f>
        <v>-2.443503450606808E-3</v>
      </c>
    </row>
    <row r="1444" spans="1:9" x14ac:dyDescent="0.25">
      <c r="A1444" s="16">
        <v>43103</v>
      </c>
      <c r="B1444">
        <f>+VLOOKUP(A1444,'CEMEXCPO.MX'!$A$2:$G$1741,6,FALSE)</f>
        <v>15.25</v>
      </c>
      <c r="C1444">
        <f>+VLOOKUP(A1444,BIMBOA.MX!$A$2:$G$1741,6,FALSE)</f>
        <v>42.592232000000003</v>
      </c>
      <c r="D1444">
        <f>+VLOOKUP(A1444,GENTERA.MX!$A$2:$G$1741,6,FALSE)</f>
        <v>15.425874</v>
      </c>
      <c r="F1444" s="16">
        <v>43103</v>
      </c>
      <c r="G1444">
        <f>+LN(B1444/B1443)</f>
        <v>1.1873490415016544E-2</v>
      </c>
      <c r="H1444">
        <f>+LN(C1444/C1443)</f>
        <v>4.609179337118821E-4</v>
      </c>
      <c r="I1444">
        <f>+LN(D1444/D1443)</f>
        <v>-1.3547050128484251E-2</v>
      </c>
    </row>
    <row r="1445" spans="1:9" x14ac:dyDescent="0.25">
      <c r="A1445" s="16">
        <v>43104</v>
      </c>
      <c r="B1445">
        <f>+VLOOKUP(A1445,'CEMEXCPO.MX'!$A$2:$G$1741,6,FALSE)</f>
        <v>15.39</v>
      </c>
      <c r="C1445">
        <f>+VLOOKUP(A1445,BIMBOA.MX!$A$2:$G$1741,6,FALSE)</f>
        <v>42.857204000000003</v>
      </c>
      <c r="D1445">
        <f>+VLOOKUP(A1445,GENTERA.MX!$A$2:$G$1741,6,FALSE)</f>
        <v>16.458729000000002</v>
      </c>
      <c r="F1445" s="16">
        <v>43104</v>
      </c>
      <c r="G1445">
        <f>+LN(B1445/B1444)</f>
        <v>9.1384447973672459E-3</v>
      </c>
      <c r="H1445">
        <f>+LN(C1445/C1444)</f>
        <v>6.2018630363641662E-3</v>
      </c>
      <c r="I1445">
        <f>+LN(D1445/D1444)</f>
        <v>6.4809745320092788E-2</v>
      </c>
    </row>
    <row r="1446" spans="1:9" x14ac:dyDescent="0.25">
      <c r="A1446" s="16">
        <v>43105</v>
      </c>
      <c r="B1446">
        <f>+VLOOKUP(A1446,'CEMEXCPO.MX'!$A$2:$G$1741,6,FALSE)</f>
        <v>15.18</v>
      </c>
      <c r="C1446">
        <f>+VLOOKUP(A1446,BIMBOA.MX!$A$2:$G$1741,6,FALSE)</f>
        <v>42.729626000000003</v>
      </c>
      <c r="D1446">
        <f>+VLOOKUP(A1446,GENTERA.MX!$A$2:$G$1741,6,FALSE)</f>
        <v>16.621307000000002</v>
      </c>
      <c r="F1446" s="16">
        <v>43105</v>
      </c>
      <c r="G1446">
        <f>+LN(B1446/B1445)</f>
        <v>-1.3739175883304046E-2</v>
      </c>
      <c r="H1446">
        <f>+LN(C1446/C1445)</f>
        <v>-2.9812552817183231E-3</v>
      </c>
      <c r="I1446">
        <f>+LN(D1446/D1445)</f>
        <v>9.8294517573263747E-3</v>
      </c>
    </row>
    <row r="1447" spans="1:9" x14ac:dyDescent="0.25">
      <c r="A1447" s="16">
        <v>43108</v>
      </c>
      <c r="B1447">
        <f>+VLOOKUP(A1447,'CEMEXCPO.MX'!$A$2:$G$1741,6,FALSE)</f>
        <v>15.15</v>
      </c>
      <c r="C1447">
        <f>+VLOOKUP(A1447,BIMBOA.MX!$A$2:$G$1741,6,FALSE)</f>
        <v>42.700180000000003</v>
      </c>
      <c r="D1447">
        <f>+VLOOKUP(A1447,GENTERA.MX!$A$2:$G$1741,6,FALSE)</f>
        <v>16.257895999999999</v>
      </c>
      <c r="F1447" s="16">
        <v>43108</v>
      </c>
      <c r="G1447">
        <f>+LN(B1447/B1446)</f>
        <v>-1.9782400121057075E-3</v>
      </c>
      <c r="H1447">
        <f>+LN(C1447/C1446)</f>
        <v>-6.8936130245006856E-4</v>
      </c>
      <c r="I1447">
        <f>+LN(D1447/D1446)</f>
        <v>-2.2106728074724049E-2</v>
      </c>
    </row>
    <row r="1448" spans="1:9" x14ac:dyDescent="0.25">
      <c r="A1448" s="16">
        <v>43109</v>
      </c>
      <c r="B1448">
        <f>+VLOOKUP(A1448,'CEMEXCPO.MX'!$A$2:$G$1741,6,FALSE)</f>
        <v>14.95</v>
      </c>
      <c r="C1448">
        <f>+VLOOKUP(A1448,BIMBOA.MX!$A$2:$G$1741,6,FALSE)</f>
        <v>42.817946999999997</v>
      </c>
      <c r="D1448">
        <f>+VLOOKUP(A1448,GENTERA.MX!$A$2:$G$1741,6,FALSE)</f>
        <v>16.26746</v>
      </c>
      <c r="F1448" s="16">
        <v>43109</v>
      </c>
      <c r="G1448">
        <f>+LN(B1448/B1447)</f>
        <v>-1.3289232118682765E-2</v>
      </c>
      <c r="H1448">
        <f>+LN(C1448/C1447)</f>
        <v>2.7542014442079889E-3</v>
      </c>
      <c r="I1448">
        <f>+LN(D1448/D1447)</f>
        <v>5.8809504041385137E-4</v>
      </c>
    </row>
    <row r="1449" spans="1:9" x14ac:dyDescent="0.25">
      <c r="A1449" s="16">
        <v>43110</v>
      </c>
      <c r="B1449">
        <f>+VLOOKUP(A1449,'CEMEXCPO.MX'!$A$2:$G$1741,6,FALSE)</f>
        <v>15.01</v>
      </c>
      <c r="C1449">
        <f>+VLOOKUP(A1449,BIMBOA.MX!$A$2:$G$1741,6,FALSE)</f>
        <v>42.268371999999999</v>
      </c>
      <c r="D1449">
        <f>+VLOOKUP(A1449,GENTERA.MX!$A$2:$G$1741,6,FALSE)</f>
        <v>16.133572000000001</v>
      </c>
      <c r="F1449" s="16">
        <v>43110</v>
      </c>
      <c r="G1449">
        <f>+LN(B1449/B1448)</f>
        <v>4.0053458086752826E-3</v>
      </c>
      <c r="H1449">
        <f>+LN(C1449/C1448)</f>
        <v>-1.2918237602324417E-2</v>
      </c>
      <c r="I1449">
        <f>+LN(D1449/D1448)</f>
        <v>-8.2644751600682125E-3</v>
      </c>
    </row>
    <row r="1450" spans="1:9" x14ac:dyDescent="0.25">
      <c r="A1450" s="16">
        <v>43111</v>
      </c>
      <c r="B1450">
        <f>+VLOOKUP(A1450,'CEMEXCPO.MX'!$A$2:$G$1741,6,FALSE)</f>
        <v>15.33</v>
      </c>
      <c r="C1450">
        <f>+VLOOKUP(A1450,BIMBOA.MX!$A$2:$G$1741,6,FALSE)</f>
        <v>42.641300000000001</v>
      </c>
      <c r="D1450">
        <f>+VLOOKUP(A1450,GENTERA.MX!$A$2:$G$1741,6,FALSE)</f>
        <v>16.219643000000001</v>
      </c>
      <c r="F1450" s="16">
        <v>43111</v>
      </c>
      <c r="G1450">
        <f>+LN(B1450/B1449)</f>
        <v>2.1095047238352295E-2</v>
      </c>
      <c r="H1450">
        <f>+LN(C1450/C1449)</f>
        <v>8.7841676734714408E-3</v>
      </c>
      <c r="I1450">
        <f>+LN(D1450/D1449)</f>
        <v>5.3207202471962896E-3</v>
      </c>
    </row>
    <row r="1451" spans="1:9" x14ac:dyDescent="0.25">
      <c r="A1451" s="16">
        <v>43112</v>
      </c>
      <c r="B1451">
        <f>+VLOOKUP(A1451,'CEMEXCPO.MX'!$A$2:$G$1741,6,FALSE)</f>
        <v>15.31</v>
      </c>
      <c r="C1451">
        <f>+VLOOKUP(A1451,BIMBOA.MX!$A$2:$G$1741,6,FALSE)</f>
        <v>42.768878999999998</v>
      </c>
      <c r="D1451">
        <f>+VLOOKUP(A1451,GENTERA.MX!$A$2:$G$1741,6,FALSE)</f>
        <v>16.114445</v>
      </c>
      <c r="F1451" s="16">
        <v>43112</v>
      </c>
      <c r="G1451">
        <f>+LN(B1451/B1450)</f>
        <v>-1.3054832141303713E-3</v>
      </c>
      <c r="H1451">
        <f>+LN(C1451/C1450)</f>
        <v>2.987444737354291E-3</v>
      </c>
      <c r="I1451">
        <f>+LN(D1451/D1450)</f>
        <v>-6.5069638691169097E-3</v>
      </c>
    </row>
    <row r="1452" spans="1:9" x14ac:dyDescent="0.25">
      <c r="A1452" s="16">
        <v>43115</v>
      </c>
      <c r="B1452">
        <f>+VLOOKUP(A1452,'CEMEXCPO.MX'!$A$2:$G$1741,6,FALSE)</f>
        <v>15.37</v>
      </c>
      <c r="C1452">
        <f>+VLOOKUP(A1452,BIMBOA.MX!$A$2:$G$1741,6,FALSE)</f>
        <v>43.063296999999999</v>
      </c>
      <c r="D1452">
        <f>+VLOOKUP(A1452,GENTERA.MX!$A$2:$G$1741,6,FALSE)</f>
        <v>16.26746</v>
      </c>
      <c r="F1452" s="16">
        <v>43115</v>
      </c>
      <c r="G1452">
        <f>+LN(B1452/B1451)</f>
        <v>3.9113478809121027E-3</v>
      </c>
      <c r="H1452">
        <f>+LN(C1452/C1451)</f>
        <v>6.8603446501123919E-3</v>
      </c>
      <c r="I1452">
        <f>+LN(D1452/D1451)</f>
        <v>9.4507187819888091E-3</v>
      </c>
    </row>
    <row r="1453" spans="1:9" x14ac:dyDescent="0.25">
      <c r="A1453" s="16">
        <v>43116</v>
      </c>
      <c r="B1453">
        <f>+VLOOKUP(A1453,'CEMEXCPO.MX'!$A$2:$G$1741,6,FALSE)</f>
        <v>15.36</v>
      </c>
      <c r="C1453">
        <f>+VLOOKUP(A1453,BIMBOA.MX!$A$2:$G$1741,6,FALSE)</f>
        <v>43.573619999999998</v>
      </c>
      <c r="D1453">
        <f>+VLOOKUP(A1453,GENTERA.MX!$A$2:$G$1741,6,FALSE)</f>
        <v>16.257895999999999</v>
      </c>
      <c r="F1453" s="16">
        <v>43116</v>
      </c>
      <c r="G1453">
        <f>+LN(B1453/B1452)</f>
        <v>-6.5082983097836968E-4</v>
      </c>
      <c r="H1453">
        <f>+LN(C1453/C1452)</f>
        <v>1.1780864784120068E-2</v>
      </c>
      <c r="I1453">
        <f>+LN(D1453/D1452)</f>
        <v>-5.8809504041392444E-4</v>
      </c>
    </row>
    <row r="1454" spans="1:9" x14ac:dyDescent="0.25">
      <c r="A1454" s="16">
        <v>43117</v>
      </c>
      <c r="B1454">
        <f>+VLOOKUP(A1454,'CEMEXCPO.MX'!$A$2:$G$1741,6,FALSE)</f>
        <v>15.29</v>
      </c>
      <c r="C1454">
        <f>+VLOOKUP(A1454,BIMBOA.MX!$A$2:$G$1741,6,FALSE)</f>
        <v>44.388168</v>
      </c>
      <c r="D1454">
        <f>+VLOOKUP(A1454,GENTERA.MX!$A$2:$G$1741,6,FALSE)</f>
        <v>16.305713999999998</v>
      </c>
      <c r="F1454" s="16">
        <v>43117</v>
      </c>
      <c r="G1454">
        <f>+LN(B1454/B1453)</f>
        <v>-4.5677077785552496E-3</v>
      </c>
      <c r="H1454">
        <f>+LN(C1454/C1453)</f>
        <v>1.8521026068549218E-2</v>
      </c>
      <c r="I1454">
        <f>+LN(D1454/D1453)</f>
        <v>2.9369000777680751E-3</v>
      </c>
    </row>
    <row r="1455" spans="1:9" x14ac:dyDescent="0.25">
      <c r="A1455" s="16">
        <v>43118</v>
      </c>
      <c r="B1455">
        <f>+VLOOKUP(A1455,'CEMEXCPO.MX'!$A$2:$G$1741,6,FALSE)</f>
        <v>15.25</v>
      </c>
      <c r="C1455">
        <f>+VLOOKUP(A1455,BIMBOA.MX!$A$2:$G$1741,6,FALSE)</f>
        <v>44.074123</v>
      </c>
      <c r="D1455">
        <f>+VLOOKUP(A1455,GENTERA.MX!$A$2:$G$1741,6,FALSE)</f>
        <v>16.238769999999999</v>
      </c>
      <c r="F1455" s="16">
        <v>43118</v>
      </c>
      <c r="G1455">
        <f>+LN(B1455/B1454)</f>
        <v>-2.6195168875502465E-3</v>
      </c>
      <c r="H1455">
        <f>+LN(C1455/C1454)</f>
        <v>-7.100117253195929E-3</v>
      </c>
      <c r="I1455">
        <f>+LN(D1455/D1454)</f>
        <v>-4.1140055819683646E-3</v>
      </c>
    </row>
    <row r="1456" spans="1:9" x14ac:dyDescent="0.25">
      <c r="A1456" s="16">
        <v>43119</v>
      </c>
      <c r="B1456">
        <f>+VLOOKUP(A1456,'CEMEXCPO.MX'!$A$2:$G$1741,6,FALSE)</f>
        <v>15.27</v>
      </c>
      <c r="C1456">
        <f>+VLOOKUP(A1456,BIMBOA.MX!$A$2:$G$1741,6,FALSE)</f>
        <v>43.338085</v>
      </c>
      <c r="D1456">
        <f>+VLOOKUP(A1456,GENTERA.MX!$A$2:$G$1741,6,FALSE)</f>
        <v>16.171827</v>
      </c>
      <c r="F1456" s="16">
        <v>43119</v>
      </c>
      <c r="G1456">
        <f>+LN(B1456/B1455)</f>
        <v>1.3106161771203756E-3</v>
      </c>
      <c r="H1456">
        <f>+LN(C1456/C1455)</f>
        <v>-1.6841020562580467E-2</v>
      </c>
      <c r="I1456">
        <f>+LN(D1456/D1455)</f>
        <v>-4.1309387294883393E-3</v>
      </c>
    </row>
    <row r="1457" spans="1:9" x14ac:dyDescent="0.25">
      <c r="A1457" s="16">
        <v>43122</v>
      </c>
      <c r="B1457">
        <f>+VLOOKUP(A1457,'CEMEXCPO.MX'!$A$2:$G$1741,6,FALSE)</f>
        <v>15.4</v>
      </c>
      <c r="C1457">
        <f>+VLOOKUP(A1457,BIMBOA.MX!$A$2:$G$1741,6,FALSE)</f>
        <v>44.751282000000003</v>
      </c>
      <c r="D1457">
        <f>+VLOOKUP(A1457,GENTERA.MX!$A$2:$G$1741,6,FALSE)</f>
        <v>16.047502999999999</v>
      </c>
      <c r="F1457" s="16">
        <v>43122</v>
      </c>
      <c r="G1457">
        <f>+LN(B1457/B1456)</f>
        <v>8.477390189042526E-3</v>
      </c>
      <c r="H1457">
        <f>+LN(C1457/C1456)</f>
        <v>3.2088282733126729E-2</v>
      </c>
      <c r="I1457">
        <f>+LN(D1457/D1456)</f>
        <v>-7.7173930706650297E-3</v>
      </c>
    </row>
    <row r="1458" spans="1:9" x14ac:dyDescent="0.25">
      <c r="A1458" s="16">
        <v>43123</v>
      </c>
      <c r="B1458">
        <f>+VLOOKUP(A1458,'CEMEXCPO.MX'!$A$2:$G$1741,6,FALSE)</f>
        <v>15.62</v>
      </c>
      <c r="C1458">
        <f>+VLOOKUP(A1458,BIMBOA.MX!$A$2:$G$1741,6,FALSE)</f>
        <v>44.869048999999997</v>
      </c>
      <c r="D1458">
        <f>+VLOOKUP(A1458,GENTERA.MX!$A$2:$G$1741,6,FALSE)</f>
        <v>16.152697</v>
      </c>
      <c r="F1458" s="16">
        <v>43123</v>
      </c>
      <c r="G1458">
        <f>+LN(B1458/B1457)</f>
        <v>1.4184634991956381E-2</v>
      </c>
      <c r="H1458">
        <f>+LN(C1458/C1457)</f>
        <v>2.6281328460059064E-3</v>
      </c>
      <c r="I1458">
        <f>+LN(D1458/D1457)</f>
        <v>6.5337714814739448E-3</v>
      </c>
    </row>
    <row r="1459" spans="1:9" x14ac:dyDescent="0.25">
      <c r="A1459" s="16">
        <v>43124</v>
      </c>
      <c r="B1459">
        <f>+VLOOKUP(A1459,'CEMEXCPO.MX'!$A$2:$G$1741,6,FALSE)</f>
        <v>15.58</v>
      </c>
      <c r="C1459">
        <f>+VLOOKUP(A1459,BIMBOA.MX!$A$2:$G$1741,6,FALSE)</f>
        <v>45.693416999999997</v>
      </c>
      <c r="D1459">
        <f>+VLOOKUP(A1459,GENTERA.MX!$A$2:$G$1741,6,FALSE)</f>
        <v>16.057065999999999</v>
      </c>
      <c r="F1459" s="16">
        <v>43124</v>
      </c>
      <c r="G1459">
        <f>+LN(B1459/B1458)</f>
        <v>-2.5641039689376474E-3</v>
      </c>
      <c r="H1459">
        <f>+LN(C1459/C1458)</f>
        <v>1.8206014182969705E-2</v>
      </c>
      <c r="I1459">
        <f>+LN(D1459/D1458)</f>
        <v>-5.9380307143057157E-3</v>
      </c>
    </row>
    <row r="1460" spans="1:9" x14ac:dyDescent="0.25">
      <c r="A1460" s="16">
        <v>43125</v>
      </c>
      <c r="B1460">
        <f>+VLOOKUP(A1460,'CEMEXCPO.MX'!$A$2:$G$1741,6,FALSE)</f>
        <v>15.43</v>
      </c>
      <c r="C1460">
        <f>+VLOOKUP(A1460,BIMBOA.MX!$A$2:$G$1741,6,FALSE)</f>
        <v>45.212536</v>
      </c>
      <c r="D1460">
        <f>+VLOOKUP(A1460,GENTERA.MX!$A$2:$G$1741,6,FALSE)</f>
        <v>15.789289</v>
      </c>
      <c r="F1460" s="16">
        <v>43125</v>
      </c>
      <c r="G1460">
        <f>+LN(B1460/B1459)</f>
        <v>-9.6743740675327011E-3</v>
      </c>
      <c r="H1460">
        <f>+LN(C1460/C1459)</f>
        <v>-1.0579845866308151E-2</v>
      </c>
      <c r="I1460">
        <f>+LN(D1460/D1459)</f>
        <v>-1.6817203161266357E-2</v>
      </c>
    </row>
    <row r="1461" spans="1:9" x14ac:dyDescent="0.25">
      <c r="A1461" s="16">
        <v>43126</v>
      </c>
      <c r="B1461">
        <f>+VLOOKUP(A1461,'CEMEXCPO.MX'!$A$2:$G$1741,6,FALSE)</f>
        <v>15.7</v>
      </c>
      <c r="C1461">
        <f>+VLOOKUP(A1461,BIMBOA.MX!$A$2:$G$1741,6,FALSE)</f>
        <v>44.72184</v>
      </c>
      <c r="D1461">
        <f>+VLOOKUP(A1461,GENTERA.MX!$A$2:$G$1741,6,FALSE)</f>
        <v>16.190954000000001</v>
      </c>
      <c r="F1461" s="16">
        <v>43126</v>
      </c>
      <c r="G1461">
        <f>+LN(B1461/B1460)</f>
        <v>1.7347045979192836E-2</v>
      </c>
      <c r="H1461">
        <f>+LN(C1461/C1460)</f>
        <v>-1.0912420615851702E-2</v>
      </c>
      <c r="I1461">
        <f>+LN(D1461/D1460)</f>
        <v>2.5120892461339188E-2</v>
      </c>
    </row>
    <row r="1462" spans="1:9" x14ac:dyDescent="0.25">
      <c r="A1462" s="16">
        <v>43129</v>
      </c>
      <c r="B1462">
        <f>+VLOOKUP(A1462,'CEMEXCPO.MX'!$A$2:$G$1741,6,FALSE)</f>
        <v>15.51</v>
      </c>
      <c r="C1462">
        <f>+VLOOKUP(A1462,BIMBOA.MX!$A$2:$G$1741,6,FALSE)</f>
        <v>44.594256999999999</v>
      </c>
      <c r="D1462">
        <f>+VLOOKUP(A1462,GENTERA.MX!$A$2:$G$1741,6,FALSE)</f>
        <v>15.884922</v>
      </c>
      <c r="F1462" s="16">
        <v>43129</v>
      </c>
      <c r="G1462">
        <f>+LN(B1462/B1461)</f>
        <v>-1.2175735165814916E-2</v>
      </c>
      <c r="H1462">
        <f>+LN(C1462/C1461)</f>
        <v>-2.8568889833088889E-3</v>
      </c>
      <c r="I1462">
        <f>+LN(D1462/D1461)</f>
        <v>-1.9082333799331611E-2</v>
      </c>
    </row>
    <row r="1463" spans="1:9" x14ac:dyDescent="0.25">
      <c r="A1463" s="16">
        <v>43130</v>
      </c>
      <c r="B1463">
        <f>+VLOOKUP(A1463,'CEMEXCPO.MX'!$A$2:$G$1741,6,FALSE)</f>
        <v>15.77</v>
      </c>
      <c r="C1463">
        <f>+VLOOKUP(A1463,BIMBOA.MX!$A$2:$G$1741,6,FALSE)</f>
        <v>44.731659000000001</v>
      </c>
      <c r="D1463">
        <f>+VLOOKUP(A1463,GENTERA.MX!$A$2:$G$1741,6,FALSE)</f>
        <v>16.133572000000001</v>
      </c>
      <c r="F1463" s="16">
        <v>43130</v>
      </c>
      <c r="G1463">
        <f>+LN(B1463/B1462)</f>
        <v>1.6624423786499566E-2</v>
      </c>
      <c r="H1463">
        <f>+LN(C1463/C1462)</f>
        <v>3.0764220401305205E-3</v>
      </c>
      <c r="I1463">
        <f>+LN(D1463/D1462)</f>
        <v>1.5531960916790049E-2</v>
      </c>
    </row>
    <row r="1464" spans="1:9" x14ac:dyDescent="0.25">
      <c r="A1464" s="16">
        <v>43131</v>
      </c>
      <c r="B1464">
        <f>+VLOOKUP(A1464,'CEMEXCPO.MX'!$A$2:$G$1741,6,FALSE)</f>
        <v>15.48</v>
      </c>
      <c r="C1464">
        <f>+VLOOKUP(A1464,BIMBOA.MX!$A$2:$G$1741,6,FALSE)</f>
        <v>44.555008000000001</v>
      </c>
      <c r="D1464">
        <f>+VLOOKUP(A1464,GENTERA.MX!$A$2:$G$1741,6,FALSE)</f>
        <v>16.133572000000001</v>
      </c>
      <c r="F1464" s="16">
        <v>43131</v>
      </c>
      <c r="G1464">
        <f>+LN(B1464/B1463)</f>
        <v>-1.8560532813365928E-2</v>
      </c>
      <c r="H1464">
        <f>+LN(C1464/C1463)</f>
        <v>-3.9569453408191523E-3</v>
      </c>
      <c r="I1464">
        <f>+LN(D1464/D1463)</f>
        <v>0</v>
      </c>
    </row>
    <row r="1465" spans="1:9" x14ac:dyDescent="0.25">
      <c r="A1465" s="16">
        <v>43132</v>
      </c>
      <c r="B1465">
        <f>+VLOOKUP(A1465,'CEMEXCPO.MX'!$A$2:$G$1741,6,FALSE)</f>
        <v>15.34</v>
      </c>
      <c r="C1465">
        <f>+VLOOKUP(A1465,BIMBOA.MX!$A$2:$G$1741,6,FALSE)</f>
        <v>45.310673000000001</v>
      </c>
      <c r="D1465">
        <f>+VLOOKUP(A1465,GENTERA.MX!$A$2:$G$1741,6,FALSE)</f>
        <v>15.96143</v>
      </c>
      <c r="F1465" s="16">
        <v>43132</v>
      </c>
      <c r="G1465">
        <f>+LN(B1465/B1464)</f>
        <v>-9.0850722224709822E-3</v>
      </c>
      <c r="H1465">
        <f>+LN(C1465/C1464)</f>
        <v>1.681805118399237E-2</v>
      </c>
      <c r="I1465">
        <f>+LN(D1465/D1464)</f>
        <v>-1.0727131328079016E-2</v>
      </c>
    </row>
    <row r="1466" spans="1:9" x14ac:dyDescent="0.25">
      <c r="A1466" s="16">
        <v>43133</v>
      </c>
      <c r="B1466">
        <f>+VLOOKUP(A1466,'CEMEXCPO.MX'!$A$2:$G$1741,6,FALSE)</f>
        <v>15.21</v>
      </c>
      <c r="C1466">
        <f>+VLOOKUP(A1466,BIMBOA.MX!$A$2:$G$1741,6,FALSE)</f>
        <v>45.448070999999999</v>
      </c>
      <c r="D1466">
        <f>+VLOOKUP(A1466,GENTERA.MX!$A$2:$G$1741,6,FALSE)</f>
        <v>15.540635999999999</v>
      </c>
      <c r="F1466" s="16">
        <v>43133</v>
      </c>
      <c r="G1466">
        <f>+LN(B1466/B1465)</f>
        <v>-8.5106896679086191E-3</v>
      </c>
      <c r="H1466">
        <f>+LN(C1466/C1465)</f>
        <v>3.027765676545403E-3</v>
      </c>
      <c r="I1466">
        <f>+LN(D1466/D1465)</f>
        <v>-2.6716916262450111E-2</v>
      </c>
    </row>
    <row r="1467" spans="1:9" x14ac:dyDescent="0.25">
      <c r="A1467" s="16">
        <v>43137</v>
      </c>
      <c r="B1467">
        <f>+VLOOKUP(A1467,'CEMEXCPO.MX'!$A$2:$G$1741,6,FALSE)</f>
        <v>14.92</v>
      </c>
      <c r="C1467">
        <f>+VLOOKUP(A1467,BIMBOA.MX!$A$2:$G$1741,6,FALSE)</f>
        <v>45.153647999999997</v>
      </c>
      <c r="D1467">
        <f>+VLOOKUP(A1467,GENTERA.MX!$A$2:$G$1741,6,FALSE)</f>
        <v>15.291986</v>
      </c>
      <c r="F1467" s="16">
        <v>43137</v>
      </c>
      <c r="G1467">
        <f>+LN(B1467/B1466)</f>
        <v>-1.9250511495586757E-2</v>
      </c>
      <c r="H1467">
        <f>+LN(C1467/C1466)</f>
        <v>-6.4993035373082644E-3</v>
      </c>
      <c r="I1467">
        <f>+LN(D1467/D1466)</f>
        <v>-1.6129370420587145E-2</v>
      </c>
    </row>
    <row r="1468" spans="1:9" x14ac:dyDescent="0.25">
      <c r="A1468" s="16">
        <v>43138</v>
      </c>
      <c r="B1468">
        <f>+VLOOKUP(A1468,'CEMEXCPO.MX'!$A$2:$G$1741,6,FALSE)</f>
        <v>14.7</v>
      </c>
      <c r="C1468">
        <f>+VLOOKUP(A1468,BIMBOA.MX!$A$2:$G$1741,6,FALSE)</f>
        <v>44.927933000000003</v>
      </c>
      <c r="D1468">
        <f>+VLOOKUP(A1468,GENTERA.MX!$A$2:$G$1741,6,FALSE)</f>
        <v>15.483256000000001</v>
      </c>
      <c r="F1468" s="16">
        <v>43138</v>
      </c>
      <c r="G1468">
        <f>+LN(B1468/B1467)</f>
        <v>-1.4855100990924184E-2</v>
      </c>
      <c r="H1468">
        <f>+LN(C1468/C1467)</f>
        <v>-5.0113568139523871E-3</v>
      </c>
      <c r="I1468">
        <f>+LN(D1468/D1467)</f>
        <v>1.2430281639027341E-2</v>
      </c>
    </row>
    <row r="1469" spans="1:9" x14ac:dyDescent="0.25">
      <c r="A1469" s="16">
        <v>43139</v>
      </c>
      <c r="B1469">
        <f>+VLOOKUP(A1469,'CEMEXCPO.MX'!$A$2:$G$1741,6,FALSE)</f>
        <v>14.03</v>
      </c>
      <c r="C1469">
        <f>+VLOOKUP(A1469,BIMBOA.MX!$A$2:$G$1741,6,FALSE)</f>
        <v>43.995612999999999</v>
      </c>
      <c r="D1469">
        <f>+VLOOKUP(A1469,GENTERA.MX!$A$2:$G$1741,6,FALSE)</f>
        <v>14.976393</v>
      </c>
      <c r="F1469" s="16">
        <v>43139</v>
      </c>
      <c r="G1469">
        <f>+LN(B1469/B1468)</f>
        <v>-4.6649599670321076E-2</v>
      </c>
      <c r="H1469">
        <f>+LN(C1469/C1468)</f>
        <v>-2.0969792725327303E-2</v>
      </c>
      <c r="I1469">
        <f>+LN(D1469/D1468)</f>
        <v>-3.3284020583295298E-2</v>
      </c>
    </row>
    <row r="1470" spans="1:9" x14ac:dyDescent="0.25">
      <c r="A1470" s="16">
        <v>43140</v>
      </c>
      <c r="B1470">
        <f>+VLOOKUP(A1470,'CEMEXCPO.MX'!$A$2:$G$1741,6,FALSE)</f>
        <v>13.96</v>
      </c>
      <c r="C1470">
        <f>+VLOOKUP(A1470,BIMBOA.MX!$A$2:$G$1741,6,FALSE)</f>
        <v>44.005428000000002</v>
      </c>
      <c r="D1470">
        <f>+VLOOKUP(A1470,GENTERA.MX!$A$2:$G$1741,6,FALSE)</f>
        <v>14.785123</v>
      </c>
      <c r="F1470" s="16">
        <v>43140</v>
      </c>
      <c r="G1470">
        <f>+LN(B1470/B1469)</f>
        <v>-5.0017967801430077E-3</v>
      </c>
      <c r="H1470">
        <f>+LN(C1470/C1469)</f>
        <v>2.2306554397916412E-4</v>
      </c>
      <c r="I1470">
        <f>+LN(D1470/D1469)</f>
        <v>-1.2853688865789451E-2</v>
      </c>
    </row>
    <row r="1471" spans="1:9" x14ac:dyDescent="0.25">
      <c r="A1471" s="16">
        <v>43143</v>
      </c>
      <c r="B1471">
        <f>+VLOOKUP(A1471,'CEMEXCPO.MX'!$A$2:$G$1741,6,FALSE)</f>
        <v>13.79</v>
      </c>
      <c r="C1471">
        <f>+VLOOKUP(A1471,BIMBOA.MX!$A$2:$G$1741,6,FALSE)</f>
        <v>43.553992999999998</v>
      </c>
      <c r="D1471">
        <f>+VLOOKUP(A1471,GENTERA.MX!$A$2:$G$1741,6,FALSE)</f>
        <v>14.899884</v>
      </c>
      <c r="F1471" s="16">
        <v>43143</v>
      </c>
      <c r="G1471">
        <f>+LN(B1471/B1470)</f>
        <v>-1.2252405529016115E-2</v>
      </c>
      <c r="H1471">
        <f>+LN(C1471/C1470)</f>
        <v>-1.0311603135237289E-2</v>
      </c>
      <c r="I1471">
        <f>+LN(D1471/D1470)</f>
        <v>7.7319551738976571E-3</v>
      </c>
    </row>
    <row r="1472" spans="1:9" x14ac:dyDescent="0.25">
      <c r="A1472" s="16">
        <v>43144</v>
      </c>
      <c r="B1472">
        <f>+VLOOKUP(A1472,'CEMEXCPO.MX'!$A$2:$G$1741,6,FALSE)</f>
        <v>13.78</v>
      </c>
      <c r="C1472">
        <f>+VLOOKUP(A1472,BIMBOA.MX!$A$2:$G$1741,6,FALSE)</f>
        <v>42.916088000000002</v>
      </c>
      <c r="D1472">
        <f>+VLOOKUP(A1472,GENTERA.MX!$A$2:$G$1741,6,FALSE)</f>
        <v>14.785123</v>
      </c>
      <c r="F1472" s="16">
        <v>43144</v>
      </c>
      <c r="G1472">
        <f>+LN(B1472/B1471)</f>
        <v>-7.2542621969788688E-4</v>
      </c>
      <c r="H1472">
        <f>+LN(C1472/C1471)</f>
        <v>-1.4754619521032828E-2</v>
      </c>
      <c r="I1472">
        <f>+LN(D1472/D1471)</f>
        <v>-7.7319551738976545E-3</v>
      </c>
    </row>
    <row r="1473" spans="1:9" x14ac:dyDescent="0.25">
      <c r="A1473" s="16">
        <v>43145</v>
      </c>
      <c r="B1473">
        <f>+VLOOKUP(A1473,'CEMEXCPO.MX'!$A$2:$G$1741,6,FALSE)</f>
        <v>14.14</v>
      </c>
      <c r="C1473">
        <f>+VLOOKUP(A1473,BIMBOA.MX!$A$2:$G$1741,6,FALSE)</f>
        <v>43.131991999999997</v>
      </c>
      <c r="D1473">
        <f>+VLOOKUP(A1473,GENTERA.MX!$A$2:$G$1741,6,FALSE)</f>
        <v>14.593854</v>
      </c>
      <c r="F1473" s="16">
        <v>43145</v>
      </c>
      <c r="G1473">
        <f>+LN(B1473/B1472)</f>
        <v>2.5789394882914232E-2</v>
      </c>
      <c r="H1473">
        <f>+LN(C1473/C1472)</f>
        <v>5.0182282529815537E-3</v>
      </c>
      <c r="I1473">
        <f>+LN(D1473/D1472)</f>
        <v>-1.3020991330203019E-2</v>
      </c>
    </row>
    <row r="1474" spans="1:9" x14ac:dyDescent="0.25">
      <c r="A1474" s="16">
        <v>43146</v>
      </c>
      <c r="B1474">
        <f>+VLOOKUP(A1474,'CEMEXCPO.MX'!$A$2:$G$1741,6,FALSE)</f>
        <v>13.94</v>
      </c>
      <c r="C1474">
        <f>+VLOOKUP(A1474,BIMBOA.MX!$A$2:$G$1741,6,FALSE)</f>
        <v>42.945526000000001</v>
      </c>
      <c r="D1474">
        <f>+VLOOKUP(A1474,GENTERA.MX!$A$2:$G$1741,6,FALSE)</f>
        <v>14.832940000000001</v>
      </c>
      <c r="F1474" s="16">
        <v>43146</v>
      </c>
      <c r="G1474">
        <f>+LN(B1474/B1473)</f>
        <v>-1.4245255136048917E-2</v>
      </c>
      <c r="H1474">
        <f>+LN(C1474/C1473)</f>
        <v>-4.3325201750163229E-3</v>
      </c>
      <c r="I1474">
        <f>+LN(D1474/D1473)</f>
        <v>1.6249902116465889E-2</v>
      </c>
    </row>
    <row r="1475" spans="1:9" x14ac:dyDescent="0.25">
      <c r="A1475" s="16">
        <v>43147</v>
      </c>
      <c r="B1475">
        <f>+VLOOKUP(A1475,'CEMEXCPO.MX'!$A$2:$G$1741,6,FALSE)</f>
        <v>13.91</v>
      </c>
      <c r="C1475">
        <f>+VLOOKUP(A1475,BIMBOA.MX!$A$2:$G$1741,6,FALSE)</f>
        <v>43.190876000000003</v>
      </c>
      <c r="D1475">
        <f>+VLOOKUP(A1475,GENTERA.MX!$A$2:$G$1741,6,FALSE)</f>
        <v>15.119844000000001</v>
      </c>
      <c r="F1475" s="16">
        <v>43147</v>
      </c>
      <c r="G1475">
        <f>+LN(B1475/B1474)</f>
        <v>-2.154399397026214E-3</v>
      </c>
      <c r="H1475">
        <f>+LN(C1475/C1474)</f>
        <v>5.6967938720655174E-3</v>
      </c>
      <c r="I1475">
        <f>+LN(D1475/D1474)</f>
        <v>1.9157669939269772E-2</v>
      </c>
    </row>
    <row r="1476" spans="1:9" x14ac:dyDescent="0.25">
      <c r="A1476" s="16">
        <v>43150</v>
      </c>
      <c r="B1476">
        <f>+VLOOKUP(A1476,'CEMEXCPO.MX'!$A$2:$G$1741,6,FALSE)</f>
        <v>13.93</v>
      </c>
      <c r="C1476">
        <f>+VLOOKUP(A1476,BIMBOA.MX!$A$2:$G$1741,6,FALSE)</f>
        <v>43.102550999999998</v>
      </c>
      <c r="D1476">
        <f>+VLOOKUP(A1476,GENTERA.MX!$A$2:$G$1741,6,FALSE)</f>
        <v>15.167662</v>
      </c>
      <c r="F1476" s="16">
        <v>43150</v>
      </c>
      <c r="G1476">
        <f>+LN(B1476/B1475)</f>
        <v>1.4367818563628255E-3</v>
      </c>
      <c r="H1476">
        <f>+LN(C1476/C1475)</f>
        <v>-2.0470859465176968E-3</v>
      </c>
      <c r="I1476">
        <f>+LN(D1476/D1475)</f>
        <v>3.1576082712610502E-3</v>
      </c>
    </row>
    <row r="1477" spans="1:9" x14ac:dyDescent="0.25">
      <c r="A1477" s="16">
        <v>43151</v>
      </c>
      <c r="B1477">
        <f>+VLOOKUP(A1477,'CEMEXCPO.MX'!$A$2:$G$1741,6,FALSE)</f>
        <v>13.52</v>
      </c>
      <c r="C1477">
        <f>+VLOOKUP(A1477,BIMBOA.MX!$A$2:$G$1741,6,FALSE)</f>
        <v>43.239947999999998</v>
      </c>
      <c r="D1477">
        <f>+VLOOKUP(A1477,GENTERA.MX!$A$2:$G$1741,6,FALSE)</f>
        <v>15.014646000000001</v>
      </c>
      <c r="F1477" s="16">
        <v>43151</v>
      </c>
      <c r="G1477">
        <f>+LN(B1477/B1476)</f>
        <v>-2.9874717176896284E-2</v>
      </c>
      <c r="H1477">
        <f>+LN(C1477/C1476)</f>
        <v>3.1826068868898581E-3</v>
      </c>
      <c r="I1477">
        <f>+LN(D1477/D1476)</f>
        <v>-1.0139536775316205E-2</v>
      </c>
    </row>
    <row r="1478" spans="1:9" x14ac:dyDescent="0.25">
      <c r="A1478" s="16">
        <v>43152</v>
      </c>
      <c r="B1478">
        <f>+VLOOKUP(A1478,'CEMEXCPO.MX'!$A$2:$G$1741,6,FALSE)</f>
        <v>13.28</v>
      </c>
      <c r="C1478">
        <f>+VLOOKUP(A1478,BIMBOA.MX!$A$2:$G$1741,6,FALSE)</f>
        <v>43.151618999999997</v>
      </c>
      <c r="D1478">
        <f>+VLOOKUP(A1478,GENTERA.MX!$A$2:$G$1741,6,FALSE)</f>
        <v>15.234605999999999</v>
      </c>
      <c r="F1478" s="16">
        <v>43152</v>
      </c>
      <c r="G1478">
        <f>+LN(B1478/B1477)</f>
        <v>-1.7910926566530219E-2</v>
      </c>
      <c r="H1478">
        <f>+LN(C1478/C1477)</f>
        <v>-2.0448530764215688E-3</v>
      </c>
      <c r="I1478">
        <f>+LN(D1478/D1477)</f>
        <v>1.4543425866351168E-2</v>
      </c>
    </row>
    <row r="1479" spans="1:9" x14ac:dyDescent="0.25">
      <c r="A1479" s="16">
        <v>43153</v>
      </c>
      <c r="B1479">
        <f>+VLOOKUP(A1479,'CEMEXCPO.MX'!$A$2:$G$1741,6,FALSE)</f>
        <v>13.5</v>
      </c>
      <c r="C1479">
        <f>+VLOOKUP(A1479,BIMBOA.MX!$A$2:$G$1741,6,FALSE)</f>
        <v>43.573619999999998</v>
      </c>
      <c r="D1479">
        <f>+VLOOKUP(A1479,GENTERA.MX!$A$2:$G$1741,6,FALSE)</f>
        <v>15.320677999999999</v>
      </c>
      <c r="F1479" s="16">
        <v>43153</v>
      </c>
      <c r="G1479">
        <f>+LN(B1479/B1478)</f>
        <v>1.6430541396095955E-2</v>
      </c>
      <c r="H1479">
        <f>+LN(C1479/C1478)</f>
        <v>9.7319842656416935E-3</v>
      </c>
      <c r="I1479">
        <f>+LN(D1479/D1478)</f>
        <v>5.6338686077163471E-3</v>
      </c>
    </row>
    <row r="1480" spans="1:9" x14ac:dyDescent="0.25">
      <c r="A1480" s="16">
        <v>43154</v>
      </c>
      <c r="B1480">
        <f>+VLOOKUP(A1480,'CEMEXCPO.MX'!$A$2:$G$1741,6,FALSE)</f>
        <v>13.23</v>
      </c>
      <c r="C1480">
        <f>+VLOOKUP(A1480,BIMBOA.MX!$A$2:$G$1741,6,FALSE)</f>
        <v>43.603062000000001</v>
      </c>
      <c r="D1480">
        <f>+VLOOKUP(A1480,GENTERA.MX!$A$2:$G$1741,6,FALSE)</f>
        <v>15.511946</v>
      </c>
      <c r="F1480" s="16">
        <v>43154</v>
      </c>
      <c r="G1480">
        <f>+LN(B1480/B1479)</f>
        <v>-2.0202707317519466E-2</v>
      </c>
      <c r="H1480">
        <f>+LN(C1480/C1479)</f>
        <v>6.7545587751073068E-4</v>
      </c>
      <c r="I1480">
        <f>+LN(D1480/D1479)</f>
        <v>1.2407017550571043E-2</v>
      </c>
    </row>
    <row r="1481" spans="1:9" x14ac:dyDescent="0.25">
      <c r="A1481" s="16">
        <v>43157</v>
      </c>
      <c r="B1481">
        <f>+VLOOKUP(A1481,'CEMEXCPO.MX'!$A$2:$G$1741,6,FALSE)</f>
        <v>13.05</v>
      </c>
      <c r="C1481">
        <f>+VLOOKUP(A1481,BIMBOA.MX!$A$2:$G$1741,6,FALSE)</f>
        <v>43.377341999999999</v>
      </c>
      <c r="D1481">
        <f>+VLOOKUP(A1481,GENTERA.MX!$A$2:$G$1741,6,FALSE)</f>
        <v>15.215479</v>
      </c>
      <c r="F1481" s="16">
        <v>43157</v>
      </c>
      <c r="G1481">
        <f>+LN(B1481/B1480)</f>
        <v>-1.3698844358161915E-2</v>
      </c>
      <c r="H1481">
        <f>+LN(C1481/C1480)</f>
        <v>-5.1901462011227249E-3</v>
      </c>
      <c r="I1481">
        <f>+LN(D1481/D1480)</f>
        <v>-1.9297171815000957E-2</v>
      </c>
    </row>
    <row r="1482" spans="1:9" x14ac:dyDescent="0.25">
      <c r="A1482" s="16">
        <v>43158</v>
      </c>
      <c r="B1482">
        <f>+VLOOKUP(A1482,'CEMEXCPO.MX'!$A$2:$G$1741,6,FALSE)</f>
        <v>12.69</v>
      </c>
      <c r="C1482">
        <f>+VLOOKUP(A1482,BIMBOA.MX!$A$2:$G$1741,6,FALSE)</f>
        <v>43.416595000000001</v>
      </c>
      <c r="D1482">
        <f>+VLOOKUP(A1482,GENTERA.MX!$A$2:$G$1741,6,FALSE)</f>
        <v>14.679925000000001</v>
      </c>
      <c r="F1482" s="16">
        <v>43158</v>
      </c>
      <c r="G1482">
        <f>+LN(B1482/B1481)</f>
        <v>-2.797385204240618E-2</v>
      </c>
      <c r="H1482">
        <f>+LN(C1482/C1481)</f>
        <v>9.0451024652109572E-4</v>
      </c>
      <c r="I1482">
        <f>+LN(D1482/D1481)</f>
        <v>-3.5832350761933515E-2</v>
      </c>
    </row>
    <row r="1483" spans="1:9" x14ac:dyDescent="0.25">
      <c r="A1483" s="16">
        <v>43159</v>
      </c>
      <c r="B1483">
        <f>+VLOOKUP(A1483,'CEMEXCPO.MX'!$A$2:$G$1741,6,FALSE)</f>
        <v>12.45</v>
      </c>
      <c r="C1483">
        <f>+VLOOKUP(A1483,BIMBOA.MX!$A$2:$G$1741,6,FALSE)</f>
        <v>43.289017000000001</v>
      </c>
      <c r="D1483">
        <f>+VLOOKUP(A1483,GENTERA.MX!$A$2:$G$1741,6,FALSE)</f>
        <v>14.727741</v>
      </c>
      <c r="F1483" s="16">
        <v>43159</v>
      </c>
      <c r="G1483">
        <f>+LN(B1483/B1482)</f>
        <v>-1.90936588155797E-2</v>
      </c>
      <c r="H1483">
        <f>+LN(C1483/C1482)</f>
        <v>-2.9427874188525396E-3</v>
      </c>
      <c r="I1483">
        <f>+LN(D1483/D1482)</f>
        <v>3.2519440433252684E-3</v>
      </c>
    </row>
    <row r="1484" spans="1:9" x14ac:dyDescent="0.25">
      <c r="A1484" s="16">
        <v>43160</v>
      </c>
      <c r="B1484">
        <f>+VLOOKUP(A1484,'CEMEXCPO.MX'!$A$2:$G$1741,6,FALSE)</f>
        <v>13.1</v>
      </c>
      <c r="C1484">
        <f>+VLOOKUP(A1484,BIMBOA.MX!$A$2:$G$1741,6,FALSE)</f>
        <v>43.259574999999998</v>
      </c>
      <c r="D1484">
        <f>+VLOOKUP(A1484,GENTERA.MX!$A$2:$G$1741,6,FALSE)</f>
        <v>14.689488000000001</v>
      </c>
      <c r="F1484" s="16">
        <v>43160</v>
      </c>
      <c r="G1484">
        <f>+LN(B1484/B1483)</f>
        <v>5.0891607296389224E-2</v>
      </c>
      <c r="H1484">
        <f>+LN(C1484/C1483)</f>
        <v>-6.8035771478974576E-4</v>
      </c>
      <c r="I1484">
        <f>+LN(D1484/D1483)</f>
        <v>-2.6007222883679335E-3</v>
      </c>
    </row>
    <row r="1485" spans="1:9" x14ac:dyDescent="0.25">
      <c r="A1485" s="16">
        <v>43161</v>
      </c>
      <c r="B1485">
        <f>+VLOOKUP(A1485,'CEMEXCPO.MX'!$A$2:$G$1741,6,FALSE)</f>
        <v>13.1</v>
      </c>
      <c r="C1485">
        <f>+VLOOKUP(A1485,BIMBOA.MX!$A$2:$G$1741,6,FALSE)</f>
        <v>42.238930000000003</v>
      </c>
      <c r="D1485">
        <f>+VLOOKUP(A1485,GENTERA.MX!$A$2:$G$1741,6,FALSE)</f>
        <v>15.005082</v>
      </c>
      <c r="F1485" s="16">
        <v>43161</v>
      </c>
      <c r="G1485">
        <f>+LN(B1485/B1484)</f>
        <v>0</v>
      </c>
      <c r="H1485">
        <f>+LN(C1485/C1484)</f>
        <v>-2.3876288520811171E-2</v>
      </c>
      <c r="I1485">
        <f>+LN(D1485/D1484)</f>
        <v>2.1256807785999532E-2</v>
      </c>
    </row>
    <row r="1486" spans="1:9" x14ac:dyDescent="0.25">
      <c r="A1486" s="16">
        <v>43164</v>
      </c>
      <c r="B1486">
        <f>+VLOOKUP(A1486,'CEMEXCPO.MX'!$A$2:$G$1741,6,FALSE)</f>
        <v>13.01</v>
      </c>
      <c r="C1486">
        <f>+VLOOKUP(A1486,BIMBOA.MX!$A$2:$G$1741,6,FALSE)</f>
        <v>41.934699999999999</v>
      </c>
      <c r="D1486">
        <f>+VLOOKUP(A1486,GENTERA.MX!$A$2:$G$1741,6,FALSE)</f>
        <v>14.354767000000001</v>
      </c>
      <c r="F1486" s="16">
        <v>43164</v>
      </c>
      <c r="G1486">
        <f>+LN(B1486/B1485)</f>
        <v>-6.8939376826919318E-3</v>
      </c>
      <c r="H1486">
        <f>+LN(C1486/C1485)</f>
        <v>-7.2286611556797008E-3</v>
      </c>
      <c r="I1486">
        <f>+LN(D1486/D1485)</f>
        <v>-4.4306861559451433E-2</v>
      </c>
    </row>
    <row r="1487" spans="1:9" x14ac:dyDescent="0.25">
      <c r="A1487" s="16">
        <v>43165</v>
      </c>
      <c r="B1487">
        <f>+VLOOKUP(A1487,'CEMEXCPO.MX'!$A$2:$G$1741,6,FALSE)</f>
        <v>13.15</v>
      </c>
      <c r="C1487">
        <f>+VLOOKUP(A1487,BIMBOA.MX!$A$2:$G$1741,6,FALSE)</f>
        <v>41.689349999999997</v>
      </c>
      <c r="D1487">
        <f>+VLOOKUP(A1487,GENTERA.MX!$A$2:$G$1741,6,FALSE)</f>
        <v>14.220879</v>
      </c>
      <c r="F1487" s="16">
        <v>43165</v>
      </c>
      <c r="G1487">
        <f>+LN(B1487/B1486)</f>
        <v>1.0703466099359613E-2</v>
      </c>
      <c r="H1487">
        <f>+LN(C1487/C1486)</f>
        <v>-5.8679459798152813E-3</v>
      </c>
      <c r="I1487">
        <f>+LN(D1487/D1486)</f>
        <v>-9.3708453523400573E-3</v>
      </c>
    </row>
    <row r="1488" spans="1:9" x14ac:dyDescent="0.25">
      <c r="A1488" s="16">
        <v>43166</v>
      </c>
      <c r="B1488">
        <f>+VLOOKUP(A1488,'CEMEXCPO.MX'!$A$2:$G$1741,6,FALSE)</f>
        <v>13</v>
      </c>
      <c r="C1488">
        <f>+VLOOKUP(A1488,BIMBOA.MX!$A$2:$G$1741,6,FALSE)</f>
        <v>40.335037</v>
      </c>
      <c r="D1488">
        <f>+VLOOKUP(A1488,GENTERA.MX!$A$2:$G$1741,6,FALSE)</f>
        <v>14.000918</v>
      </c>
      <c r="F1488" s="16">
        <v>43166</v>
      </c>
      <c r="G1488">
        <f>+LN(B1488/B1487)</f>
        <v>-1.1472401162236807E-2</v>
      </c>
      <c r="H1488">
        <f>+LN(C1488/C1487)</f>
        <v>-3.3025204796287795E-2</v>
      </c>
      <c r="I1488">
        <f>+LN(D1488/D1487)</f>
        <v>-1.5588337916540454E-2</v>
      </c>
    </row>
    <row r="1489" spans="1:9" x14ac:dyDescent="0.25">
      <c r="A1489" s="16">
        <v>43167</v>
      </c>
      <c r="B1489">
        <f>+VLOOKUP(A1489,'CEMEXCPO.MX'!$A$2:$G$1741,6,FALSE)</f>
        <v>13.55</v>
      </c>
      <c r="C1489">
        <f>+VLOOKUP(A1489,BIMBOA.MX!$A$2:$G$1741,6,FALSE)</f>
        <v>41.473446000000003</v>
      </c>
      <c r="D1489">
        <f>+VLOOKUP(A1489,GENTERA.MX!$A$2:$G$1741,6,FALSE)</f>
        <v>13.876594000000001</v>
      </c>
      <c r="F1489" s="16">
        <v>43167</v>
      </c>
      <c r="G1489">
        <f>+LN(B1489/B1488)</f>
        <v>4.1437189864173239E-2</v>
      </c>
      <c r="H1489">
        <f>+LN(C1489/C1488)</f>
        <v>2.7832871314138429E-2</v>
      </c>
      <c r="I1489">
        <f>+LN(D1489/D1488)</f>
        <v>-8.9193629772697913E-3</v>
      </c>
    </row>
    <row r="1490" spans="1:9" x14ac:dyDescent="0.25">
      <c r="A1490" s="16">
        <v>43168</v>
      </c>
      <c r="B1490">
        <f>+VLOOKUP(A1490,'CEMEXCPO.MX'!$A$2:$G$1741,6,FALSE)</f>
        <v>13.72</v>
      </c>
      <c r="C1490">
        <f>+VLOOKUP(A1490,BIMBOA.MX!$A$2:$G$1741,6,FALSE)</f>
        <v>41.758049</v>
      </c>
      <c r="D1490">
        <f>+VLOOKUP(A1490,GENTERA.MX!$A$2:$G$1741,6,FALSE)</f>
        <v>14.14437</v>
      </c>
      <c r="F1490" s="16">
        <v>43168</v>
      </c>
      <c r="G1490">
        <f>+LN(B1490/B1489)</f>
        <v>1.246807497202931E-2</v>
      </c>
      <c r="H1490">
        <f>+LN(C1490/C1489)</f>
        <v>6.838856114220063E-3</v>
      </c>
      <c r="I1490">
        <f>+LN(D1490/D1489)</f>
        <v>1.9113129138548242E-2</v>
      </c>
    </row>
    <row r="1491" spans="1:9" x14ac:dyDescent="0.25">
      <c r="A1491" s="16">
        <v>43171</v>
      </c>
      <c r="B1491">
        <f>+VLOOKUP(A1491,'CEMEXCPO.MX'!$A$2:$G$1741,6,FALSE)</f>
        <v>13.55</v>
      </c>
      <c r="C1491">
        <f>+VLOOKUP(A1491,BIMBOA.MX!$A$2:$G$1741,6,FALSE)</f>
        <v>42.356696999999997</v>
      </c>
      <c r="D1491">
        <f>+VLOOKUP(A1491,GENTERA.MX!$A$2:$G$1741,6,FALSE)</f>
        <v>13.953101</v>
      </c>
      <c r="F1491" s="16">
        <v>43171</v>
      </c>
      <c r="G1491">
        <f>+LN(B1491/B1490)</f>
        <v>-1.2468074972029234E-2</v>
      </c>
      <c r="H1491">
        <f>+LN(C1491/C1490)</f>
        <v>1.4234320054445117E-2</v>
      </c>
      <c r="I1491">
        <f>+LN(D1491/D1490)</f>
        <v>-1.3614887584841162E-2</v>
      </c>
    </row>
    <row r="1492" spans="1:9" x14ac:dyDescent="0.25">
      <c r="A1492" s="16">
        <v>43172</v>
      </c>
      <c r="B1492">
        <f>+VLOOKUP(A1492,'CEMEXCPO.MX'!$A$2:$G$1741,6,FALSE)</f>
        <v>13.68</v>
      </c>
      <c r="C1492">
        <f>+VLOOKUP(A1492,BIMBOA.MX!$A$2:$G$1741,6,FALSE)</f>
        <v>41.129962999999996</v>
      </c>
      <c r="D1492">
        <f>+VLOOKUP(A1492,GENTERA.MX!$A$2:$G$1741,6,FALSE)</f>
        <v>13.34104</v>
      </c>
      <c r="F1492" s="16">
        <v>43172</v>
      </c>
      <c r="G1492">
        <f>+LN(B1492/B1491)</f>
        <v>9.5483648686943683E-3</v>
      </c>
      <c r="H1492">
        <f>+LN(C1492/C1491)</f>
        <v>-2.9389660533535041E-2</v>
      </c>
      <c r="I1492">
        <f>+LN(D1492/D1491)</f>
        <v>-4.4856779002389567E-2</v>
      </c>
    </row>
    <row r="1493" spans="1:9" x14ac:dyDescent="0.25">
      <c r="A1493" s="16">
        <v>43173</v>
      </c>
      <c r="B1493">
        <f>+VLOOKUP(A1493,'CEMEXCPO.MX'!$A$2:$G$1741,6,FALSE)</f>
        <v>13.44</v>
      </c>
      <c r="C1493">
        <f>+VLOOKUP(A1493,BIMBOA.MX!$A$2:$G$1741,6,FALSE)</f>
        <v>40.815918000000003</v>
      </c>
      <c r="D1493">
        <f>+VLOOKUP(A1493,GENTERA.MX!$A$2:$G$1741,6,FALSE)</f>
        <v>12.881993</v>
      </c>
      <c r="F1493" s="16">
        <v>43173</v>
      </c>
      <c r="G1493">
        <f>+LN(B1493/B1492)</f>
        <v>-1.7699577099400975E-2</v>
      </c>
      <c r="H1493">
        <f>+LN(C1493/C1492)</f>
        <v>-7.6647302738861315E-3</v>
      </c>
      <c r="I1493">
        <f>+LN(D1493/D1492)</f>
        <v>-3.5014553737497206E-2</v>
      </c>
    </row>
    <row r="1494" spans="1:9" x14ac:dyDescent="0.25">
      <c r="A1494" s="16">
        <v>43174</v>
      </c>
      <c r="B1494">
        <f>+VLOOKUP(A1494,'CEMEXCPO.MX'!$A$2:$G$1741,6,FALSE)</f>
        <v>13.38</v>
      </c>
      <c r="C1494">
        <f>+VLOOKUP(A1494,BIMBOA.MX!$A$2:$G$1741,6,FALSE)</f>
        <v>40.884616999999999</v>
      </c>
      <c r="D1494">
        <f>+VLOOKUP(A1494,GENTERA.MX!$A$2:$G$1741,6,FALSE)</f>
        <v>12.585526</v>
      </c>
      <c r="F1494" s="16">
        <v>43174</v>
      </c>
      <c r="G1494">
        <f>+LN(B1494/B1493)</f>
        <v>-4.4742803949209663E-3</v>
      </c>
      <c r="H1494">
        <f>+LN(C1494/C1493)</f>
        <v>1.6817274499179378E-3</v>
      </c>
      <c r="I1494">
        <f>+LN(D1494/D1493)</f>
        <v>-2.3283021228171576E-2</v>
      </c>
    </row>
    <row r="1495" spans="1:9" x14ac:dyDescent="0.25">
      <c r="A1495" s="16">
        <v>43175</v>
      </c>
      <c r="B1495">
        <f>+VLOOKUP(A1495,'CEMEXCPO.MX'!$A$2:$G$1741,6,FALSE)</f>
        <v>13.07</v>
      </c>
      <c r="C1495">
        <f>+VLOOKUP(A1495,BIMBOA.MX!$A$2:$G$1741,6,FALSE)</f>
        <v>40.492058</v>
      </c>
      <c r="D1495">
        <f>+VLOOKUP(A1495,GENTERA.MX!$A$2:$G$1741,6,FALSE)</f>
        <v>12.547271</v>
      </c>
      <c r="F1495" s="16">
        <v>43175</v>
      </c>
      <c r="G1495">
        <f>+LN(B1495/B1494)</f>
        <v>-2.3441527063951806E-2</v>
      </c>
      <c r="H1495">
        <f>+LN(C1495/C1494)</f>
        <v>-9.6480237140990736E-3</v>
      </c>
      <c r="I1495">
        <f>+LN(D1495/D1494)</f>
        <v>-3.0442317696295143E-3</v>
      </c>
    </row>
    <row r="1496" spans="1:9" x14ac:dyDescent="0.25">
      <c r="A1496" s="16">
        <v>43179</v>
      </c>
      <c r="B1496">
        <f>+VLOOKUP(A1496,'CEMEXCPO.MX'!$A$2:$G$1741,6,FALSE)</f>
        <v>12.62</v>
      </c>
      <c r="C1496">
        <f>+VLOOKUP(A1496,BIMBOA.MX!$A$2:$G$1741,6,FALSE)</f>
        <v>40.874802000000003</v>
      </c>
      <c r="D1496">
        <f>+VLOOKUP(A1496,GENTERA.MX!$A$2:$G$1741,6,FALSE)</f>
        <v>12.604652</v>
      </c>
      <c r="F1496" s="16">
        <v>43179</v>
      </c>
      <c r="G1496">
        <f>+LN(B1496/B1495)</f>
        <v>-3.5036670523063557E-2</v>
      </c>
      <c r="H1496">
        <f>+LN(C1496/C1495)</f>
        <v>9.4079290518034216E-3</v>
      </c>
      <c r="I1496">
        <f>+LN(D1496/D1495)</f>
        <v>4.5627604338785528E-3</v>
      </c>
    </row>
    <row r="1497" spans="1:9" x14ac:dyDescent="0.25">
      <c r="A1497" s="16">
        <v>43180</v>
      </c>
      <c r="B1497">
        <f>+VLOOKUP(A1497,'CEMEXCPO.MX'!$A$2:$G$1741,6,FALSE)</f>
        <v>12.65</v>
      </c>
      <c r="C1497">
        <f>+VLOOKUP(A1497,BIMBOA.MX!$A$2:$G$1741,6,FALSE)</f>
        <v>41.237915000000001</v>
      </c>
      <c r="D1497">
        <f>+VLOOKUP(A1497,GENTERA.MX!$A$2:$G$1741,6,FALSE)</f>
        <v>13.264531</v>
      </c>
      <c r="F1497" s="16">
        <v>43180</v>
      </c>
      <c r="G1497">
        <f>+LN(B1497/B1496)</f>
        <v>2.3743580604622971E-3</v>
      </c>
      <c r="H1497">
        <f>+LN(C1497/C1496)</f>
        <v>8.844314990726871E-3</v>
      </c>
      <c r="I1497">
        <f>+LN(D1497/D1496)</f>
        <v>5.1027678597384343E-2</v>
      </c>
    </row>
    <row r="1498" spans="1:9" x14ac:dyDescent="0.25">
      <c r="A1498" s="16">
        <v>43181</v>
      </c>
      <c r="B1498">
        <f>+VLOOKUP(A1498,'CEMEXCPO.MX'!$A$2:$G$1741,6,FALSE)</f>
        <v>12.43</v>
      </c>
      <c r="C1498">
        <f>+VLOOKUP(A1498,BIMBOA.MX!$A$2:$G$1741,6,FALSE)</f>
        <v>40.864989999999999</v>
      </c>
      <c r="D1498">
        <f>+VLOOKUP(A1498,GENTERA.MX!$A$2:$G$1741,6,FALSE)</f>
        <v>13.035007</v>
      </c>
      <c r="F1498" s="16">
        <v>43181</v>
      </c>
      <c r="G1498">
        <f>+LN(B1498/B1497)</f>
        <v>-1.7544309650909508E-2</v>
      </c>
      <c r="H1498">
        <f>+LN(C1498/C1497)</f>
        <v>-9.0843938998372304E-3</v>
      </c>
      <c r="I1498">
        <f>+LN(D1498/D1497)</f>
        <v>-1.7455046363082257E-2</v>
      </c>
    </row>
    <row r="1499" spans="1:9" x14ac:dyDescent="0.25">
      <c r="A1499" s="16">
        <v>43182</v>
      </c>
      <c r="B1499">
        <f>+VLOOKUP(A1499,'CEMEXCPO.MX'!$A$2:$G$1741,6,FALSE)</f>
        <v>12.99</v>
      </c>
      <c r="C1499">
        <f>+VLOOKUP(A1499,BIMBOA.MX!$A$2:$G$1741,6,FALSE)</f>
        <v>40.747219000000001</v>
      </c>
      <c r="D1499">
        <f>+VLOOKUP(A1499,GENTERA.MX!$A$2:$G$1741,6,FALSE)</f>
        <v>12.862864999999999</v>
      </c>
      <c r="F1499" s="16">
        <v>43182</v>
      </c>
      <c r="G1499">
        <f>+LN(B1499/B1498)</f>
        <v>4.4066925159888491E-2</v>
      </c>
      <c r="H1499">
        <f>+LN(C1499/C1498)</f>
        <v>-2.8861143006019977E-3</v>
      </c>
      <c r="I1499">
        <f>+LN(D1499/D1498)</f>
        <v>-1.3294106578389401E-2</v>
      </c>
    </row>
    <row r="1500" spans="1:9" x14ac:dyDescent="0.25">
      <c r="A1500" s="16">
        <v>43185</v>
      </c>
      <c r="B1500">
        <f>+VLOOKUP(A1500,'CEMEXCPO.MX'!$A$2:$G$1741,6,FALSE)</f>
        <v>12.92</v>
      </c>
      <c r="C1500">
        <f>+VLOOKUP(A1500,BIMBOA.MX!$A$2:$G$1741,6,FALSE)</f>
        <v>40.001362</v>
      </c>
      <c r="D1500">
        <f>+VLOOKUP(A1500,GENTERA.MX!$A$2:$G$1741,6,FALSE)</f>
        <v>12.633343</v>
      </c>
      <c r="F1500" s="16">
        <v>43185</v>
      </c>
      <c r="G1500">
        <f>+LN(B1500/B1499)</f>
        <v>-5.4033323280523772E-3</v>
      </c>
      <c r="H1500">
        <f>+LN(C1500/C1499)</f>
        <v>-1.8474088425027319E-2</v>
      </c>
      <c r="I1500">
        <f>+LN(D1500/D1499)</f>
        <v>-1.8004889231176241E-2</v>
      </c>
    </row>
    <row r="1501" spans="1:9" x14ac:dyDescent="0.25">
      <c r="A1501" s="16">
        <v>43186</v>
      </c>
      <c r="B1501">
        <f>+VLOOKUP(A1501,'CEMEXCPO.MX'!$A$2:$G$1741,6,FALSE)</f>
        <v>12.65</v>
      </c>
      <c r="C1501">
        <f>+VLOOKUP(A1501,BIMBOA.MX!$A$2:$G$1741,6,FALSE)</f>
        <v>40.001362</v>
      </c>
      <c r="D1501">
        <f>+VLOOKUP(A1501,GENTERA.MX!$A$2:$G$1741,6,FALSE)</f>
        <v>12.728977</v>
      </c>
      <c r="F1501" s="16">
        <v>43186</v>
      </c>
      <c r="G1501">
        <f>+LN(B1501/B1500)</f>
        <v>-2.1119283180926568E-2</v>
      </c>
      <c r="H1501">
        <f>+LN(C1501/C1500)</f>
        <v>0</v>
      </c>
      <c r="I1501">
        <f>+LN(D1501/D1500)</f>
        <v>7.5414593975475994E-3</v>
      </c>
    </row>
    <row r="1502" spans="1:9" x14ac:dyDescent="0.25">
      <c r="A1502" s="16">
        <v>43187</v>
      </c>
      <c r="B1502">
        <f>+VLOOKUP(A1502,'CEMEXCPO.MX'!$A$2:$G$1741,6,FALSE)</f>
        <v>12.03</v>
      </c>
      <c r="C1502">
        <f>+VLOOKUP(A1502,BIMBOA.MX!$A$2:$G$1741,6,FALSE)</f>
        <v>39.039603999999997</v>
      </c>
      <c r="D1502">
        <f>+VLOOKUP(A1502,GENTERA.MX!$A$2:$G$1741,6,FALSE)</f>
        <v>12.68116</v>
      </c>
      <c r="F1502" s="16">
        <v>43187</v>
      </c>
      <c r="G1502">
        <f>+LN(B1502/B1501)</f>
        <v>-5.0253685186941788E-2</v>
      </c>
      <c r="H1502">
        <f>+LN(C1502/C1501)</f>
        <v>-2.4336885483424577E-2</v>
      </c>
      <c r="I1502">
        <f>+LN(D1502/D1501)</f>
        <v>-3.7636205143900332E-3</v>
      </c>
    </row>
    <row r="1503" spans="1:9" x14ac:dyDescent="0.25">
      <c r="A1503" s="16">
        <v>43192</v>
      </c>
      <c r="B1503">
        <f>+VLOOKUP(A1503,'CEMEXCPO.MX'!$A$2:$G$1741,6,FALSE)</f>
        <v>11.99</v>
      </c>
      <c r="C1503">
        <f>+VLOOKUP(A1503,BIMBOA.MX!$A$2:$G$1741,6,FALSE)</f>
        <v>38.647053</v>
      </c>
      <c r="D1503">
        <f>+VLOOKUP(A1503,GENTERA.MX!$A$2:$G$1741,6,FALSE)</f>
        <v>12.202987</v>
      </c>
      <c r="F1503" s="16">
        <v>43192</v>
      </c>
      <c r="G1503">
        <f>+LN(B1503/B1502)</f>
        <v>-3.3305609471646108E-3</v>
      </c>
      <c r="H1503">
        <f>+LN(C1503/C1502)</f>
        <v>-1.0106094307372105E-2</v>
      </c>
      <c r="I1503">
        <f>+LN(D1503/D1502)</f>
        <v>-3.843666963731323E-2</v>
      </c>
    </row>
    <row r="1504" spans="1:9" x14ac:dyDescent="0.25">
      <c r="A1504" s="16">
        <v>43193</v>
      </c>
      <c r="B1504">
        <f>+VLOOKUP(A1504,'CEMEXCPO.MX'!$A$2:$G$1741,6,FALSE)</f>
        <v>12.12</v>
      </c>
      <c r="C1504">
        <f>+VLOOKUP(A1504,BIMBOA.MX!$A$2:$G$1741,6,FALSE)</f>
        <v>38.696120999999998</v>
      </c>
      <c r="D1504">
        <f>+VLOOKUP(A1504,GENTERA.MX!$A$2:$G$1741,6,FALSE)</f>
        <v>12.422946</v>
      </c>
      <c r="F1504" s="16">
        <v>43193</v>
      </c>
      <c r="G1504">
        <f>+LN(B1504/B1503)</f>
        <v>1.0784011601745412E-2</v>
      </c>
      <c r="H1504">
        <f>+LN(C1504/C1503)</f>
        <v>1.2688387105264458E-3</v>
      </c>
      <c r="I1504">
        <f>+LN(D1504/D1503)</f>
        <v>1.7864488608625172E-2</v>
      </c>
    </row>
    <row r="1505" spans="1:9" x14ac:dyDescent="0.25">
      <c r="A1505" s="16">
        <v>43194</v>
      </c>
      <c r="B1505">
        <f>+VLOOKUP(A1505,'CEMEXCPO.MX'!$A$2:$G$1741,6,FALSE)</f>
        <v>12.4</v>
      </c>
      <c r="C1505">
        <f>+VLOOKUP(A1505,BIMBOA.MX!$A$2:$G$1741,6,FALSE)</f>
        <v>40.482242999999997</v>
      </c>
      <c r="D1505">
        <f>+VLOOKUP(A1505,GENTERA.MX!$A$2:$G$1741,6,FALSE)</f>
        <v>13.14977</v>
      </c>
      <c r="F1505" s="16">
        <v>43194</v>
      </c>
      <c r="G1505">
        <f>+LN(B1505/B1504)</f>
        <v>2.2839491969822951E-2</v>
      </c>
      <c r="H1505">
        <f>+LN(C1505/C1504)</f>
        <v>4.5124071069201702E-2</v>
      </c>
      <c r="I1505">
        <f>+LN(D1505/D1504)</f>
        <v>5.6859021530564859E-2</v>
      </c>
    </row>
    <row r="1506" spans="1:9" x14ac:dyDescent="0.25">
      <c r="A1506" s="16">
        <v>43195</v>
      </c>
      <c r="B1506">
        <f>+VLOOKUP(A1506,'CEMEXCPO.MX'!$A$2:$G$1741,6,FALSE)</f>
        <v>12.63</v>
      </c>
      <c r="C1506">
        <f>+VLOOKUP(A1506,BIMBOA.MX!$A$2:$G$1741,6,FALSE)</f>
        <v>40.178013</v>
      </c>
      <c r="D1506">
        <f>+VLOOKUP(A1506,GENTERA.MX!$A$2:$G$1741,6,FALSE)</f>
        <v>13.570562000000001</v>
      </c>
      <c r="F1506" s="16">
        <v>43195</v>
      </c>
      <c r="G1506">
        <f>+LN(B1506/B1505)</f>
        <v>1.8378463751408565E-2</v>
      </c>
      <c r="H1506">
        <f>+LN(C1506/C1505)</f>
        <v>-7.543527823117107E-3</v>
      </c>
      <c r="I1506">
        <f>+LN(D1506/D1505)</f>
        <v>3.1498619898465953E-2</v>
      </c>
    </row>
    <row r="1507" spans="1:9" x14ac:dyDescent="0.25">
      <c r="A1507" s="16">
        <v>43196</v>
      </c>
      <c r="B1507">
        <f>+VLOOKUP(A1507,'CEMEXCPO.MX'!$A$2:$G$1741,6,FALSE)</f>
        <v>12.66</v>
      </c>
      <c r="C1507">
        <f>+VLOOKUP(A1507,BIMBOA.MX!$A$2:$G$1741,6,FALSE)</f>
        <v>40.040622999999997</v>
      </c>
      <c r="D1507">
        <f>+VLOOKUP(A1507,GENTERA.MX!$A$2:$G$1741,6,FALSE)</f>
        <v>14.450400999999999</v>
      </c>
      <c r="F1507" s="16">
        <v>43196</v>
      </c>
      <c r="G1507">
        <f>+LN(B1507/B1506)</f>
        <v>2.3724803536303955E-3</v>
      </c>
      <c r="H1507">
        <f>+LN(C1507/C1506)</f>
        <v>-3.4253919335302096E-3</v>
      </c>
      <c r="I1507">
        <f>+LN(D1507/D1506)</f>
        <v>6.2819277163462306E-2</v>
      </c>
    </row>
    <row r="1508" spans="1:9" x14ac:dyDescent="0.25">
      <c r="A1508" s="16">
        <v>43199</v>
      </c>
      <c r="B1508">
        <f>+VLOOKUP(A1508,'CEMEXCPO.MX'!$A$2:$G$1741,6,FALSE)</f>
        <v>13.04</v>
      </c>
      <c r="C1508">
        <f>+VLOOKUP(A1508,BIMBOA.MX!$A$2:$G$1741,6,FALSE)</f>
        <v>40.128943999999997</v>
      </c>
      <c r="D1508">
        <f>+VLOOKUP(A1508,GENTERA.MX!$A$2:$G$1741,6,FALSE)</f>
        <v>13.972227999999999</v>
      </c>
      <c r="F1508" s="16">
        <v>43199</v>
      </c>
      <c r="G1508">
        <f>+LN(B1508/B1507)</f>
        <v>2.9574139782476673E-2</v>
      </c>
      <c r="H1508">
        <f>+LN(C1508/C1507)</f>
        <v>2.2033556881142832E-3</v>
      </c>
      <c r="I1508">
        <f>+LN(D1508/D1507)</f>
        <v>-3.3650519876014501E-2</v>
      </c>
    </row>
    <row r="1509" spans="1:9" x14ac:dyDescent="0.25">
      <c r="A1509" s="16">
        <v>43200</v>
      </c>
      <c r="B1509">
        <f>+VLOOKUP(A1509,'CEMEXCPO.MX'!$A$2:$G$1741,6,FALSE)</f>
        <v>12.98</v>
      </c>
      <c r="C1509">
        <f>+VLOOKUP(A1509,BIMBOA.MX!$A$2:$G$1741,6,FALSE)</f>
        <v>40.639266999999997</v>
      </c>
      <c r="D1509">
        <f>+VLOOKUP(A1509,GENTERA.MX!$A$2:$G$1741,6,FALSE)</f>
        <v>14.115681</v>
      </c>
      <c r="F1509" s="16">
        <v>43200</v>
      </c>
      <c r="G1509">
        <f>+LN(B1509/B1508)</f>
        <v>-4.6118452225628196E-3</v>
      </c>
      <c r="H1509">
        <f>+LN(C1509/C1508)</f>
        <v>1.2636897235598722E-2</v>
      </c>
      <c r="I1509">
        <f>+LN(D1509/D1508)</f>
        <v>1.0214661925422469E-2</v>
      </c>
    </row>
    <row r="1510" spans="1:9" x14ac:dyDescent="0.25">
      <c r="A1510" s="16">
        <v>43201</v>
      </c>
      <c r="B1510">
        <f>+VLOOKUP(A1510,'CEMEXCPO.MX'!$A$2:$G$1741,6,FALSE)</f>
        <v>13.05</v>
      </c>
      <c r="C1510">
        <f>+VLOOKUP(A1510,BIMBOA.MX!$A$2:$G$1741,6,FALSE)</f>
        <v>40.315410999999997</v>
      </c>
      <c r="D1510">
        <f>+VLOOKUP(A1510,GENTERA.MX!$A$2:$G$1741,6,FALSE)</f>
        <v>14.000918</v>
      </c>
      <c r="F1510" s="16">
        <v>43201</v>
      </c>
      <c r="G1510">
        <f>+LN(B1510/B1509)</f>
        <v>5.3784224927586064E-3</v>
      </c>
      <c r="H1510">
        <f>+LN(C1510/C1509)</f>
        <v>-8.0009638886191243E-3</v>
      </c>
      <c r="I1510">
        <f>+LN(D1510/D1509)</f>
        <v>-8.1634081937349556E-3</v>
      </c>
    </row>
    <row r="1511" spans="1:9" x14ac:dyDescent="0.25">
      <c r="A1511" s="16">
        <v>43202</v>
      </c>
      <c r="B1511">
        <f>+VLOOKUP(A1511,'CEMEXCPO.MX'!$A$2:$G$1741,6,FALSE)</f>
        <v>13.06</v>
      </c>
      <c r="C1511">
        <f>+VLOOKUP(A1511,BIMBOA.MX!$A$2:$G$1741,6,FALSE)</f>
        <v>41.895443</v>
      </c>
      <c r="D1511">
        <f>+VLOOKUP(A1511,GENTERA.MX!$A$2:$G$1741,6,FALSE)</f>
        <v>14.479092</v>
      </c>
      <c r="F1511" s="16">
        <v>43202</v>
      </c>
      <c r="G1511">
        <f>+LN(B1511/B1510)</f>
        <v>7.6599007958263706E-4</v>
      </c>
      <c r="H1511">
        <f>+LN(C1511/C1510)</f>
        <v>3.8443259261901758E-2</v>
      </c>
      <c r="I1511">
        <f>+LN(D1511/D1510)</f>
        <v>3.358277891495446E-2</v>
      </c>
    </row>
    <row r="1512" spans="1:9" x14ac:dyDescent="0.25">
      <c r="A1512" s="16">
        <v>43203</v>
      </c>
      <c r="B1512">
        <f>+VLOOKUP(A1512,'CEMEXCPO.MX'!$A$2:$G$1741,6,FALSE)</f>
        <v>12.89</v>
      </c>
      <c r="C1512">
        <f>+VLOOKUP(A1512,BIMBOA.MX!$A$2:$G$1741,6,FALSE)</f>
        <v>41.306609999999999</v>
      </c>
      <c r="D1512">
        <f>+VLOOKUP(A1512,GENTERA.MX!$A$2:$G$1741,6,FALSE)</f>
        <v>14.259131</v>
      </c>
      <c r="F1512" s="16">
        <v>43203</v>
      </c>
      <c r="G1512">
        <f>+LN(B1512/B1511)</f>
        <v>-1.3102306897188993E-2</v>
      </c>
      <c r="H1512">
        <f>+LN(C1512/C1511)</f>
        <v>-1.4154526476773717E-2</v>
      </c>
      <c r="I1512">
        <f>+LN(D1512/D1511)</f>
        <v>-1.5308204371265441E-2</v>
      </c>
    </row>
    <row r="1513" spans="1:9" x14ac:dyDescent="0.25">
      <c r="A1513" s="16">
        <v>43206</v>
      </c>
      <c r="B1513">
        <f>+VLOOKUP(A1513,'CEMEXCPO.MX'!$A$2:$G$1741,6,FALSE)</f>
        <v>12.6</v>
      </c>
      <c r="C1513">
        <f>+VLOOKUP(A1513,BIMBOA.MX!$A$2:$G$1741,6,FALSE)</f>
        <v>40.737408000000002</v>
      </c>
      <c r="D1513">
        <f>+VLOOKUP(A1513,GENTERA.MX!$A$2:$G$1741,6,FALSE)</f>
        <v>14.182624000000001</v>
      </c>
      <c r="F1513" s="16">
        <v>43206</v>
      </c>
      <c r="G1513">
        <f>+LN(B1513/B1512)</f>
        <v>-2.2755002993663734E-2</v>
      </c>
      <c r="H1513">
        <f>+LN(C1513/C1512)</f>
        <v>-1.3875749787084928E-2</v>
      </c>
      <c r="I1513">
        <f>+LN(D1513/D1512)</f>
        <v>-5.37992008804396E-3</v>
      </c>
    </row>
    <row r="1514" spans="1:9" x14ac:dyDescent="0.25">
      <c r="A1514" s="16">
        <v>43207</v>
      </c>
      <c r="B1514">
        <f>+VLOOKUP(A1514,'CEMEXCPO.MX'!$A$2:$G$1741,6,FALSE)</f>
        <v>12.92</v>
      </c>
      <c r="C1514">
        <f>+VLOOKUP(A1514,BIMBOA.MX!$A$2:$G$1741,6,FALSE)</f>
        <v>42.140793000000002</v>
      </c>
      <c r="D1514">
        <f>+VLOOKUP(A1514,GENTERA.MX!$A$2:$G$1741,6,FALSE)</f>
        <v>14.775558999999999</v>
      </c>
      <c r="F1514" s="16">
        <v>43207</v>
      </c>
      <c r="G1514">
        <f>+LN(B1514/B1513)</f>
        <v>2.5079684397023606E-2</v>
      </c>
      <c r="H1514">
        <f>+LN(C1514/C1513)</f>
        <v>3.3869440624277478E-2</v>
      </c>
      <c r="I1514">
        <f>+LN(D1514/D1513)</f>
        <v>4.0956843406061511E-2</v>
      </c>
    </row>
    <row r="1515" spans="1:9" x14ac:dyDescent="0.25">
      <c r="A1515" s="16">
        <v>43208</v>
      </c>
      <c r="B1515">
        <f>+VLOOKUP(A1515,'CEMEXCPO.MX'!$A$2:$G$1741,6,FALSE)</f>
        <v>13.05</v>
      </c>
      <c r="C1515">
        <f>+VLOOKUP(A1515,BIMBOA.MX!$A$2:$G$1741,6,FALSE)</f>
        <v>42.847389</v>
      </c>
      <c r="D1515">
        <f>+VLOOKUP(A1515,GENTERA.MX!$A$2:$G$1741,6,FALSE)</f>
        <v>14.871193999999999</v>
      </c>
      <c r="F1515" s="16">
        <v>43208</v>
      </c>
      <c r="G1515">
        <f>+LN(B1515/B1514)</f>
        <v>1.0011635414246741E-2</v>
      </c>
      <c r="H1515">
        <f>+LN(C1515/C1514)</f>
        <v>1.6628483274406608E-2</v>
      </c>
      <c r="I1515">
        <f>+LN(D1515/D1514)</f>
        <v>6.4516563904769919E-3</v>
      </c>
    </row>
    <row r="1516" spans="1:9" x14ac:dyDescent="0.25">
      <c r="A1516" s="16">
        <v>43209</v>
      </c>
      <c r="B1516">
        <f>+VLOOKUP(A1516,'CEMEXCPO.MX'!$A$2:$G$1741,6,FALSE)</f>
        <v>12.85</v>
      </c>
      <c r="C1516">
        <f>+VLOOKUP(A1516,BIMBOA.MX!$A$2:$G$1741,6,FALSE)</f>
        <v>42.248745</v>
      </c>
      <c r="D1516">
        <f>+VLOOKUP(A1516,GENTERA.MX!$A$2:$G$1741,6,FALSE)</f>
        <v>14.412148</v>
      </c>
      <c r="F1516" s="16">
        <v>43209</v>
      </c>
      <c r="G1516">
        <f>+LN(B1516/B1515)</f>
        <v>-1.5444322427473744E-2</v>
      </c>
      <c r="H1516">
        <f>+LN(C1516/C1515)</f>
        <v>-1.4070060478359243E-2</v>
      </c>
      <c r="I1516">
        <f>+LN(D1516/D1515)</f>
        <v>-3.1354591093088247E-2</v>
      </c>
    </row>
    <row r="1517" spans="1:9" x14ac:dyDescent="0.25">
      <c r="A1517" s="16">
        <v>43210</v>
      </c>
      <c r="B1517">
        <f>+VLOOKUP(A1517,'CEMEXCPO.MX'!$A$2:$G$1741,6,FALSE)</f>
        <v>12.69</v>
      </c>
      <c r="C1517">
        <f>+VLOOKUP(A1517,BIMBOA.MX!$A$2:$G$1741,6,FALSE)</f>
        <v>42.454833999999998</v>
      </c>
      <c r="D1517">
        <f>+VLOOKUP(A1517,GENTERA.MX!$A$2:$G$1741,6,FALSE)</f>
        <v>14.498219000000001</v>
      </c>
      <c r="F1517" s="16">
        <v>43210</v>
      </c>
      <c r="G1517">
        <f>+LN(B1517/B1516)</f>
        <v>-1.252952961493258E-2</v>
      </c>
      <c r="H1517">
        <f>+LN(C1517/C1516)</f>
        <v>4.8661322013117741E-3</v>
      </c>
      <c r="I1517">
        <f>+LN(D1517/D1516)</f>
        <v>5.9543522431831017E-3</v>
      </c>
    </row>
    <row r="1518" spans="1:9" x14ac:dyDescent="0.25">
      <c r="A1518" s="16">
        <v>43213</v>
      </c>
      <c r="B1518">
        <f>+VLOOKUP(A1518,'CEMEXCPO.MX'!$A$2:$G$1741,6,FALSE)</f>
        <v>12.86</v>
      </c>
      <c r="C1518">
        <f>+VLOOKUP(A1518,BIMBOA.MX!$A$2:$G$1741,6,FALSE)</f>
        <v>41.964142000000002</v>
      </c>
      <c r="D1518">
        <f>+VLOOKUP(A1518,GENTERA.MX!$A$2:$G$1741,6,FALSE)</f>
        <v>14.622544</v>
      </c>
      <c r="F1518" s="16">
        <v>43213</v>
      </c>
      <c r="G1518">
        <f>+LN(B1518/B1517)</f>
        <v>1.3307437083176945E-2</v>
      </c>
      <c r="H1518">
        <f>+LN(C1518/C1517)</f>
        <v>-1.1625289704965718E-2</v>
      </c>
      <c r="I1518">
        <f>+LN(D1518/D1517)</f>
        <v>8.5386330954984845E-3</v>
      </c>
    </row>
    <row r="1519" spans="1:9" x14ac:dyDescent="0.25">
      <c r="A1519" s="16">
        <v>43214</v>
      </c>
      <c r="B1519">
        <f>+VLOOKUP(A1519,'CEMEXCPO.MX'!$A$2:$G$1741,6,FALSE)</f>
        <v>12.5</v>
      </c>
      <c r="C1519">
        <f>+VLOOKUP(A1519,BIMBOA.MX!$A$2:$G$1741,6,FALSE)</f>
        <v>42.238930000000003</v>
      </c>
      <c r="D1519">
        <f>+VLOOKUP(A1519,GENTERA.MX!$A$2:$G$1741,6,FALSE)</f>
        <v>14.498219000000001</v>
      </c>
      <c r="F1519" s="16">
        <v>43214</v>
      </c>
      <c r="G1519">
        <f>+LN(B1519/B1518)</f>
        <v>-2.8393074501217787E-2</v>
      </c>
      <c r="H1519">
        <f>+LN(C1519/C1518)</f>
        <v>6.5268159214256554E-3</v>
      </c>
      <c r="I1519">
        <f>+LN(D1519/D1518)</f>
        <v>-8.5386330954984099E-3</v>
      </c>
    </row>
    <row r="1520" spans="1:9" x14ac:dyDescent="0.25">
      <c r="A1520" s="16">
        <v>43215</v>
      </c>
      <c r="B1520">
        <f>+VLOOKUP(A1520,'CEMEXCPO.MX'!$A$2:$G$1741,6,FALSE)</f>
        <v>12.47</v>
      </c>
      <c r="C1520">
        <f>+VLOOKUP(A1520,BIMBOA.MX!$A$2:$G$1741,6,FALSE)</f>
        <v>42.464649000000001</v>
      </c>
      <c r="D1520">
        <f>+VLOOKUP(A1520,GENTERA.MX!$A$2:$G$1741,6,FALSE)</f>
        <v>14.201751</v>
      </c>
      <c r="F1520" s="16">
        <v>43215</v>
      </c>
      <c r="G1520">
        <f>+LN(B1520/B1519)</f>
        <v>-2.4028846163103149E-3</v>
      </c>
      <c r="H1520">
        <f>+LN(C1520/C1519)</f>
        <v>5.3296339295271274E-3</v>
      </c>
      <c r="I1520">
        <f>+LN(D1520/D1519)</f>
        <v>-2.0660547432061936E-2</v>
      </c>
    </row>
    <row r="1521" spans="1:9" x14ac:dyDescent="0.25">
      <c r="A1521" s="16">
        <v>43216</v>
      </c>
      <c r="B1521">
        <f>+VLOOKUP(A1521,'CEMEXCPO.MX'!$A$2:$G$1741,6,FALSE)</f>
        <v>12.16</v>
      </c>
      <c r="C1521">
        <f>+VLOOKUP(A1521,BIMBOA.MX!$A$2:$G$1741,6,FALSE)</f>
        <v>42.297812999999998</v>
      </c>
      <c r="D1521">
        <f>+VLOOKUP(A1521,GENTERA.MX!$A$2:$G$1741,6,FALSE)</f>
        <v>14.010482</v>
      </c>
      <c r="F1521" s="16">
        <v>43216</v>
      </c>
      <c r="G1521">
        <f>+LN(B1521/B1520)</f>
        <v>-2.5173883153924149E-2</v>
      </c>
      <c r="H1521">
        <f>+LN(C1521/C1520)</f>
        <v>-3.9365589793213113E-3</v>
      </c>
      <c r="I1521">
        <f>+LN(D1521/D1520)</f>
        <v>-1.3559503110077612E-2</v>
      </c>
    </row>
    <row r="1522" spans="1:9" x14ac:dyDescent="0.25">
      <c r="A1522" s="16">
        <v>43217</v>
      </c>
      <c r="B1522">
        <f>+VLOOKUP(A1522,'CEMEXCPO.MX'!$A$2:$G$1741,6,FALSE)</f>
        <v>11.67</v>
      </c>
      <c r="C1522">
        <f>+VLOOKUP(A1522,BIMBOA.MX!$A$2:$G$1741,6,FALSE)</f>
        <v>42.484276000000001</v>
      </c>
      <c r="D1522">
        <f>+VLOOKUP(A1522,GENTERA.MX!$A$2:$G$1741,6,FALSE)</f>
        <v>13.809649</v>
      </c>
      <c r="F1522" s="16">
        <v>43217</v>
      </c>
      <c r="G1522">
        <f>+LN(B1522/B1521)</f>
        <v>-4.113043023955637E-2</v>
      </c>
      <c r="H1522">
        <f>+LN(C1522/C1521)</f>
        <v>4.3986484136311396E-3</v>
      </c>
      <c r="I1522">
        <f>+LN(D1522/D1521)</f>
        <v>-1.4438213021010032E-2</v>
      </c>
    </row>
    <row r="1523" spans="1:9" x14ac:dyDescent="0.25">
      <c r="A1523" s="16">
        <v>43220</v>
      </c>
      <c r="B1523">
        <f>+VLOOKUP(A1523,'CEMEXCPO.MX'!$A$2:$G$1741,6,FALSE)</f>
        <v>11.7</v>
      </c>
      <c r="C1523">
        <f>+VLOOKUP(A1523,BIMBOA.MX!$A$2:$G$1741,6,FALSE)</f>
        <v>42.719807000000003</v>
      </c>
      <c r="D1523">
        <f>+VLOOKUP(A1523,GENTERA.MX!$A$2:$G$1741,6,FALSE)</f>
        <v>14.297385999999999</v>
      </c>
      <c r="F1523" s="16">
        <v>43220</v>
      </c>
      <c r="G1523">
        <f>+LN(B1523/B1522)</f>
        <v>2.5673955052457334E-3</v>
      </c>
      <c r="H1523">
        <f>+LN(C1523/C1522)</f>
        <v>5.5286458498694131E-3</v>
      </c>
      <c r="I1523">
        <f>+LN(D1523/D1522)</f>
        <v>3.4709172620372833E-2</v>
      </c>
    </row>
    <row r="1524" spans="1:9" x14ac:dyDescent="0.25">
      <c r="A1524" s="16">
        <v>43222</v>
      </c>
      <c r="B1524">
        <f>+VLOOKUP(A1524,'CEMEXCPO.MX'!$A$2:$G$1741,6,FALSE)</f>
        <v>11.44</v>
      </c>
      <c r="C1524">
        <f>+VLOOKUP(A1524,BIMBOA.MX!$A$2:$G$1741,6,FALSE)</f>
        <v>41.669724000000002</v>
      </c>
      <c r="D1524">
        <f>+VLOOKUP(A1524,GENTERA.MX!$A$2:$G$1741,6,FALSE)</f>
        <v>14.326077</v>
      </c>
      <c r="F1524" s="16">
        <v>43222</v>
      </c>
      <c r="G1524">
        <f>+LN(B1524/B1523)</f>
        <v>-2.2472855852058628E-2</v>
      </c>
      <c r="H1524">
        <f>+LN(C1524/C1523)</f>
        <v>-2.4887854909167572E-2</v>
      </c>
      <c r="I1524">
        <f>+LN(D1524/D1523)</f>
        <v>2.0047196671385691E-3</v>
      </c>
    </row>
    <row r="1525" spans="1:9" x14ac:dyDescent="0.25">
      <c r="A1525" s="16">
        <v>43223</v>
      </c>
      <c r="B1525">
        <f>+VLOOKUP(A1525,'CEMEXCPO.MX'!$A$2:$G$1741,6,FALSE)</f>
        <v>11.44</v>
      </c>
      <c r="C1525">
        <f>+VLOOKUP(A1525,BIMBOA.MX!$A$2:$G$1741,6,FALSE)</f>
        <v>40.709865999999998</v>
      </c>
      <c r="D1525">
        <f>+VLOOKUP(A1525,GENTERA.MX!$A$2:$G$1741,6,FALSE)</f>
        <v>14.565163</v>
      </c>
      <c r="F1525" s="16">
        <v>43223</v>
      </c>
      <c r="G1525">
        <f>+LN(B1525/B1524)</f>
        <v>0</v>
      </c>
      <c r="H1525">
        <f>+LN(C1525/C1524)</f>
        <v>-2.3304351007386013E-2</v>
      </c>
      <c r="I1525">
        <f>+LN(D1525/D1524)</f>
        <v>1.6551138539828002E-2</v>
      </c>
    </row>
    <row r="1526" spans="1:9" x14ac:dyDescent="0.25">
      <c r="A1526" s="16">
        <v>43224</v>
      </c>
      <c r="B1526">
        <f>+VLOOKUP(A1526,'CEMEXCPO.MX'!$A$2:$G$1741,6,FALSE)</f>
        <v>11.54</v>
      </c>
      <c r="C1526">
        <f>+VLOOKUP(A1526,BIMBOA.MX!$A$2:$G$1741,6,FALSE)</f>
        <v>40.759341999999997</v>
      </c>
      <c r="D1526">
        <f>+VLOOKUP(A1526,GENTERA.MX!$A$2:$G$1741,6,FALSE)</f>
        <v>14.450400999999999</v>
      </c>
      <c r="F1526" s="16">
        <v>43224</v>
      </c>
      <c r="G1526">
        <f>+LN(B1526/B1525)</f>
        <v>8.7032751283016713E-3</v>
      </c>
      <c r="H1526">
        <f>+LN(C1526/C1525)</f>
        <v>1.2145940115781378E-3</v>
      </c>
      <c r="I1526">
        <f>+LN(D1526/D1525)</f>
        <v>-7.9104165221410682E-3</v>
      </c>
    </row>
    <row r="1527" spans="1:9" x14ac:dyDescent="0.25">
      <c r="A1527" s="16">
        <v>43227</v>
      </c>
      <c r="B1527">
        <f>+VLOOKUP(A1527,'CEMEXCPO.MX'!$A$2:$G$1741,6,FALSE)</f>
        <v>11.35</v>
      </c>
      <c r="C1527">
        <f>+VLOOKUP(A1527,BIMBOA.MX!$A$2:$G$1741,6,FALSE)</f>
        <v>40.234886000000003</v>
      </c>
      <c r="D1527">
        <f>+VLOOKUP(A1527,GENTERA.MX!$A$2:$G$1741,6,FALSE)</f>
        <v>14.125244</v>
      </c>
      <c r="F1527" s="16">
        <v>43227</v>
      </c>
      <c r="G1527">
        <f>+LN(B1527/B1526)</f>
        <v>-1.6601517152541791E-2</v>
      </c>
      <c r="H1527">
        <f>+LN(C1527/C1526)</f>
        <v>-1.2950634706459331E-2</v>
      </c>
      <c r="I1527">
        <f>+LN(D1527/D1526)</f>
        <v>-2.2758613818856691E-2</v>
      </c>
    </row>
    <row r="1528" spans="1:9" x14ac:dyDescent="0.25">
      <c r="A1528" s="16">
        <v>43228</v>
      </c>
      <c r="B1528">
        <f>+VLOOKUP(A1528,'CEMEXCPO.MX'!$A$2:$G$1741,6,FALSE)</f>
        <v>11.67</v>
      </c>
      <c r="C1528">
        <f>+VLOOKUP(A1528,BIMBOA.MX!$A$2:$G$1741,6,FALSE)</f>
        <v>40.413001999999999</v>
      </c>
      <c r="D1528">
        <f>+VLOOKUP(A1528,GENTERA.MX!$A$2:$G$1741,6,FALSE)</f>
        <v>13.886157000000001</v>
      </c>
      <c r="F1528" s="16">
        <v>43228</v>
      </c>
      <c r="G1528">
        <f>+LN(B1528/B1527)</f>
        <v>2.7803702371052889E-2</v>
      </c>
      <c r="H1528">
        <f>+LN(C1528/C1527)</f>
        <v>4.41713463352786E-3</v>
      </c>
      <c r="I1528">
        <f>+LN(D1528/D1527)</f>
        <v>-1.7071106600701654E-2</v>
      </c>
    </row>
    <row r="1529" spans="1:9" x14ac:dyDescent="0.25">
      <c r="A1529" s="16">
        <v>43229</v>
      </c>
      <c r="B1529">
        <f>+VLOOKUP(A1529,'CEMEXCPO.MX'!$A$2:$G$1741,6,FALSE)</f>
        <v>11.67</v>
      </c>
      <c r="C1529">
        <f>+VLOOKUP(A1529,BIMBOA.MX!$A$2:$G$1741,6,FALSE)</f>
        <v>39.176071</v>
      </c>
      <c r="D1529">
        <f>+VLOOKUP(A1529,GENTERA.MX!$A$2:$G$1741,6,FALSE)</f>
        <v>13.809649</v>
      </c>
      <c r="F1529" s="16">
        <v>43229</v>
      </c>
      <c r="G1529">
        <f>+LN(B1529/B1528)</f>
        <v>0</v>
      </c>
      <c r="H1529">
        <f>+LN(C1529/C1528)</f>
        <v>-3.1085438141109072E-2</v>
      </c>
      <c r="I1529">
        <f>+LN(D1529/D1528)</f>
        <v>-5.5248938856399341E-3</v>
      </c>
    </row>
    <row r="1530" spans="1:9" x14ac:dyDescent="0.25">
      <c r="A1530" s="16">
        <v>43230</v>
      </c>
      <c r="B1530">
        <f>+VLOOKUP(A1530,'CEMEXCPO.MX'!$A$2:$G$1741,6,FALSE)</f>
        <v>11.68</v>
      </c>
      <c r="C1530">
        <f>+VLOOKUP(A1530,BIMBOA.MX!$A$2:$G$1741,6,FALSE)</f>
        <v>39.928122999999999</v>
      </c>
      <c r="D1530">
        <f>+VLOOKUP(A1530,GENTERA.MX!$A$2:$G$1741,6,FALSE)</f>
        <v>14.326077</v>
      </c>
      <c r="F1530" s="16">
        <v>43230</v>
      </c>
      <c r="G1530">
        <f>+LN(B1530/B1529)</f>
        <v>8.5653110161642795E-4</v>
      </c>
      <c r="H1530">
        <f>+LN(C1530/C1529)</f>
        <v>1.9014785975088131E-2</v>
      </c>
      <c r="I1530">
        <f>+LN(D1530/D1529)</f>
        <v>3.6713892287511492E-2</v>
      </c>
    </row>
    <row r="1531" spans="1:9" x14ac:dyDescent="0.25">
      <c r="A1531" s="16">
        <v>43231</v>
      </c>
      <c r="B1531">
        <f>+VLOOKUP(A1531,'CEMEXCPO.MX'!$A$2:$G$1741,6,FALSE)</f>
        <v>11.72</v>
      </c>
      <c r="C1531">
        <f>+VLOOKUP(A1531,BIMBOA.MX!$A$2:$G$1741,6,FALSE)</f>
        <v>39.561993000000001</v>
      </c>
      <c r="D1531">
        <f>+VLOOKUP(A1531,GENTERA.MX!$A$2:$G$1741,6,FALSE)</f>
        <v>13.905283000000001</v>
      </c>
      <c r="F1531" s="16">
        <v>43231</v>
      </c>
      <c r="G1531">
        <f>+LN(B1531/B1530)</f>
        <v>3.4188067487856823E-3</v>
      </c>
      <c r="H1531">
        <f>+LN(C1531/C1530)</f>
        <v>-9.2120280511409358E-3</v>
      </c>
      <c r="I1531">
        <f>+LN(D1531/D1530)</f>
        <v>-2.9812603150710618E-2</v>
      </c>
    </row>
    <row r="1532" spans="1:9" x14ac:dyDescent="0.25">
      <c r="A1532" s="16">
        <v>43234</v>
      </c>
      <c r="B1532">
        <f>+VLOOKUP(A1532,'CEMEXCPO.MX'!$A$2:$G$1741,6,FALSE)</f>
        <v>11.6</v>
      </c>
      <c r="C1532">
        <f>+VLOOKUP(A1532,BIMBOA.MX!$A$2:$G$1741,6,FALSE)</f>
        <v>39.532310000000003</v>
      </c>
      <c r="D1532">
        <f>+VLOOKUP(A1532,GENTERA.MX!$A$2:$G$1741,6,FALSE)</f>
        <v>13.742705000000001</v>
      </c>
      <c r="F1532" s="16">
        <v>43234</v>
      </c>
      <c r="G1532">
        <f>+LN(B1532/B1531)</f>
        <v>-1.0291686036547636E-2</v>
      </c>
      <c r="H1532">
        <f>+LN(C1532/C1531)</f>
        <v>-7.5057242475519599E-4</v>
      </c>
      <c r="I1532">
        <f>+LN(D1532/D1531)</f>
        <v>-1.1760702001050933E-2</v>
      </c>
    </row>
    <row r="1533" spans="1:9" x14ac:dyDescent="0.25">
      <c r="A1533" s="16">
        <v>43235</v>
      </c>
      <c r="B1533">
        <f>+VLOOKUP(A1533,'CEMEXCPO.MX'!$A$2:$G$1741,6,FALSE)</f>
        <v>11.57</v>
      </c>
      <c r="C1533">
        <f>+VLOOKUP(A1533,BIMBOA.MX!$A$2:$G$1741,6,FALSE)</f>
        <v>39.542202000000003</v>
      </c>
      <c r="D1533">
        <f>+VLOOKUP(A1533,GENTERA.MX!$A$2:$G$1741,6,FALSE)</f>
        <v>13.67576</v>
      </c>
      <c r="F1533" s="16">
        <v>43235</v>
      </c>
      <c r="G1533">
        <f>+LN(B1533/B1532)</f>
        <v>-2.5895569067336775E-3</v>
      </c>
      <c r="H1533">
        <f>+LN(C1533/C1532)</f>
        <v>2.5019440022846655E-4</v>
      </c>
      <c r="I1533">
        <f>+LN(D1533/D1532)</f>
        <v>-4.8832152368598154E-3</v>
      </c>
    </row>
    <row r="1534" spans="1:9" x14ac:dyDescent="0.25">
      <c r="A1534" s="16">
        <v>43236</v>
      </c>
      <c r="B1534">
        <f>+VLOOKUP(A1534,'CEMEXCPO.MX'!$A$2:$G$1741,6,FALSE)</f>
        <v>11.85</v>
      </c>
      <c r="C1534">
        <f>+VLOOKUP(A1534,BIMBOA.MX!$A$2:$G$1741,6,FALSE)</f>
        <v>39.670845</v>
      </c>
      <c r="D1534">
        <f>+VLOOKUP(A1534,GENTERA.MX!$A$2:$G$1741,6,FALSE)</f>
        <v>13.39842</v>
      </c>
      <c r="F1534" s="16">
        <v>43236</v>
      </c>
      <c r="G1534">
        <f>+LN(B1534/B1533)</f>
        <v>2.3912326375554842E-2</v>
      </c>
      <c r="H1534">
        <f>+LN(C1534/C1533)</f>
        <v>3.2480283985356906E-3</v>
      </c>
      <c r="I1534">
        <f>+LN(D1534/D1533)</f>
        <v>-2.0488133075015378E-2</v>
      </c>
    </row>
    <row r="1535" spans="1:9" x14ac:dyDescent="0.25">
      <c r="A1535" s="16">
        <v>43237</v>
      </c>
      <c r="B1535">
        <f>+VLOOKUP(A1535,'CEMEXCPO.MX'!$A$2:$G$1741,6,FALSE)</f>
        <v>11.56</v>
      </c>
      <c r="C1535">
        <f>+VLOOKUP(A1535,BIMBOA.MX!$A$2:$G$1741,6,FALSE)</f>
        <v>38.354748000000001</v>
      </c>
      <c r="D1535">
        <f>+VLOOKUP(A1535,GENTERA.MX!$A$2:$G$1741,6,FALSE)</f>
        <v>13.197587</v>
      </c>
      <c r="F1535" s="16">
        <v>43237</v>
      </c>
      <c r="G1535">
        <f>+LN(B1535/B1534)</f>
        <v>-2.4777004336908725E-2</v>
      </c>
      <c r="H1535">
        <f>+LN(C1535/C1534)</f>
        <v>-3.3738207840189091E-2</v>
      </c>
      <c r="I1535">
        <f>+LN(D1535/D1534)</f>
        <v>-1.5102779705609456E-2</v>
      </c>
    </row>
    <row r="1536" spans="1:9" x14ac:dyDescent="0.25">
      <c r="A1536" s="16">
        <v>43238</v>
      </c>
      <c r="B1536">
        <f>+VLOOKUP(A1536,'CEMEXCPO.MX'!$A$2:$G$1741,6,FALSE)</f>
        <v>11.67</v>
      </c>
      <c r="C1536">
        <f>+VLOOKUP(A1536,BIMBOA.MX!$A$2:$G$1741,6,FALSE)</f>
        <v>38.493285999999998</v>
      </c>
      <c r="D1536">
        <f>+VLOOKUP(A1536,GENTERA.MX!$A$2:$G$1741,6,FALSE)</f>
        <v>13.302785</v>
      </c>
      <c r="F1536" s="16">
        <v>43238</v>
      </c>
      <c r="G1536">
        <f>+LN(B1536/B1535)</f>
        <v>9.4705830542331851E-3</v>
      </c>
      <c r="H1536">
        <f>+LN(C1536/C1535)</f>
        <v>3.6055092854894656E-3</v>
      </c>
      <c r="I1536">
        <f>+LN(D1536/D1535)</f>
        <v>7.939401951632041E-3</v>
      </c>
    </row>
    <row r="1537" spans="1:9" x14ac:dyDescent="0.25">
      <c r="A1537" s="16">
        <v>43241</v>
      </c>
      <c r="B1537">
        <f>+VLOOKUP(A1537,'CEMEXCPO.MX'!$A$2:$G$1741,6,FALSE)</f>
        <v>11.89</v>
      </c>
      <c r="C1537">
        <f>+VLOOKUP(A1537,BIMBOA.MX!$A$2:$G$1741,6,FALSE)</f>
        <v>38.008408000000003</v>
      </c>
      <c r="D1537">
        <f>+VLOOKUP(A1537,GENTERA.MX!$A$2:$G$1741,6,FALSE)</f>
        <v>13.159333999999999</v>
      </c>
      <c r="F1537" s="16">
        <v>43241</v>
      </c>
      <c r="G1537">
        <f>+LN(B1537/B1536)</f>
        <v>1.8676264404225956E-2</v>
      </c>
      <c r="H1537">
        <f>+LN(C1537/C1536)</f>
        <v>-1.2676438066514469E-2</v>
      </c>
      <c r="I1537">
        <f>+LN(D1537/D1536)</f>
        <v>-1.0842095089331177E-2</v>
      </c>
    </row>
    <row r="1538" spans="1:9" x14ac:dyDescent="0.25">
      <c r="A1538" s="16">
        <v>43242</v>
      </c>
      <c r="B1538">
        <f>+VLOOKUP(A1538,'CEMEXCPO.MX'!$A$2:$G$1741,6,FALSE)</f>
        <v>11.91</v>
      </c>
      <c r="C1538">
        <f>+VLOOKUP(A1538,BIMBOA.MX!$A$2:$G$1741,6,FALSE)</f>
        <v>38.938580000000002</v>
      </c>
      <c r="D1538">
        <f>+VLOOKUP(A1538,GENTERA.MX!$A$2:$G$1741,6,FALSE)</f>
        <v>13.819213</v>
      </c>
      <c r="F1538" s="16">
        <v>43242</v>
      </c>
      <c r="G1538">
        <f>+LN(B1538/B1537)</f>
        <v>1.6806726645182443E-3</v>
      </c>
      <c r="H1538">
        <f>+LN(C1538/C1537)</f>
        <v>2.4178134511441234E-2</v>
      </c>
      <c r="I1538">
        <f>+LN(D1538/D1537)</f>
        <v>4.8928553549786591E-2</v>
      </c>
    </row>
    <row r="1539" spans="1:9" x14ac:dyDescent="0.25">
      <c r="A1539" s="16">
        <v>43243</v>
      </c>
      <c r="B1539">
        <f>+VLOOKUP(A1539,'CEMEXCPO.MX'!$A$2:$G$1741,6,FALSE)</f>
        <v>11.91</v>
      </c>
      <c r="C1539">
        <f>+VLOOKUP(A1539,BIMBOA.MX!$A$2:$G$1741,6,FALSE)</f>
        <v>39.215656000000003</v>
      </c>
      <c r="D1539">
        <f>+VLOOKUP(A1539,GENTERA.MX!$A$2:$G$1741,6,FALSE)</f>
        <v>14.039173</v>
      </c>
      <c r="F1539" s="16">
        <v>43243</v>
      </c>
      <c r="G1539">
        <f>+LN(B1539/B1538)</f>
        <v>0</v>
      </c>
      <c r="H1539">
        <f>+LN(C1539/C1538)</f>
        <v>7.0905218968190338E-3</v>
      </c>
      <c r="I1539">
        <f>+LN(D1539/D1538)</f>
        <v>1.5791623465305264E-2</v>
      </c>
    </row>
    <row r="1540" spans="1:9" x14ac:dyDescent="0.25">
      <c r="A1540" s="16">
        <v>43244</v>
      </c>
      <c r="B1540">
        <f>+VLOOKUP(A1540,'CEMEXCPO.MX'!$A$2:$G$1741,6,FALSE)</f>
        <v>11.77</v>
      </c>
      <c r="C1540">
        <f>+VLOOKUP(A1540,BIMBOA.MX!$A$2:$G$1741,6,FALSE)</f>
        <v>38.997954999999997</v>
      </c>
      <c r="D1540">
        <f>+VLOOKUP(A1540,GENTERA.MX!$A$2:$G$1741,6,FALSE)</f>
        <v>14.058299</v>
      </c>
      <c r="F1540" s="16">
        <v>43244</v>
      </c>
      <c r="G1540">
        <f>+LN(B1540/B1539)</f>
        <v>-1.1824462095023386E-2</v>
      </c>
      <c r="H1540">
        <f>+LN(C1540/C1539)</f>
        <v>-5.5668459600579367E-3</v>
      </c>
      <c r="I1540">
        <f>+LN(D1540/D1539)</f>
        <v>1.3614038269380243E-3</v>
      </c>
    </row>
    <row r="1541" spans="1:9" x14ac:dyDescent="0.25">
      <c r="A1541" s="16">
        <v>43245</v>
      </c>
      <c r="B1541">
        <f>+VLOOKUP(A1541,'CEMEXCPO.MX'!$A$2:$G$1741,6,FALSE)</f>
        <v>11.75</v>
      </c>
      <c r="C1541">
        <f>+VLOOKUP(A1541,BIMBOA.MX!$A$2:$G$1741,6,FALSE)</f>
        <v>37.582904999999997</v>
      </c>
      <c r="D1541">
        <f>+VLOOKUP(A1541,GENTERA.MX!$A$2:$G$1741,6,FALSE)</f>
        <v>14.61298</v>
      </c>
      <c r="F1541" s="16">
        <v>43245</v>
      </c>
      <c r="G1541">
        <f>+LN(B1541/B1540)</f>
        <v>-1.7006806820173311E-3</v>
      </c>
      <c r="H1541">
        <f>+LN(C1541/C1540)</f>
        <v>-3.6959916103455032E-2</v>
      </c>
      <c r="I1541">
        <f>+LN(D1541/D1540)</f>
        <v>3.8697277291378611E-2</v>
      </c>
    </row>
    <row r="1542" spans="1:9" x14ac:dyDescent="0.25">
      <c r="A1542" s="16">
        <v>43248</v>
      </c>
      <c r="B1542">
        <f>+VLOOKUP(A1542,'CEMEXCPO.MX'!$A$2:$G$1741,6,FALSE)</f>
        <v>11.67</v>
      </c>
      <c r="C1542">
        <f>+VLOOKUP(A1542,BIMBOA.MX!$A$2:$G$1741,6,FALSE)</f>
        <v>37.503742000000003</v>
      </c>
      <c r="D1542">
        <f>+VLOOKUP(A1542,GENTERA.MX!$A$2:$G$1741,6,FALSE)</f>
        <v>14.622544</v>
      </c>
      <c r="F1542" s="16">
        <v>43248</v>
      </c>
      <c r="G1542">
        <f>+LN(B1542/B1541)</f>
        <v>-6.8317942917033841E-3</v>
      </c>
      <c r="H1542">
        <f>+LN(C1542/C1541)</f>
        <v>-2.1085780892720991E-3</v>
      </c>
      <c r="I1542">
        <f>+LN(D1542/D1541)</f>
        <v>6.5427254467354543E-4</v>
      </c>
    </row>
    <row r="1543" spans="1:9" x14ac:dyDescent="0.25">
      <c r="A1543" s="16">
        <v>43249</v>
      </c>
      <c r="B1543">
        <f>+VLOOKUP(A1543,'CEMEXCPO.MX'!$A$2:$G$1741,6,FALSE)</f>
        <v>11.75</v>
      </c>
      <c r="C1543">
        <f>+VLOOKUP(A1543,BIMBOA.MX!$A$2:$G$1741,6,FALSE)</f>
        <v>36.929805999999999</v>
      </c>
      <c r="D1543">
        <f>+VLOOKUP(A1543,GENTERA.MX!$A$2:$G$1741,6,FALSE)</f>
        <v>14.459965</v>
      </c>
      <c r="F1543" s="16">
        <v>43249</v>
      </c>
      <c r="G1543">
        <f>+LN(B1543/B1542)</f>
        <v>6.8317942917032722E-3</v>
      </c>
      <c r="H1543">
        <f>+LN(C1543/C1542)</f>
        <v>-1.5421738995694935E-2</v>
      </c>
      <c r="I1543">
        <f>+LN(D1543/D1542)</f>
        <v>-1.1180651134468039E-2</v>
      </c>
    </row>
    <row r="1544" spans="1:9" x14ac:dyDescent="0.25">
      <c r="A1544" s="16">
        <v>43250</v>
      </c>
      <c r="B1544">
        <f>+VLOOKUP(A1544,'CEMEXCPO.MX'!$A$2:$G$1741,6,FALSE)</f>
        <v>11.74</v>
      </c>
      <c r="C1544">
        <f>+VLOOKUP(A1544,BIMBOA.MX!$A$2:$G$1741,6,FALSE)</f>
        <v>37.454262</v>
      </c>
      <c r="D1544">
        <f>+VLOOKUP(A1544,GENTERA.MX!$A$2:$G$1741,6,FALSE)</f>
        <v>14.459965</v>
      </c>
      <c r="F1544" s="16">
        <v>43250</v>
      </c>
      <c r="G1544">
        <f>+LN(B1544/B1543)</f>
        <v>-8.5142619021751282E-4</v>
      </c>
      <c r="H1544">
        <f>+LN(C1544/C1543)</f>
        <v>1.4101532892374901E-2</v>
      </c>
      <c r="I1544">
        <f>+LN(D1544/D1543)</f>
        <v>0</v>
      </c>
    </row>
    <row r="1545" spans="1:9" x14ac:dyDescent="0.25">
      <c r="A1545" s="16">
        <v>43251</v>
      </c>
      <c r="B1545">
        <f>+VLOOKUP(A1545,'CEMEXCPO.MX'!$A$2:$G$1741,6,FALSE)</f>
        <v>11.86</v>
      </c>
      <c r="C1545">
        <f>+VLOOKUP(A1545,BIMBOA.MX!$A$2:$G$1741,6,FALSE)</f>
        <v>37.662070999999997</v>
      </c>
      <c r="D1545">
        <f>+VLOOKUP(A1545,GENTERA.MX!$A$2:$G$1741,6,FALSE)</f>
        <v>14.412148</v>
      </c>
      <c r="F1545" s="16">
        <v>43251</v>
      </c>
      <c r="G1545">
        <f>+LN(B1545/B1544)</f>
        <v>1.0169579169629012E-2</v>
      </c>
      <c r="H1545">
        <f>+LN(C1545/C1544)</f>
        <v>5.5330051896345473E-3</v>
      </c>
      <c r="I1545">
        <f>+LN(D1545/D1544)</f>
        <v>-3.3123342042133738E-3</v>
      </c>
    </row>
    <row r="1546" spans="1:9" x14ac:dyDescent="0.25">
      <c r="A1546" s="16">
        <v>43252</v>
      </c>
      <c r="B1546">
        <f>+VLOOKUP(A1546,'CEMEXCPO.MX'!$A$2:$G$1741,6,FALSE)</f>
        <v>11.84</v>
      </c>
      <c r="C1546">
        <f>+VLOOKUP(A1546,BIMBOA.MX!$A$2:$G$1741,6,FALSE)</f>
        <v>36.959491999999997</v>
      </c>
      <c r="D1546">
        <f>+VLOOKUP(A1546,GENTERA.MX!$A$2:$G$1741,6,FALSE)</f>
        <v>14.259131</v>
      </c>
      <c r="F1546" s="16">
        <v>43252</v>
      </c>
      <c r="G1546">
        <f>+LN(B1546/B1545)</f>
        <v>-1.6877641137197409E-3</v>
      </c>
      <c r="H1546">
        <f>+LN(C1546/C1545)</f>
        <v>-1.8831011660707119E-2</v>
      </c>
      <c r="I1546">
        <f>+LN(D1546/D1545)</f>
        <v>-1.067398861540631E-2</v>
      </c>
    </row>
    <row r="1547" spans="1:9" x14ac:dyDescent="0.25">
      <c r="A1547" s="16">
        <v>43255</v>
      </c>
      <c r="B1547">
        <f>+VLOOKUP(A1547,'CEMEXCPO.MX'!$A$2:$G$1741,6,FALSE)</f>
        <v>12.01</v>
      </c>
      <c r="C1547">
        <f>+VLOOKUP(A1547,BIMBOA.MX!$A$2:$G$1741,6,FALSE)</f>
        <v>35.900677000000002</v>
      </c>
      <c r="D1547">
        <f>+VLOOKUP(A1547,GENTERA.MX!$A$2:$G$1741,6,FALSE)</f>
        <v>14.211315000000001</v>
      </c>
      <c r="F1547" s="16">
        <v>43255</v>
      </c>
      <c r="G1547">
        <f>+LN(B1547/B1546)</f>
        <v>1.4256006636032555E-2</v>
      </c>
      <c r="H1547">
        <f>+LN(C1547/C1546)</f>
        <v>-2.9066348835137871E-2</v>
      </c>
      <c r="I1547">
        <f>+LN(D1547/D1546)</f>
        <v>-3.3589951459405054E-3</v>
      </c>
    </row>
    <row r="1548" spans="1:9" x14ac:dyDescent="0.25">
      <c r="A1548" s="16">
        <v>43256</v>
      </c>
      <c r="B1548">
        <f>+VLOOKUP(A1548,'CEMEXCPO.MX'!$A$2:$G$1741,6,FALSE)</f>
        <v>12.14</v>
      </c>
      <c r="C1548">
        <f>+VLOOKUP(A1548,BIMBOA.MX!$A$2:$G$1741,6,FALSE)</f>
        <v>36.365765000000003</v>
      </c>
      <c r="D1548">
        <f>+VLOOKUP(A1548,GENTERA.MX!$A$2:$G$1741,6,FALSE)</f>
        <v>14.689488000000001</v>
      </c>
      <c r="F1548" s="16">
        <v>43256</v>
      </c>
      <c r="G1548">
        <f>+LN(B1548/B1547)</f>
        <v>1.0766149539460092E-2</v>
      </c>
      <c r="H1548">
        <f>+LN(C1548/C1547)</f>
        <v>1.2871656841215768E-2</v>
      </c>
      <c r="I1548">
        <f>+LN(D1548/D1547)</f>
        <v>3.3093657644584121E-2</v>
      </c>
    </row>
    <row r="1549" spans="1:9" x14ac:dyDescent="0.25">
      <c r="A1549" s="16">
        <v>43257</v>
      </c>
      <c r="B1549">
        <f>+VLOOKUP(A1549,'CEMEXCPO.MX'!$A$2:$G$1741,6,FALSE)</f>
        <v>12.25</v>
      </c>
      <c r="C1549">
        <f>+VLOOKUP(A1549,BIMBOA.MX!$A$2:$G$1741,6,FALSE)</f>
        <v>35.841309000000003</v>
      </c>
      <c r="D1549">
        <f>+VLOOKUP(A1549,GENTERA.MX!$A$2:$G$1741,6,FALSE)</f>
        <v>14.632108000000001</v>
      </c>
      <c r="F1549" s="16">
        <v>43257</v>
      </c>
      <c r="G1549">
        <f>+LN(B1549/B1548)</f>
        <v>9.0201513593837438E-3</v>
      </c>
      <c r="H1549">
        <f>+LN(C1549/C1548)</f>
        <v>-1.4526699219093695E-2</v>
      </c>
      <c r="I1549">
        <f>+LN(D1549/D1548)</f>
        <v>-3.9138437925670296E-3</v>
      </c>
    </row>
    <row r="1550" spans="1:9" x14ac:dyDescent="0.25">
      <c r="A1550" s="16">
        <v>43258</v>
      </c>
      <c r="B1550">
        <f>+VLOOKUP(A1550,'CEMEXCPO.MX'!$A$2:$G$1741,6,FALSE)</f>
        <v>12.2</v>
      </c>
      <c r="C1550">
        <f>+VLOOKUP(A1550,BIMBOA.MX!$A$2:$G$1741,6,FALSE)</f>
        <v>34.703330999999999</v>
      </c>
      <c r="D1550">
        <f>+VLOOKUP(A1550,GENTERA.MX!$A$2:$G$1741,6,FALSE)</f>
        <v>14.890321</v>
      </c>
      <c r="F1550" s="16">
        <v>43258</v>
      </c>
      <c r="G1550">
        <f>+LN(B1550/B1549)</f>
        <v>-4.0899852515251661E-3</v>
      </c>
      <c r="H1550">
        <f>+LN(C1550/C1549)</f>
        <v>-3.2265434295292439E-2</v>
      </c>
      <c r="I1550">
        <f>+LN(D1550/D1549)</f>
        <v>1.7493112412341506E-2</v>
      </c>
    </row>
    <row r="1551" spans="1:9" x14ac:dyDescent="0.25">
      <c r="A1551" s="16">
        <v>43259</v>
      </c>
      <c r="B1551">
        <f>+VLOOKUP(A1551,'CEMEXCPO.MX'!$A$2:$G$1741,6,FALSE)</f>
        <v>12.24</v>
      </c>
      <c r="C1551">
        <f>+VLOOKUP(A1551,BIMBOA.MX!$A$2:$G$1741,6,FALSE)</f>
        <v>35.356430000000003</v>
      </c>
      <c r="D1551">
        <f>+VLOOKUP(A1551,GENTERA.MX!$A$2:$G$1741,6,FALSE)</f>
        <v>15.464129</v>
      </c>
      <c r="F1551" s="16">
        <v>43259</v>
      </c>
      <c r="G1551">
        <f>+LN(B1551/B1550)</f>
        <v>3.2733253449693297E-3</v>
      </c>
      <c r="H1551">
        <f>+LN(C1551/C1550)</f>
        <v>1.8644594552049157E-2</v>
      </c>
      <c r="I1551">
        <f>+LN(D1551/D1550)</f>
        <v>3.7811679270520461E-2</v>
      </c>
    </row>
    <row r="1552" spans="1:9" x14ac:dyDescent="0.25">
      <c r="A1552" s="16">
        <v>43262</v>
      </c>
      <c r="B1552">
        <f>+VLOOKUP(A1552,'CEMEXCPO.MX'!$A$2:$G$1741,6,FALSE)</f>
        <v>12.7</v>
      </c>
      <c r="C1552">
        <f>+VLOOKUP(A1552,BIMBOA.MX!$A$2:$G$1741,6,FALSE)</f>
        <v>36.296497000000002</v>
      </c>
      <c r="D1552">
        <f>+VLOOKUP(A1552,GENTERA.MX!$A$2:$G$1741,6,FALSE)</f>
        <v>15.951865</v>
      </c>
      <c r="F1552" s="16">
        <v>43262</v>
      </c>
      <c r="G1552">
        <f>+LN(B1552/B1551)</f>
        <v>3.689271638036544E-2</v>
      </c>
      <c r="H1552">
        <f>+LN(C1552/C1551)</f>
        <v>2.624096410281514E-2</v>
      </c>
      <c r="I1552">
        <f>+LN(D1552/D1551)</f>
        <v>3.1052666468260697E-2</v>
      </c>
    </row>
    <row r="1553" spans="1:9" x14ac:dyDescent="0.25">
      <c r="A1553" s="16">
        <v>43263</v>
      </c>
      <c r="B1553">
        <f>+VLOOKUP(A1553,'CEMEXCPO.MX'!$A$2:$G$1741,6,FALSE)</f>
        <v>12.67</v>
      </c>
      <c r="C1553">
        <f>+VLOOKUP(A1553,BIMBOA.MX!$A$2:$G$1741,6,FALSE)</f>
        <v>36.276707000000002</v>
      </c>
      <c r="D1553">
        <f>+VLOOKUP(A1553,GENTERA.MX!$A$2:$G$1741,6,FALSE)</f>
        <v>16.449166999999999</v>
      </c>
      <c r="F1553" s="16">
        <v>43263</v>
      </c>
      <c r="G1553">
        <f>+LN(B1553/B1552)</f>
        <v>-2.3649991314978564E-3</v>
      </c>
      <c r="H1553">
        <f>+LN(C1553/C1552)</f>
        <v>-5.4538037181128016E-4</v>
      </c>
      <c r="I1553">
        <f>+LN(D1553/D1552)</f>
        <v>3.0699087336340528E-2</v>
      </c>
    </row>
    <row r="1554" spans="1:9" x14ac:dyDescent="0.25">
      <c r="A1554" s="16">
        <v>43264</v>
      </c>
      <c r="B1554">
        <f>+VLOOKUP(A1554,'CEMEXCPO.MX'!$A$2:$G$1741,6,FALSE)</f>
        <v>12.63</v>
      </c>
      <c r="C1554">
        <f>+VLOOKUP(A1554,BIMBOA.MX!$A$2:$G$1741,6,FALSE)</f>
        <v>36.148063999999998</v>
      </c>
      <c r="D1554">
        <f>+VLOOKUP(A1554,GENTERA.MX!$A$2:$G$1741,6,FALSE)</f>
        <v>15.990119999999999</v>
      </c>
      <c r="F1554" s="16">
        <v>43264</v>
      </c>
      <c r="G1554">
        <f>+LN(B1554/B1553)</f>
        <v>-3.1620579706478393E-3</v>
      </c>
      <c r="H1554">
        <f>+LN(C1554/C1553)</f>
        <v>-3.5524623278245277E-3</v>
      </c>
      <c r="I1554">
        <f>+LN(D1554/D1553)</f>
        <v>-2.8303806123212347E-2</v>
      </c>
    </row>
    <row r="1555" spans="1:9" x14ac:dyDescent="0.25">
      <c r="A1555" s="16">
        <v>43265</v>
      </c>
      <c r="B1555">
        <f>+VLOOKUP(A1555,'CEMEXCPO.MX'!$A$2:$G$1741,6,FALSE)</f>
        <v>12.89</v>
      </c>
      <c r="C1555">
        <f>+VLOOKUP(A1555,BIMBOA.MX!$A$2:$G$1741,6,FALSE)</f>
        <v>36.345973999999998</v>
      </c>
      <c r="D1555">
        <f>+VLOOKUP(A1555,GENTERA.MX!$A$2:$G$1741,6,FALSE)</f>
        <v>15.913611</v>
      </c>
      <c r="F1555" s="16">
        <v>43265</v>
      </c>
      <c r="G1555">
        <f>+LN(B1555/B1554)</f>
        <v>2.0376880588696199E-2</v>
      </c>
      <c r="H1555">
        <f>+LN(C1555/C1554)</f>
        <v>5.4600487746690124E-3</v>
      </c>
      <c r="I1555">
        <f>+LN(D1555/D1554)</f>
        <v>-4.7962507374345528E-3</v>
      </c>
    </row>
    <row r="1556" spans="1:9" x14ac:dyDescent="0.25">
      <c r="A1556" s="16">
        <v>43266</v>
      </c>
      <c r="B1556">
        <f>+VLOOKUP(A1556,'CEMEXCPO.MX'!$A$2:$G$1741,6,FALSE)</f>
        <v>12.87</v>
      </c>
      <c r="C1556">
        <f>+VLOOKUP(A1556,BIMBOA.MX!$A$2:$G$1741,6,FALSE)</f>
        <v>36.484509000000003</v>
      </c>
      <c r="D1556">
        <f>+VLOOKUP(A1556,GENTERA.MX!$A$2:$G$1741,6,FALSE)</f>
        <v>15.951865</v>
      </c>
      <c r="F1556" s="16">
        <v>43266</v>
      </c>
      <c r="G1556">
        <f>+LN(B1556/B1555)</f>
        <v>-1.5527953430608263E-3</v>
      </c>
      <c r="H1556">
        <f>+LN(C1556/C1555)</f>
        <v>3.8043182298500649E-3</v>
      </c>
      <c r="I1556">
        <f>+LN(D1556/D1555)</f>
        <v>2.4009695243062748E-3</v>
      </c>
    </row>
    <row r="1557" spans="1:9" x14ac:dyDescent="0.25">
      <c r="A1557" s="16">
        <v>43269</v>
      </c>
      <c r="B1557">
        <f>+VLOOKUP(A1557,'CEMEXCPO.MX'!$A$2:$G$1741,6,FALSE)</f>
        <v>12.65</v>
      </c>
      <c r="C1557">
        <f>+VLOOKUP(A1557,BIMBOA.MX!$A$2:$G$1741,6,FALSE)</f>
        <v>36.722000000000001</v>
      </c>
      <c r="D1557">
        <f>+VLOOKUP(A1557,GENTERA.MX!$A$2:$G$1741,6,FALSE)</f>
        <v>15.980556</v>
      </c>
      <c r="F1557" s="16">
        <v>43269</v>
      </c>
      <c r="G1557">
        <f>+LN(B1557/B1556)</f>
        <v>-1.7241806434505992E-2</v>
      </c>
      <c r="H1557">
        <f>+LN(C1557/C1556)</f>
        <v>6.4882709582748119E-3</v>
      </c>
      <c r="I1557">
        <f>+LN(D1557/D1556)</f>
        <v>1.7969829297079906E-3</v>
      </c>
    </row>
    <row r="1558" spans="1:9" x14ac:dyDescent="0.25">
      <c r="A1558" s="16">
        <v>43270</v>
      </c>
      <c r="B1558">
        <f>+VLOOKUP(A1558,'CEMEXCPO.MX'!$A$2:$G$1741,6,FALSE)</f>
        <v>12.71</v>
      </c>
      <c r="C1558">
        <f>+VLOOKUP(A1558,BIMBOA.MX!$A$2:$G$1741,6,FALSE)</f>
        <v>36.613151999999999</v>
      </c>
      <c r="D1558">
        <f>+VLOOKUP(A1558,GENTERA.MX!$A$2:$G$1741,6,FALSE)</f>
        <v>15.569328000000001</v>
      </c>
      <c r="F1558" s="16">
        <v>43270</v>
      </c>
      <c r="G1558">
        <f>+LN(B1558/B1557)</f>
        <v>4.7318700278334127E-3</v>
      </c>
      <c r="H1558">
        <f>+LN(C1558/C1557)</f>
        <v>-2.9685103790660352E-3</v>
      </c>
      <c r="I1558">
        <f>+LN(D1558/D1557)</f>
        <v>-2.6069908233151903E-2</v>
      </c>
    </row>
    <row r="1559" spans="1:9" x14ac:dyDescent="0.25">
      <c r="A1559" s="16">
        <v>43271</v>
      </c>
      <c r="B1559">
        <f>+VLOOKUP(A1559,'CEMEXCPO.MX'!$A$2:$G$1741,6,FALSE)</f>
        <v>12.88</v>
      </c>
      <c r="C1559">
        <f>+VLOOKUP(A1559,BIMBOA.MX!$A$2:$G$1741,6,FALSE)</f>
        <v>36.642837999999998</v>
      </c>
      <c r="D1559">
        <f>+VLOOKUP(A1559,GENTERA.MX!$A$2:$G$1741,6,FALSE)</f>
        <v>15.674524999999999</v>
      </c>
      <c r="F1559" s="16">
        <v>43271</v>
      </c>
      <c r="G1559">
        <f>+LN(B1559/B1558)</f>
        <v>1.3286635474844922E-2</v>
      </c>
      <c r="H1559">
        <f>+LN(C1559/C1558)</f>
        <v>8.1047301729118045E-4</v>
      </c>
      <c r="I1559">
        <f>+LN(D1559/D1558)</f>
        <v>6.7339580379731411E-3</v>
      </c>
    </row>
    <row r="1560" spans="1:9" x14ac:dyDescent="0.25">
      <c r="A1560" s="16">
        <v>43272</v>
      </c>
      <c r="B1560">
        <f>+VLOOKUP(A1560,'CEMEXCPO.MX'!$A$2:$G$1741,6,FALSE)</f>
        <v>12.55</v>
      </c>
      <c r="C1560">
        <f>+VLOOKUP(A1560,BIMBOA.MX!$A$2:$G$1741,6,FALSE)</f>
        <v>36.395451000000001</v>
      </c>
      <c r="D1560">
        <f>+VLOOKUP(A1560,GENTERA.MX!$A$2:$G$1741,6,FALSE)</f>
        <v>15.779723000000001</v>
      </c>
      <c r="F1560" s="16">
        <v>43272</v>
      </c>
      <c r="G1560">
        <f>+LN(B1560/B1559)</f>
        <v>-2.5955055098414698E-2</v>
      </c>
      <c r="H1560">
        <f>+LN(C1560/C1559)</f>
        <v>-6.7741988327148575E-3</v>
      </c>
      <c r="I1560">
        <f>+LN(D1560/D1559)</f>
        <v>6.6889783684694337E-3</v>
      </c>
    </row>
    <row r="1561" spans="1:9" x14ac:dyDescent="0.25">
      <c r="A1561" s="16">
        <v>43273</v>
      </c>
      <c r="B1561">
        <f>+VLOOKUP(A1561,'CEMEXCPO.MX'!$A$2:$G$1741,6,FALSE)</f>
        <v>12.75</v>
      </c>
      <c r="C1561">
        <f>+VLOOKUP(A1561,BIMBOA.MX!$A$2:$G$1741,6,FALSE)</f>
        <v>36.830852999999998</v>
      </c>
      <c r="D1561">
        <f>+VLOOKUP(A1561,GENTERA.MX!$A$2:$G$1741,6,FALSE)</f>
        <v>16.085754000000001</v>
      </c>
      <c r="F1561" s="16">
        <v>43273</v>
      </c>
      <c r="G1561">
        <f>+LN(B1561/B1560)</f>
        <v>1.5810606026642245E-2</v>
      </c>
      <c r="H1561">
        <f>+LN(C1561/C1560)</f>
        <v>1.189209635027942E-2</v>
      </c>
      <c r="I1561">
        <f>+LN(D1561/D1560)</f>
        <v>1.9208274165743017E-2</v>
      </c>
    </row>
    <row r="1562" spans="1:9" x14ac:dyDescent="0.25">
      <c r="A1562" s="16">
        <v>43276</v>
      </c>
      <c r="B1562">
        <f>+VLOOKUP(A1562,'CEMEXCPO.MX'!$A$2:$G$1741,6,FALSE)</f>
        <v>12.6</v>
      </c>
      <c r="C1562">
        <f>+VLOOKUP(A1562,BIMBOA.MX!$A$2:$G$1741,6,FALSE)</f>
        <v>36.919910000000002</v>
      </c>
      <c r="D1562">
        <f>+VLOOKUP(A1562,GENTERA.MX!$A$2:$G$1741,6,FALSE)</f>
        <v>16.37266</v>
      </c>
      <c r="F1562" s="16">
        <v>43276</v>
      </c>
      <c r="G1562">
        <f>+LN(B1562/B1561)</f>
        <v>-1.1834457647002909E-2</v>
      </c>
      <c r="H1562">
        <f>+LN(C1562/C1561)</f>
        <v>2.415081272753433E-3</v>
      </c>
      <c r="I1562">
        <f>+LN(D1562/D1561)</f>
        <v>1.7678834982922352E-2</v>
      </c>
    </row>
    <row r="1563" spans="1:9" x14ac:dyDescent="0.25">
      <c r="A1563" s="16">
        <v>43277</v>
      </c>
      <c r="B1563">
        <f>+VLOOKUP(A1563,'CEMEXCPO.MX'!$A$2:$G$1741,6,FALSE)</f>
        <v>13.14</v>
      </c>
      <c r="C1563">
        <f>+VLOOKUP(A1563,BIMBOA.MX!$A$2:$G$1741,6,FALSE)</f>
        <v>36.830852999999998</v>
      </c>
      <c r="D1563">
        <f>+VLOOKUP(A1563,GENTERA.MX!$A$2:$G$1741,6,FALSE)</f>
        <v>16.819265000000001</v>
      </c>
      <c r="F1563" s="16">
        <v>43277</v>
      </c>
      <c r="G1563">
        <f>+LN(B1563/B1562)</f>
        <v>4.1964199099032207E-2</v>
      </c>
      <c r="H1563">
        <f>+LN(C1563/C1562)</f>
        <v>-2.4150812727533888E-3</v>
      </c>
      <c r="I1563">
        <f>+LN(D1563/D1562)</f>
        <v>2.6912085064750808E-2</v>
      </c>
    </row>
    <row r="1564" spans="1:9" x14ac:dyDescent="0.25">
      <c r="A1564" s="16">
        <v>43278</v>
      </c>
      <c r="B1564">
        <f>+VLOOKUP(A1564,'CEMEXCPO.MX'!$A$2:$G$1741,6,FALSE)</f>
        <v>12.94</v>
      </c>
      <c r="C1564">
        <f>+VLOOKUP(A1564,BIMBOA.MX!$A$2:$G$1741,6,FALSE)</f>
        <v>36.276707000000002</v>
      </c>
      <c r="D1564">
        <f>+VLOOKUP(A1564,GENTERA.MX!$A$2:$G$1741,6,FALSE)</f>
        <v>16.702196000000001</v>
      </c>
      <c r="F1564" s="16">
        <v>43278</v>
      </c>
      <c r="G1564">
        <f>+LN(B1564/B1563)</f>
        <v>-1.5337723983710059E-2</v>
      </c>
      <c r="H1564">
        <f>+LN(C1564/C1563)</f>
        <v>-1.5160035790759125E-2</v>
      </c>
      <c r="I1564">
        <f>+LN(D1564/D1563)</f>
        <v>-6.9847478276966824E-3</v>
      </c>
    </row>
    <row r="1565" spans="1:9" x14ac:dyDescent="0.25">
      <c r="A1565" s="16">
        <v>43279</v>
      </c>
      <c r="B1565">
        <f>+VLOOKUP(A1565,'CEMEXCPO.MX'!$A$2:$G$1741,6,FALSE)</f>
        <v>13.01</v>
      </c>
      <c r="C1565">
        <f>+VLOOKUP(A1565,BIMBOA.MX!$A$2:$G$1741,6,FALSE)</f>
        <v>36.731895000000002</v>
      </c>
      <c r="D1565">
        <f>+VLOOKUP(A1565,GENTERA.MX!$A$2:$G$1741,6,FALSE)</f>
        <v>16.721706000000001</v>
      </c>
      <c r="F1565" s="16">
        <v>43279</v>
      </c>
      <c r="G1565">
        <f>+LN(B1565/B1564)</f>
        <v>5.3950034516594518E-3</v>
      </c>
      <c r="H1565">
        <f>+LN(C1565/C1564)</f>
        <v>1.2469596339204464E-2</v>
      </c>
      <c r="I1565">
        <f>+LN(D1565/D1564)</f>
        <v>1.1674281605917407E-3</v>
      </c>
    </row>
    <row r="1566" spans="1:9" x14ac:dyDescent="0.25">
      <c r="A1566" s="16">
        <v>43280</v>
      </c>
      <c r="B1566">
        <f>+VLOOKUP(A1566,'CEMEXCPO.MX'!$A$2:$G$1741,6,FALSE)</f>
        <v>13.06</v>
      </c>
      <c r="C1566">
        <f>+VLOOKUP(A1566,BIMBOA.MX!$A$2:$G$1741,6,FALSE)</f>
        <v>38.28548</v>
      </c>
      <c r="D1566">
        <f>+VLOOKUP(A1566,GENTERA.MX!$A$2:$G$1741,6,FALSE)</f>
        <v>17.141211999999999</v>
      </c>
      <c r="F1566" s="16">
        <v>43280</v>
      </c>
      <c r="G1566">
        <f>+LN(B1566/B1565)</f>
        <v>3.8358313238711925E-3</v>
      </c>
      <c r="H1566">
        <f>+LN(C1566/C1565)</f>
        <v>4.1425260829604231E-2</v>
      </c>
      <c r="I1566">
        <f>+LN(D1566/D1565)</f>
        <v>2.4777986510655093E-2</v>
      </c>
    </row>
    <row r="1567" spans="1:9" x14ac:dyDescent="0.25">
      <c r="A1567" s="16">
        <v>43283</v>
      </c>
      <c r="B1567">
        <f>+VLOOKUP(A1567,'CEMEXCPO.MX'!$A$2:$G$1741,6,FALSE)</f>
        <v>12.69</v>
      </c>
      <c r="C1567">
        <f>+VLOOKUP(A1567,BIMBOA.MX!$A$2:$G$1741,6,FALSE)</f>
        <v>37.048549999999999</v>
      </c>
      <c r="D1567">
        <f>+VLOOKUP(A1567,GENTERA.MX!$A$2:$G$1741,6,FALSE)</f>
        <v>17.687546000000001</v>
      </c>
      <c r="F1567" s="16">
        <v>43283</v>
      </c>
      <c r="G1567">
        <f>+LN(B1567/B1566)</f>
        <v>-2.8739842121988799E-2</v>
      </c>
      <c r="H1567">
        <f>+LN(C1567/C1566)</f>
        <v>-3.2841497359878062E-2</v>
      </c>
      <c r="I1567">
        <f>+LN(D1567/D1566)</f>
        <v>3.1375153651817693E-2</v>
      </c>
    </row>
    <row r="1568" spans="1:9" x14ac:dyDescent="0.25">
      <c r="A1568" s="16">
        <v>43284</v>
      </c>
      <c r="B1568">
        <f>+VLOOKUP(A1568,'CEMEXCPO.MX'!$A$2:$G$1741,6,FALSE)</f>
        <v>12.96</v>
      </c>
      <c r="C1568">
        <f>+VLOOKUP(A1568,BIMBOA.MX!$A$2:$G$1741,6,FALSE)</f>
        <v>36.682419000000003</v>
      </c>
      <c r="D1568">
        <f>+VLOOKUP(A1568,GENTERA.MX!$A$2:$G$1741,6,FALSE)</f>
        <v>18.526558000000001</v>
      </c>
      <c r="F1568" s="16">
        <v>43284</v>
      </c>
      <c r="G1568">
        <f>+LN(B1568/B1567)</f>
        <v>2.1053409197832482E-2</v>
      </c>
      <c r="H1568">
        <f>+LN(C1568/C1567)</f>
        <v>-9.9316207143047841E-3</v>
      </c>
      <c r="I1568">
        <f>+LN(D1568/D1567)</f>
        <v>4.6344494103042359E-2</v>
      </c>
    </row>
    <row r="1569" spans="1:9" x14ac:dyDescent="0.25">
      <c r="A1569" s="16">
        <v>43285</v>
      </c>
      <c r="B1569">
        <f>+VLOOKUP(A1569,'CEMEXCPO.MX'!$A$2:$G$1741,6,FALSE)</f>
        <v>13.06</v>
      </c>
      <c r="C1569">
        <f>+VLOOKUP(A1569,BIMBOA.MX!$A$2:$G$1741,6,FALSE)</f>
        <v>37.523529000000003</v>
      </c>
      <c r="D1569">
        <f>+VLOOKUP(A1569,GENTERA.MX!$A$2:$G$1741,6,FALSE)</f>
        <v>18.370462</v>
      </c>
      <c r="F1569" s="16">
        <v>43285</v>
      </c>
      <c r="G1569">
        <f>+LN(B1569/B1568)</f>
        <v>7.6864329241562914E-3</v>
      </c>
      <c r="H1569">
        <f>+LN(C1569/C1568)</f>
        <v>2.2670582258534966E-2</v>
      </c>
      <c r="I1569">
        <f>+LN(D1569/D1568)</f>
        <v>-8.4612215984461725E-3</v>
      </c>
    </row>
    <row r="1570" spans="1:9" x14ac:dyDescent="0.25">
      <c r="A1570" s="16">
        <v>43286</v>
      </c>
      <c r="B1570">
        <f>+VLOOKUP(A1570,'CEMEXCPO.MX'!$A$2:$G$1741,6,FALSE)</f>
        <v>13.45</v>
      </c>
      <c r="C1570">
        <f>+VLOOKUP(A1570,BIMBOA.MX!$A$2:$G$1741,6,FALSE)</f>
        <v>39.344292000000003</v>
      </c>
      <c r="D1570">
        <f>+VLOOKUP(A1570,GENTERA.MX!$A$2:$G$1741,6,FALSE)</f>
        <v>19.033868999999999</v>
      </c>
      <c r="F1570" s="16">
        <v>43286</v>
      </c>
      <c r="G1570">
        <f>+LN(B1570/B1569)</f>
        <v>2.9424982199563094E-2</v>
      </c>
      <c r="H1570">
        <f>+LN(C1570/C1569)</f>
        <v>4.7382730944253951E-2</v>
      </c>
      <c r="I1570">
        <f>+LN(D1570/D1569)</f>
        <v>3.5475922594152068E-2</v>
      </c>
    </row>
    <row r="1571" spans="1:9" x14ac:dyDescent="0.25">
      <c r="A1571" s="16">
        <v>43287</v>
      </c>
      <c r="B1571">
        <f>+VLOOKUP(A1571,'CEMEXCPO.MX'!$A$2:$G$1741,6,FALSE)</f>
        <v>13.34</v>
      </c>
      <c r="C1571">
        <f>+VLOOKUP(A1571,BIMBOA.MX!$A$2:$G$1741,6,FALSE)</f>
        <v>39.888545999999998</v>
      </c>
      <c r="D1571">
        <f>+VLOOKUP(A1571,GENTERA.MX!$A$2:$G$1741,6,FALSE)</f>
        <v>19.111916000000001</v>
      </c>
      <c r="F1571" s="16">
        <v>43287</v>
      </c>
      <c r="G1571">
        <f>+LN(B1571/B1570)</f>
        <v>-8.21206556037039E-3</v>
      </c>
      <c r="H1571">
        <f>+LN(C1571/C1570)</f>
        <v>1.3738307852393376E-2</v>
      </c>
      <c r="I1571">
        <f>+LN(D1571/D1570)</f>
        <v>4.0920436639010982E-3</v>
      </c>
    </row>
    <row r="1572" spans="1:9" x14ac:dyDescent="0.25">
      <c r="A1572" s="16">
        <v>43290</v>
      </c>
      <c r="B1572">
        <f>+VLOOKUP(A1572,'CEMEXCPO.MX'!$A$2:$G$1741,6,FALSE)</f>
        <v>13.45</v>
      </c>
      <c r="C1572">
        <f>+VLOOKUP(A1572,BIMBOA.MX!$A$2:$G$1741,6,FALSE)</f>
        <v>39.967708999999999</v>
      </c>
      <c r="D1572">
        <f>+VLOOKUP(A1572,GENTERA.MX!$A$2:$G$1741,6,FALSE)</f>
        <v>19.121672</v>
      </c>
      <c r="F1572" s="16">
        <v>43290</v>
      </c>
      <c r="G1572">
        <f>+LN(B1572/B1571)</f>
        <v>8.212065560370475E-3</v>
      </c>
      <c r="H1572">
        <f>+LN(C1572/C1571)</f>
        <v>1.9826380771678829E-3</v>
      </c>
      <c r="I1572">
        <f>+LN(D1572/D1571)</f>
        <v>5.1033662923502044E-4</v>
      </c>
    </row>
    <row r="1573" spans="1:9" x14ac:dyDescent="0.25">
      <c r="A1573" s="16">
        <v>43291</v>
      </c>
      <c r="B1573">
        <f>+VLOOKUP(A1573,'CEMEXCPO.MX'!$A$2:$G$1741,6,FALSE)</f>
        <v>13.31</v>
      </c>
      <c r="C1573">
        <f>+VLOOKUP(A1573,BIMBOA.MX!$A$2:$G$1741,6,FALSE)</f>
        <v>39.878647000000001</v>
      </c>
      <c r="D1573">
        <f>+VLOOKUP(A1573,GENTERA.MX!$A$2:$G$1741,6,FALSE)</f>
        <v>18.985085999999999</v>
      </c>
      <c r="F1573" s="16">
        <v>43291</v>
      </c>
      <c r="G1573">
        <f>+LN(B1573/B1572)</f>
        <v>-1.0463473640827748E-2</v>
      </c>
      <c r="H1573">
        <f>+LN(C1573/C1572)</f>
        <v>-2.2308353542317195E-3</v>
      </c>
      <c r="I1573">
        <f>+LN(D1573/D1572)</f>
        <v>-7.1686279331472594E-3</v>
      </c>
    </row>
    <row r="1574" spans="1:9" x14ac:dyDescent="0.25">
      <c r="A1574" s="16">
        <v>43292</v>
      </c>
      <c r="B1574">
        <f>+VLOOKUP(A1574,'CEMEXCPO.MX'!$A$2:$G$1741,6,FALSE)</f>
        <v>13.27</v>
      </c>
      <c r="C1574">
        <f>+VLOOKUP(A1574,BIMBOA.MX!$A$2:$G$1741,6,FALSE)</f>
        <v>39.522410999999998</v>
      </c>
      <c r="D1574">
        <f>+VLOOKUP(A1574,GENTERA.MX!$A$2:$G$1741,6,FALSE)</f>
        <v>19.228987</v>
      </c>
      <c r="F1574" s="16">
        <v>43292</v>
      </c>
      <c r="G1574">
        <f>+LN(B1574/B1573)</f>
        <v>-3.0097840629042037E-3</v>
      </c>
      <c r="H1574">
        <f>+LN(C1574/C1573)</f>
        <v>-8.9731396339396349E-3</v>
      </c>
      <c r="I1574">
        <f>+LN(D1574/D1573)</f>
        <v>1.276515654049812E-2</v>
      </c>
    </row>
    <row r="1575" spans="1:9" x14ac:dyDescent="0.25">
      <c r="A1575" s="16">
        <v>43293</v>
      </c>
      <c r="B1575">
        <f>+VLOOKUP(A1575,'CEMEXCPO.MX'!$A$2:$G$1741,6,FALSE)</f>
        <v>13.05</v>
      </c>
      <c r="C1575">
        <f>+VLOOKUP(A1575,BIMBOA.MX!$A$2:$G$1741,6,FALSE)</f>
        <v>39.591678999999999</v>
      </c>
      <c r="D1575">
        <f>+VLOOKUP(A1575,GENTERA.MX!$A$2:$G$1741,6,FALSE)</f>
        <v>19.072890999999998</v>
      </c>
      <c r="F1575" s="16">
        <v>43293</v>
      </c>
      <c r="G1575">
        <f>+LN(B1575/B1574)</f>
        <v>-1.671771457541369E-2</v>
      </c>
      <c r="H1575">
        <f>+LN(C1575/C1574)</f>
        <v>1.7510918143617241E-3</v>
      </c>
      <c r="I1575">
        <f>+LN(D1575/D1574)</f>
        <v>-8.1508726129802724E-3</v>
      </c>
    </row>
    <row r="1576" spans="1:9" x14ac:dyDescent="0.25">
      <c r="A1576" s="16">
        <v>43294</v>
      </c>
      <c r="B1576">
        <f>+VLOOKUP(A1576,'CEMEXCPO.MX'!$A$2:$G$1741,6,FALSE)</f>
        <v>12.86</v>
      </c>
      <c r="C1576">
        <f>+VLOOKUP(A1576,BIMBOA.MX!$A$2:$G$1741,6,FALSE)</f>
        <v>39.205756999999998</v>
      </c>
      <c r="D1576">
        <f>+VLOOKUP(A1576,GENTERA.MX!$A$2:$G$1741,6,FALSE)</f>
        <v>18.897285</v>
      </c>
      <c r="F1576" s="16">
        <v>43294</v>
      </c>
      <c r="G1576">
        <f>+LN(B1576/B1575)</f>
        <v>-1.4666414959229167E-2</v>
      </c>
      <c r="H1576">
        <f>+LN(C1576/C1575)</f>
        <v>-9.7953716600813739E-3</v>
      </c>
      <c r="I1576">
        <f>+LN(D1576/D1575)</f>
        <v>-9.2497465398612127E-3</v>
      </c>
    </row>
    <row r="1577" spans="1:9" x14ac:dyDescent="0.25">
      <c r="A1577" s="16">
        <v>43297</v>
      </c>
      <c r="B1577">
        <f>+VLOOKUP(A1577,'CEMEXCPO.MX'!$A$2:$G$1741,6,FALSE)</f>
        <v>12.63</v>
      </c>
      <c r="C1577">
        <f>+VLOOKUP(A1577,BIMBOA.MX!$A$2:$G$1741,6,FALSE)</f>
        <v>38.572448999999999</v>
      </c>
      <c r="D1577">
        <f>+VLOOKUP(A1577,GENTERA.MX!$A$2:$G$1741,6,FALSE)</f>
        <v>18.907039999999999</v>
      </c>
      <c r="F1577" s="16">
        <v>43297</v>
      </c>
      <c r="G1577">
        <f>+LN(B1577/B1576)</f>
        <v>-1.8046782447073435E-2</v>
      </c>
      <c r="H1577">
        <f>+LN(C1577/C1576)</f>
        <v>-1.6285333109436077E-2</v>
      </c>
      <c r="I1577">
        <f>+LN(D1577/D1576)</f>
        <v>5.1607852892532292E-4</v>
      </c>
    </row>
    <row r="1578" spans="1:9" x14ac:dyDescent="0.25">
      <c r="A1578" s="16">
        <v>43298</v>
      </c>
      <c r="B1578">
        <f>+VLOOKUP(A1578,'CEMEXCPO.MX'!$A$2:$G$1741,6,FALSE)</f>
        <v>12.58</v>
      </c>
      <c r="C1578">
        <f>+VLOOKUP(A1578,BIMBOA.MX!$A$2:$G$1741,6,FALSE)</f>
        <v>37.780814999999997</v>
      </c>
      <c r="D1578">
        <f>+VLOOKUP(A1578,GENTERA.MX!$A$2:$G$1741,6,FALSE)</f>
        <v>18.624116999999998</v>
      </c>
      <c r="F1578" s="16">
        <v>43298</v>
      </c>
      <c r="G1578">
        <f>+LN(B1578/B1577)</f>
        <v>-3.9666850901053626E-3</v>
      </c>
      <c r="H1578">
        <f>+LN(C1578/C1577)</f>
        <v>-2.0736831047534113E-2</v>
      </c>
      <c r="I1578">
        <f>+LN(D1578/D1577)</f>
        <v>-1.5076985736318773E-2</v>
      </c>
    </row>
    <row r="1579" spans="1:9" x14ac:dyDescent="0.25">
      <c r="A1579" s="16">
        <v>43299</v>
      </c>
      <c r="B1579">
        <f>+VLOOKUP(A1579,'CEMEXCPO.MX'!$A$2:$G$1741,6,FALSE)</f>
        <v>12.82</v>
      </c>
      <c r="C1579">
        <f>+VLOOKUP(A1579,BIMBOA.MX!$A$2:$G$1741,6,FALSE)</f>
        <v>38.493285999999998</v>
      </c>
      <c r="D1579">
        <f>+VLOOKUP(A1579,GENTERA.MX!$A$2:$G$1741,6,FALSE)</f>
        <v>18.350950000000001</v>
      </c>
      <c r="F1579" s="16">
        <v>43299</v>
      </c>
      <c r="G1579">
        <f>+LN(B1579/B1578)</f>
        <v>1.8898200220229554E-2</v>
      </c>
      <c r="H1579">
        <f>+LN(C1579/C1578)</f>
        <v>1.8682402374571895E-2</v>
      </c>
      <c r="I1579">
        <f>+LN(D1579/D1578)</f>
        <v>-1.4776009468121507E-2</v>
      </c>
    </row>
    <row r="1580" spans="1:9" x14ac:dyDescent="0.25">
      <c r="A1580" s="16">
        <v>43300</v>
      </c>
      <c r="B1580">
        <f>+VLOOKUP(A1580,'CEMEXCPO.MX'!$A$2:$G$1741,6,FALSE)</f>
        <v>12.78</v>
      </c>
      <c r="C1580">
        <f>+VLOOKUP(A1580,BIMBOA.MX!$A$2:$G$1741,6,FALSE)</f>
        <v>38.433914000000001</v>
      </c>
      <c r="D1580">
        <f>+VLOOKUP(A1580,GENTERA.MX!$A$2:$G$1741,6,FALSE)</f>
        <v>18.750944</v>
      </c>
      <c r="F1580" s="16">
        <v>43300</v>
      </c>
      <c r="G1580">
        <f>+LN(B1580/B1579)</f>
        <v>-3.1250025431352776E-3</v>
      </c>
      <c r="H1580">
        <f>+LN(C1580/C1579)</f>
        <v>-1.5435895701037979E-3</v>
      </c>
      <c r="I1580">
        <f>+LN(D1580/D1579)</f>
        <v>2.1562753538068129E-2</v>
      </c>
    </row>
    <row r="1581" spans="1:9" x14ac:dyDescent="0.25">
      <c r="A1581" s="16">
        <v>43301</v>
      </c>
      <c r="B1581">
        <f>+VLOOKUP(A1581,'CEMEXCPO.MX'!$A$2:$G$1741,6,FALSE)</f>
        <v>12.73</v>
      </c>
      <c r="C1581">
        <f>+VLOOKUP(A1581,BIMBOA.MX!$A$2:$G$1741,6,FALSE)</f>
        <v>39.433352999999997</v>
      </c>
      <c r="D1581">
        <f>+VLOOKUP(A1581,GENTERA.MX!$A$2:$G$1741,6,FALSE)</f>
        <v>19.209475000000001</v>
      </c>
      <c r="F1581" s="16">
        <v>43301</v>
      </c>
      <c r="G1581">
        <f>+LN(B1581/B1580)</f>
        <v>-3.9200363800735395E-3</v>
      </c>
      <c r="H1581">
        <f>+LN(C1581/C1580)</f>
        <v>2.5671734142535398E-2</v>
      </c>
      <c r="I1581">
        <f>+LN(D1581/D1580)</f>
        <v>2.4159549075394613E-2</v>
      </c>
    </row>
    <row r="1582" spans="1:9" x14ac:dyDescent="0.25">
      <c r="A1582" s="16">
        <v>43304</v>
      </c>
      <c r="B1582">
        <f>+VLOOKUP(A1582,'CEMEXCPO.MX'!$A$2:$G$1741,6,FALSE)</f>
        <v>12.72</v>
      </c>
      <c r="C1582">
        <f>+VLOOKUP(A1582,BIMBOA.MX!$A$2:$G$1741,6,FALSE)</f>
        <v>38.038094000000001</v>
      </c>
      <c r="D1582">
        <f>+VLOOKUP(A1582,GENTERA.MX!$A$2:$G$1741,6,FALSE)</f>
        <v>19.277767000000001</v>
      </c>
      <c r="F1582" s="16">
        <v>43304</v>
      </c>
      <c r="G1582">
        <f>+LN(B1582/B1581)</f>
        <v>-7.8585465733909158E-4</v>
      </c>
      <c r="H1582">
        <f>+LN(C1582/C1581)</f>
        <v>-3.6023849778730695E-2</v>
      </c>
      <c r="I1582">
        <f>+LN(D1582/D1581)</f>
        <v>3.5488160815982301E-3</v>
      </c>
    </row>
    <row r="1583" spans="1:9" x14ac:dyDescent="0.25">
      <c r="A1583" s="16">
        <v>43305</v>
      </c>
      <c r="B1583">
        <f>+VLOOKUP(A1583,'CEMEXCPO.MX'!$A$2:$G$1741,6,FALSE)</f>
        <v>13.17</v>
      </c>
      <c r="C1583">
        <f>+VLOOKUP(A1583,BIMBOA.MX!$A$2:$G$1741,6,FALSE)</f>
        <v>38.226109000000001</v>
      </c>
      <c r="D1583">
        <f>+VLOOKUP(A1583,GENTERA.MX!$A$2:$G$1741,6,FALSE)</f>
        <v>19.775320000000001</v>
      </c>
      <c r="F1583" s="16">
        <v>43305</v>
      </c>
      <c r="G1583">
        <f>+LN(B1583/B1582)</f>
        <v>3.4765957843213444E-2</v>
      </c>
      <c r="H1583">
        <f>+LN(C1583/C1582)</f>
        <v>4.9306325512828491E-3</v>
      </c>
      <c r="I1583">
        <f>+LN(D1583/D1582)</f>
        <v>2.5482232598101676E-2</v>
      </c>
    </row>
    <row r="1584" spans="1:9" x14ac:dyDescent="0.25">
      <c r="A1584" s="16">
        <v>43306</v>
      </c>
      <c r="B1584">
        <f>+VLOOKUP(A1584,'CEMEXCPO.MX'!$A$2:$G$1741,6,FALSE)</f>
        <v>13.23</v>
      </c>
      <c r="C1584">
        <f>+VLOOKUP(A1584,BIMBOA.MX!$A$2:$G$1741,6,FALSE)</f>
        <v>37.612591000000002</v>
      </c>
      <c r="D1584">
        <f>+VLOOKUP(A1584,GENTERA.MX!$A$2:$G$1741,6,FALSE)</f>
        <v>19.668005000000001</v>
      </c>
      <c r="F1584" s="16">
        <v>43306</v>
      </c>
      <c r="G1584">
        <f>+LN(B1584/B1583)</f>
        <v>4.5454623716746382E-3</v>
      </c>
      <c r="H1584">
        <f>+LN(C1584/C1583)</f>
        <v>-1.6179902459017979E-2</v>
      </c>
      <c r="I1584">
        <f>+LN(D1584/D1583)</f>
        <v>-5.4414918011166172E-3</v>
      </c>
    </row>
    <row r="1585" spans="1:9" x14ac:dyDescent="0.25">
      <c r="A1585" s="16">
        <v>43307</v>
      </c>
      <c r="B1585">
        <f>+VLOOKUP(A1585,'CEMEXCPO.MX'!$A$2:$G$1741,6,FALSE)</f>
        <v>13.82</v>
      </c>
      <c r="C1585">
        <f>+VLOOKUP(A1585,BIMBOA.MX!$A$2:$G$1741,6,FALSE)</f>
        <v>37.780814999999997</v>
      </c>
      <c r="D1585">
        <f>+VLOOKUP(A1585,GENTERA.MX!$A$2:$G$1741,6,FALSE)</f>
        <v>19.443619000000002</v>
      </c>
      <c r="F1585" s="16">
        <v>43307</v>
      </c>
      <c r="G1585">
        <f>+LN(B1585/B1584)</f>
        <v>4.3629840212659449E-2</v>
      </c>
      <c r="H1585">
        <f>+LN(C1585/C1584)</f>
        <v>4.4625727394626089E-3</v>
      </c>
      <c r="I1585">
        <f>+LN(D1585/D1584)</f>
        <v>-1.1474259512077607E-2</v>
      </c>
    </row>
    <row r="1586" spans="1:9" x14ac:dyDescent="0.25">
      <c r="A1586" s="16">
        <v>43308</v>
      </c>
      <c r="B1586">
        <f>+VLOOKUP(A1586,'CEMEXCPO.MX'!$A$2:$G$1741,6,FALSE)</f>
        <v>13.93</v>
      </c>
      <c r="C1586">
        <f>+VLOOKUP(A1586,BIMBOA.MX!$A$2:$G$1741,6,FALSE)</f>
        <v>38.691192999999998</v>
      </c>
      <c r="D1586">
        <f>+VLOOKUP(A1586,GENTERA.MX!$A$2:$G$1741,6,FALSE)</f>
        <v>19.755807999999998</v>
      </c>
      <c r="F1586" s="16">
        <v>43308</v>
      </c>
      <c r="G1586">
        <f>+LN(B1586/B1585)</f>
        <v>7.9279694521905159E-3</v>
      </c>
      <c r="H1586">
        <f>+LN(C1586/C1585)</f>
        <v>2.3810568976940932E-2</v>
      </c>
      <c r="I1586">
        <f>+LN(D1586/D1585)</f>
        <v>1.5928579807005436E-2</v>
      </c>
    </row>
    <row r="1587" spans="1:9" x14ac:dyDescent="0.25">
      <c r="A1587" s="16">
        <v>43311</v>
      </c>
      <c r="B1587">
        <f>+VLOOKUP(A1587,'CEMEXCPO.MX'!$A$2:$G$1741,6,FALSE)</f>
        <v>14.01</v>
      </c>
      <c r="C1587">
        <f>+VLOOKUP(A1587,BIMBOA.MX!$A$2:$G$1741,6,FALSE)</f>
        <v>39.324505000000002</v>
      </c>
      <c r="D1587">
        <f>+VLOOKUP(A1587,GENTERA.MX!$A$2:$G$1741,6,FALSE)</f>
        <v>19.511908999999999</v>
      </c>
      <c r="F1587" s="16">
        <v>43311</v>
      </c>
      <c r="G1587">
        <f>+LN(B1587/B1586)</f>
        <v>5.7265725572013589E-3</v>
      </c>
      <c r="H1587">
        <f>+LN(C1587/C1586)</f>
        <v>1.6235858374450116E-2</v>
      </c>
      <c r="I1587">
        <f>+LN(D1587/D1586)</f>
        <v>-1.2422526958535664E-2</v>
      </c>
    </row>
    <row r="1588" spans="1:9" x14ac:dyDescent="0.25">
      <c r="A1588" s="16">
        <v>43312</v>
      </c>
      <c r="B1588">
        <f>+VLOOKUP(A1588,'CEMEXCPO.MX'!$A$2:$G$1741,6,FALSE)</f>
        <v>13.89</v>
      </c>
      <c r="C1588">
        <f>+VLOOKUP(A1588,BIMBOA.MX!$A$2:$G$1741,6,FALSE)</f>
        <v>39.245337999999997</v>
      </c>
      <c r="D1588">
        <f>+VLOOKUP(A1588,GENTERA.MX!$A$2:$G$1741,6,FALSE)</f>
        <v>19.648492999999998</v>
      </c>
      <c r="F1588" s="16">
        <v>43312</v>
      </c>
      <c r="G1588">
        <f>+LN(B1588/B1587)</f>
        <v>-8.6022035826631912E-3</v>
      </c>
      <c r="H1588">
        <f>+LN(C1588/C1587)</f>
        <v>-2.0152013487331082E-3</v>
      </c>
      <c r="I1588">
        <f>+LN(D1588/D1587)</f>
        <v>6.9756461562149562E-3</v>
      </c>
    </row>
    <row r="1589" spans="1:9" x14ac:dyDescent="0.25">
      <c r="A1589" s="16">
        <v>43313</v>
      </c>
      <c r="B1589">
        <f>+VLOOKUP(A1589,'CEMEXCPO.MX'!$A$2:$G$1741,6,FALSE)</f>
        <v>13.9</v>
      </c>
      <c r="C1589">
        <f>+VLOOKUP(A1589,BIMBOA.MX!$A$2:$G$1741,6,FALSE)</f>
        <v>38.077679000000003</v>
      </c>
      <c r="D1589">
        <f>+VLOOKUP(A1589,GENTERA.MX!$A$2:$G$1741,6,FALSE)</f>
        <v>19.824100000000001</v>
      </c>
      <c r="F1589" s="16">
        <v>43313</v>
      </c>
      <c r="G1589">
        <f>+LN(B1589/B1588)</f>
        <v>7.1968337039364299E-4</v>
      </c>
      <c r="H1589">
        <f>+LN(C1589/C1588)</f>
        <v>-3.0204402668451497E-2</v>
      </c>
      <c r="I1589">
        <f>+LN(D1589/D1588)</f>
        <v>8.897726002381012E-3</v>
      </c>
    </row>
    <row r="1590" spans="1:9" x14ac:dyDescent="0.25">
      <c r="A1590" s="16">
        <v>43314</v>
      </c>
      <c r="B1590">
        <f>+VLOOKUP(A1590,'CEMEXCPO.MX'!$A$2:$G$1741,6,FALSE)</f>
        <v>13.78</v>
      </c>
      <c r="C1590">
        <f>+VLOOKUP(A1590,BIMBOA.MX!$A$2:$G$1741,6,FALSE)</f>
        <v>37.859977999999998</v>
      </c>
      <c r="D1590">
        <f>+VLOOKUP(A1590,GENTERA.MX!$A$2:$G$1741,6,FALSE)</f>
        <v>19.863125</v>
      </c>
      <c r="F1590" s="16">
        <v>43314</v>
      </c>
      <c r="G1590">
        <f>+LN(B1590/B1589)</f>
        <v>-8.6705745511336425E-3</v>
      </c>
      <c r="H1590">
        <f>+LN(C1590/C1589)</f>
        <v>-5.7336927425592175E-3</v>
      </c>
      <c r="I1590">
        <f>+LN(D1590/D1589)</f>
        <v>1.9666284341040776E-3</v>
      </c>
    </row>
    <row r="1591" spans="1:9" x14ac:dyDescent="0.25">
      <c r="A1591" s="16">
        <v>43315</v>
      </c>
      <c r="B1591">
        <f>+VLOOKUP(A1591,'CEMEXCPO.MX'!$A$2:$G$1741,6,FALSE)</f>
        <v>13.88</v>
      </c>
      <c r="C1591">
        <f>+VLOOKUP(A1591,BIMBOA.MX!$A$2:$G$1741,6,FALSE)</f>
        <v>38.770358999999999</v>
      </c>
      <c r="D1591">
        <f>+VLOOKUP(A1591,GENTERA.MX!$A$2:$G$1741,6,FALSE)</f>
        <v>19.882635000000001</v>
      </c>
      <c r="F1591" s="16">
        <v>43315</v>
      </c>
      <c r="G1591">
        <f>+LN(B1591/B1590)</f>
        <v>7.2306894931459809E-3</v>
      </c>
      <c r="H1591">
        <f>+LN(C1591/C1590)</f>
        <v>2.3761446684088378E-2</v>
      </c>
      <c r="I1591">
        <f>+LN(D1591/D1590)</f>
        <v>9.8174001790384056E-4</v>
      </c>
    </row>
    <row r="1592" spans="1:9" x14ac:dyDescent="0.25">
      <c r="A1592" s="16">
        <v>43318</v>
      </c>
      <c r="B1592">
        <f>+VLOOKUP(A1592,'CEMEXCPO.MX'!$A$2:$G$1741,6,FALSE)</f>
        <v>13.93</v>
      </c>
      <c r="C1592">
        <f>+VLOOKUP(A1592,BIMBOA.MX!$A$2:$G$1741,6,FALSE)</f>
        <v>38.849522</v>
      </c>
      <c r="D1592">
        <f>+VLOOKUP(A1592,GENTERA.MX!$A$2:$G$1741,6,FALSE)</f>
        <v>19.785076</v>
      </c>
      <c r="F1592" s="16">
        <v>43318</v>
      </c>
      <c r="G1592">
        <f>+LN(B1592/B1591)</f>
        <v>3.5958327130558971E-3</v>
      </c>
      <c r="H1592">
        <f>+LN(C1592/C1591)</f>
        <v>2.0397616287846439E-3</v>
      </c>
      <c r="I1592">
        <f>+LN(D1592/D1591)</f>
        <v>-4.918821592790004E-3</v>
      </c>
    </row>
    <row r="1593" spans="1:9" x14ac:dyDescent="0.25">
      <c r="A1593" s="16">
        <v>43319</v>
      </c>
      <c r="B1593">
        <f>+VLOOKUP(A1593,'CEMEXCPO.MX'!$A$2:$G$1741,6,FALSE)</f>
        <v>13.77</v>
      </c>
      <c r="C1593">
        <f>+VLOOKUP(A1593,BIMBOA.MX!$A$2:$G$1741,6,FALSE)</f>
        <v>39.908337000000003</v>
      </c>
      <c r="D1593">
        <f>+VLOOKUP(A1593,GENTERA.MX!$A$2:$G$1741,6,FALSE)</f>
        <v>19.521666</v>
      </c>
      <c r="F1593" s="16">
        <v>43319</v>
      </c>
      <c r="G1593">
        <f>+LN(B1593/B1592)</f>
        <v>-1.1552475051150857E-2</v>
      </c>
      <c r="H1593">
        <f>+LN(C1593/C1592)</f>
        <v>2.6889476432116692E-2</v>
      </c>
      <c r="I1593">
        <f>+LN(D1593/D1592)</f>
        <v>-1.3402990420281374E-2</v>
      </c>
    </row>
    <row r="1594" spans="1:9" x14ac:dyDescent="0.25">
      <c r="A1594" s="16">
        <v>43320</v>
      </c>
      <c r="B1594">
        <f>+VLOOKUP(A1594,'CEMEXCPO.MX'!$A$2:$G$1741,6,FALSE)</f>
        <v>13.79</v>
      </c>
      <c r="C1594">
        <f>+VLOOKUP(A1594,BIMBOA.MX!$A$2:$G$1741,6,FALSE)</f>
        <v>39.552101</v>
      </c>
      <c r="D1594">
        <f>+VLOOKUP(A1594,GENTERA.MX!$A$2:$G$1741,6,FALSE)</f>
        <v>19.707028999999999</v>
      </c>
      <c r="F1594" s="16">
        <v>43320</v>
      </c>
      <c r="G1594">
        <f>+LN(B1594/B1593)</f>
        <v>1.4513790646469855E-3</v>
      </c>
      <c r="H1594">
        <f>+LN(C1594/C1593)</f>
        <v>-8.966434005489108E-3</v>
      </c>
      <c r="I1594">
        <f>+LN(D1594/D1593)</f>
        <v>9.450448432054219E-3</v>
      </c>
    </row>
    <row r="1595" spans="1:9" x14ac:dyDescent="0.25">
      <c r="A1595" s="16">
        <v>43321</v>
      </c>
      <c r="B1595">
        <f>+VLOOKUP(A1595,'CEMEXCPO.MX'!$A$2:$G$1741,6,FALSE)</f>
        <v>13.28</v>
      </c>
      <c r="C1595">
        <f>+VLOOKUP(A1595,BIMBOA.MX!$A$2:$G$1741,6,FALSE)</f>
        <v>39.156281</v>
      </c>
      <c r="D1595">
        <f>+VLOOKUP(A1595,GENTERA.MX!$A$2:$G$1741,6,FALSE)</f>
        <v>19.775320000000001</v>
      </c>
      <c r="F1595" s="16">
        <v>43321</v>
      </c>
      <c r="G1595">
        <f>+LN(B1595/B1594)</f>
        <v>-3.7684547756922669E-2</v>
      </c>
      <c r="H1595">
        <f>+LN(C1595/C1594)</f>
        <v>-1.005797163634021E-2</v>
      </c>
      <c r="I1595">
        <f>+LN(D1595/D1594)</f>
        <v>3.4593214351379348E-3</v>
      </c>
    </row>
    <row r="1596" spans="1:9" x14ac:dyDescent="0.25">
      <c r="A1596" s="16">
        <v>43322</v>
      </c>
      <c r="B1596">
        <f>+VLOOKUP(A1596,'CEMEXCPO.MX'!$A$2:$G$1741,6,FALSE)</f>
        <v>13.28</v>
      </c>
      <c r="C1596">
        <f>+VLOOKUP(A1596,BIMBOA.MX!$A$2:$G$1741,6,FALSE)</f>
        <v>38.394328999999999</v>
      </c>
      <c r="D1596">
        <f>+VLOOKUP(A1596,GENTERA.MX!$A$2:$G$1741,6,FALSE)</f>
        <v>19.414351</v>
      </c>
      <c r="F1596" s="16">
        <v>43322</v>
      </c>
      <c r="G1596">
        <f>+LN(B1596/B1595)</f>
        <v>0</v>
      </c>
      <c r="H1596">
        <f>+LN(C1596/C1595)</f>
        <v>-1.9651077400037527E-2</v>
      </c>
      <c r="I1596">
        <f>+LN(D1596/D1595)</f>
        <v>-1.8422160707959268E-2</v>
      </c>
    </row>
    <row r="1597" spans="1:9" x14ac:dyDescent="0.25">
      <c r="A1597" s="16">
        <v>43325</v>
      </c>
      <c r="B1597">
        <f>+VLOOKUP(A1597,'CEMEXCPO.MX'!$A$2:$G$1741,6,FALSE)</f>
        <v>13.18</v>
      </c>
      <c r="C1597">
        <f>+VLOOKUP(A1597,BIMBOA.MX!$A$2:$G$1741,6,FALSE)</f>
        <v>38.750568000000001</v>
      </c>
      <c r="D1597">
        <f>+VLOOKUP(A1597,GENTERA.MX!$A$2:$G$1741,6,FALSE)</f>
        <v>19.482641000000001</v>
      </c>
      <c r="F1597" s="16">
        <v>43325</v>
      </c>
      <c r="G1597">
        <f>+LN(B1597/B1596)</f>
        <v>-7.5586149739266147E-3</v>
      </c>
      <c r="H1597">
        <f>+LN(C1597/C1596)</f>
        <v>9.2356473605328098E-3</v>
      </c>
      <c r="I1597">
        <f>+LN(D1597/D1596)</f>
        <v>3.5113291107306257E-3</v>
      </c>
    </row>
    <row r="1598" spans="1:9" x14ac:dyDescent="0.25">
      <c r="A1598" s="16">
        <v>43326</v>
      </c>
      <c r="B1598">
        <f>+VLOOKUP(A1598,'CEMEXCPO.MX'!$A$2:$G$1741,6,FALSE)</f>
        <v>13.42</v>
      </c>
      <c r="C1598">
        <f>+VLOOKUP(A1598,BIMBOA.MX!$A$2:$G$1741,6,FALSE)</f>
        <v>39.067222999999998</v>
      </c>
      <c r="D1598">
        <f>+VLOOKUP(A1598,GENTERA.MX!$A$2:$G$1741,6,FALSE)</f>
        <v>19.463131000000001</v>
      </c>
      <c r="F1598" s="16">
        <v>43326</v>
      </c>
      <c r="G1598">
        <f>+LN(B1598/B1597)</f>
        <v>1.8045602469174554E-2</v>
      </c>
      <c r="H1598">
        <f>+LN(C1598/C1597)</f>
        <v>8.1384152312965353E-3</v>
      </c>
      <c r="I1598">
        <f>+LN(D1598/D1597)</f>
        <v>-1.0019060159873947E-3</v>
      </c>
    </row>
    <row r="1599" spans="1:9" x14ac:dyDescent="0.25">
      <c r="A1599" s="16">
        <v>43327</v>
      </c>
      <c r="B1599">
        <f>+VLOOKUP(A1599,'CEMEXCPO.MX'!$A$2:$G$1741,6,FALSE)</f>
        <v>13.12</v>
      </c>
      <c r="C1599">
        <f>+VLOOKUP(A1599,BIMBOA.MX!$A$2:$G$1741,6,FALSE)</f>
        <v>38.226109000000001</v>
      </c>
      <c r="D1599">
        <f>+VLOOKUP(A1599,GENTERA.MX!$A$2:$G$1741,6,FALSE)</f>
        <v>19.248498999999999</v>
      </c>
      <c r="F1599" s="16">
        <v>43327</v>
      </c>
      <c r="G1599">
        <f>+LN(B1599/B1598)</f>
        <v>-2.2608348027592765E-2</v>
      </c>
      <c r="H1599">
        <f>+LN(C1599/C1598)</f>
        <v>-2.1765065167044136E-2</v>
      </c>
      <c r="I1599">
        <f>+LN(D1599/D1598)</f>
        <v>-1.1088874289927376E-2</v>
      </c>
    </row>
    <row r="1600" spans="1:9" x14ac:dyDescent="0.25">
      <c r="A1600" s="16">
        <v>43328</v>
      </c>
      <c r="B1600">
        <f>+VLOOKUP(A1600,'CEMEXCPO.MX'!$A$2:$G$1741,6,FALSE)</f>
        <v>12.59</v>
      </c>
      <c r="C1600">
        <f>+VLOOKUP(A1600,BIMBOA.MX!$A$2:$G$1741,6,FALSE)</f>
        <v>38.552658000000001</v>
      </c>
      <c r="D1600">
        <f>+VLOOKUP(A1600,GENTERA.MX!$A$2:$G$1741,6,FALSE)</f>
        <v>19.189962000000001</v>
      </c>
      <c r="F1600" s="16">
        <v>43328</v>
      </c>
      <c r="G1600">
        <f>+LN(B1600/B1599)</f>
        <v>-4.1234935459687191E-2</v>
      </c>
      <c r="H1600">
        <f>+LN(C1600/C1599)</f>
        <v>8.5062832280830072E-3</v>
      </c>
      <c r="I1600">
        <f>+LN(D1600/D1599)</f>
        <v>-3.0457538480585808E-3</v>
      </c>
    </row>
    <row r="1601" spans="1:9" x14ac:dyDescent="0.25">
      <c r="A1601" s="16">
        <v>43329</v>
      </c>
      <c r="B1601">
        <f>+VLOOKUP(A1601,'CEMEXCPO.MX'!$A$2:$G$1741,6,FALSE)</f>
        <v>12.75</v>
      </c>
      <c r="C1601">
        <f>+VLOOKUP(A1601,BIMBOA.MX!$A$2:$G$1741,6,FALSE)</f>
        <v>38.691192999999998</v>
      </c>
      <c r="D1601">
        <f>+VLOOKUP(A1601,GENTERA.MX!$A$2:$G$1741,6,FALSE)</f>
        <v>19.082647000000001</v>
      </c>
      <c r="F1601" s="16">
        <v>43329</v>
      </c>
      <c r="G1601">
        <f>+LN(B1601/B1600)</f>
        <v>1.2628423548179279E-2</v>
      </c>
      <c r="H1601">
        <f>+LN(C1601/C1600)</f>
        <v>3.5869560293026116E-3</v>
      </c>
      <c r="I1601">
        <f>+LN(D1601/D1600)</f>
        <v>-5.6079417656494839E-3</v>
      </c>
    </row>
    <row r="1602" spans="1:9" x14ac:dyDescent="0.25">
      <c r="A1602" s="16">
        <v>43332</v>
      </c>
      <c r="B1602">
        <f>+VLOOKUP(A1602,'CEMEXCPO.MX'!$A$2:$G$1741,6,FALSE)</f>
        <v>12.77</v>
      </c>
      <c r="C1602">
        <f>+VLOOKUP(A1602,BIMBOA.MX!$A$2:$G$1741,6,FALSE)</f>
        <v>39.522410999999998</v>
      </c>
      <c r="D1602">
        <f>+VLOOKUP(A1602,GENTERA.MX!$A$2:$G$1741,6,FALSE)</f>
        <v>19.053381000000002</v>
      </c>
      <c r="F1602" s="16">
        <v>43332</v>
      </c>
      <c r="G1602">
        <f>+LN(B1602/B1601)</f>
        <v>1.567398440012676E-3</v>
      </c>
      <c r="H1602">
        <f>+LN(C1602/C1601)</f>
        <v>2.1255875025748928E-2</v>
      </c>
      <c r="I1602">
        <f>+LN(D1602/D1601)</f>
        <v>-1.5348219140758933E-3</v>
      </c>
    </row>
    <row r="1603" spans="1:9" x14ac:dyDescent="0.25">
      <c r="A1603" s="16">
        <v>43333</v>
      </c>
      <c r="B1603">
        <f>+VLOOKUP(A1603,'CEMEXCPO.MX'!$A$2:$G$1741,6,FALSE)</f>
        <v>13.19</v>
      </c>
      <c r="C1603">
        <f>+VLOOKUP(A1603,BIMBOA.MX!$A$2:$G$1741,6,FALSE)</f>
        <v>39.878647000000001</v>
      </c>
      <c r="D1603">
        <f>+VLOOKUP(A1603,GENTERA.MX!$A$2:$G$1741,6,FALSE)</f>
        <v>19.228987</v>
      </c>
      <c r="F1603" s="16">
        <v>43333</v>
      </c>
      <c r="G1603">
        <f>+LN(B1603/B1602)</f>
        <v>3.2360296684775386E-2</v>
      </c>
      <c r="H1603">
        <f>+LN(C1603/C1602)</f>
        <v>8.9731396339395326E-3</v>
      </c>
      <c r="I1603">
        <f>+LN(D1603/D1602)</f>
        <v>9.1743139661210719E-3</v>
      </c>
    </row>
    <row r="1604" spans="1:9" x14ac:dyDescent="0.25">
      <c r="A1604" s="16">
        <v>43334</v>
      </c>
      <c r="B1604">
        <f>+VLOOKUP(A1604,'CEMEXCPO.MX'!$A$2:$G$1741,6,FALSE)</f>
        <v>13.39</v>
      </c>
      <c r="C1604">
        <f>+VLOOKUP(A1604,BIMBOA.MX!$A$2:$G$1741,6,FALSE)</f>
        <v>40.076557000000001</v>
      </c>
      <c r="D1604">
        <f>+VLOOKUP(A1604,GENTERA.MX!$A$2:$G$1741,6,FALSE)</f>
        <v>19.102160000000001</v>
      </c>
      <c r="F1604" s="16">
        <v>43334</v>
      </c>
      <c r="G1604">
        <f>+LN(B1604/B1603)</f>
        <v>1.5049192973858009E-2</v>
      </c>
      <c r="H1604">
        <f>+LN(C1604/C1603)</f>
        <v>4.950532155335698E-3</v>
      </c>
      <c r="I1604">
        <f>+LN(D1604/D1603)</f>
        <v>-6.6174624422834973E-3</v>
      </c>
    </row>
    <row r="1605" spans="1:9" x14ac:dyDescent="0.25">
      <c r="A1605" s="16">
        <v>43335</v>
      </c>
      <c r="B1605">
        <f>+VLOOKUP(A1605,'CEMEXCPO.MX'!$A$2:$G$1741,6,FALSE)</f>
        <v>13.3</v>
      </c>
      <c r="C1605">
        <f>+VLOOKUP(A1605,BIMBOA.MX!$A$2:$G$1741,6,FALSE)</f>
        <v>39.839066000000003</v>
      </c>
      <c r="D1605">
        <f>+VLOOKUP(A1605,GENTERA.MX!$A$2:$G$1741,6,FALSE)</f>
        <v>19.219231000000001</v>
      </c>
      <c r="F1605" s="16">
        <v>43335</v>
      </c>
      <c r="G1605">
        <f>+LN(B1605/B1604)</f>
        <v>-6.7441244753730974E-3</v>
      </c>
      <c r="H1605">
        <f>+LN(C1605/C1604)</f>
        <v>-5.9435612266183768E-3</v>
      </c>
      <c r="I1605">
        <f>+LN(D1605/D1604)</f>
        <v>6.1099746721412591E-3</v>
      </c>
    </row>
    <row r="1606" spans="1:9" x14ac:dyDescent="0.25">
      <c r="A1606" s="16">
        <v>43336</v>
      </c>
      <c r="B1606">
        <f>+VLOOKUP(A1606,'CEMEXCPO.MX'!$A$2:$G$1741,6,FALSE)</f>
        <v>13.27</v>
      </c>
      <c r="C1606">
        <f>+VLOOKUP(A1606,BIMBOA.MX!$A$2:$G$1741,6,FALSE)</f>
        <v>39.819279000000002</v>
      </c>
      <c r="D1606">
        <f>+VLOOKUP(A1606,GENTERA.MX!$A$2:$G$1741,6,FALSE)</f>
        <v>19.189962000000001</v>
      </c>
      <c r="F1606" s="16">
        <v>43336</v>
      </c>
      <c r="G1606">
        <f>+LN(B1606/B1605)</f>
        <v>-2.2581868835919784E-3</v>
      </c>
      <c r="H1606">
        <f>+LN(C1606/C1605)</f>
        <v>-4.9679667351777668E-4</v>
      </c>
      <c r="I1606">
        <f>+LN(D1606/D1605)</f>
        <v>-1.5240625162533696E-3</v>
      </c>
    </row>
    <row r="1607" spans="1:9" x14ac:dyDescent="0.25">
      <c r="A1607" s="16">
        <v>43339</v>
      </c>
      <c r="B1607">
        <f>+VLOOKUP(A1607,'CEMEXCPO.MX'!$A$2:$G$1741,6,FALSE)</f>
        <v>13.83</v>
      </c>
      <c r="C1607">
        <f>+VLOOKUP(A1607,BIMBOA.MX!$A$2:$G$1741,6,FALSE)</f>
        <v>40.205199999999998</v>
      </c>
      <c r="D1607">
        <f>+VLOOKUP(A1607,GENTERA.MX!$A$2:$G$1741,6,FALSE)</f>
        <v>18.575337999999999</v>
      </c>
      <c r="F1607" s="16">
        <v>43339</v>
      </c>
      <c r="G1607">
        <f>+LN(B1607/B1606)</f>
        <v>4.1334297332550639E-2</v>
      </c>
      <c r="H1607">
        <f>+LN(C1607/C1606)</f>
        <v>9.6451485004282952E-3</v>
      </c>
      <c r="I1607">
        <f>+LN(D1607/D1606)</f>
        <v>-3.2552542880686791E-2</v>
      </c>
    </row>
    <row r="1608" spans="1:9" x14ac:dyDescent="0.25">
      <c r="A1608" s="16">
        <v>43340</v>
      </c>
      <c r="B1608">
        <f>+VLOOKUP(A1608,'CEMEXCPO.MX'!$A$2:$G$1741,6,FALSE)</f>
        <v>13.56</v>
      </c>
      <c r="C1608">
        <f>+VLOOKUP(A1608,BIMBOA.MX!$A$2:$G$1741,6,FALSE)</f>
        <v>39.482833999999997</v>
      </c>
      <c r="D1608">
        <f>+VLOOKUP(A1608,GENTERA.MX!$A$2:$G$1741,6,FALSE)</f>
        <v>18.672896999999999</v>
      </c>
      <c r="F1608" s="16">
        <v>43340</v>
      </c>
      <c r="G1608">
        <f>+LN(B1608/B1607)</f>
        <v>-1.9715863164417317E-2</v>
      </c>
      <c r="H1608">
        <f>+LN(C1608/C1607)</f>
        <v>-1.8130345323048924E-2</v>
      </c>
      <c r="I1608">
        <f>+LN(D1608/D1607)</f>
        <v>5.238327297140701E-3</v>
      </c>
    </row>
    <row r="1609" spans="1:9" x14ac:dyDescent="0.25">
      <c r="A1609" s="16">
        <v>43341</v>
      </c>
      <c r="B1609">
        <f>+VLOOKUP(A1609,'CEMEXCPO.MX'!$A$2:$G$1741,6,FALSE)</f>
        <v>13.78</v>
      </c>
      <c r="C1609">
        <f>+VLOOKUP(A1609,BIMBOA.MX!$A$2:$G$1741,6,FALSE)</f>
        <v>40.234886000000003</v>
      </c>
      <c r="D1609">
        <f>+VLOOKUP(A1609,GENTERA.MX!$A$2:$G$1741,6,FALSE)</f>
        <v>19.336302</v>
      </c>
      <c r="F1609" s="16">
        <v>43341</v>
      </c>
      <c r="G1609">
        <f>+LN(B1609/B1608)</f>
        <v>1.6093983073262843E-2</v>
      </c>
      <c r="H1609">
        <f>+LN(C1609/C1608)</f>
        <v>1.8868435069688161E-2</v>
      </c>
      <c r="I1609">
        <f>+LN(D1609/D1608)</f>
        <v>3.4911147578506226E-2</v>
      </c>
    </row>
    <row r="1610" spans="1:9" x14ac:dyDescent="0.25">
      <c r="A1610" s="16">
        <v>43342</v>
      </c>
      <c r="B1610">
        <f>+VLOOKUP(A1610,'CEMEXCPO.MX'!$A$2:$G$1741,6,FALSE)</f>
        <v>13.68</v>
      </c>
      <c r="C1610">
        <f>+VLOOKUP(A1610,BIMBOA.MX!$A$2:$G$1741,6,FALSE)</f>
        <v>39.077117999999999</v>
      </c>
      <c r="D1610">
        <f>+VLOOKUP(A1610,GENTERA.MX!$A$2:$G$1741,6,FALSE)</f>
        <v>19.141183999999999</v>
      </c>
      <c r="F1610" s="16">
        <v>43342</v>
      </c>
      <c r="G1610">
        <f>+LN(B1610/B1609)</f>
        <v>-7.2833533911080463E-3</v>
      </c>
      <c r="H1610">
        <f>+LN(C1610/C1609)</f>
        <v>-2.9197351946556729E-2</v>
      </c>
      <c r="I1610">
        <f>+LN(D1610/D1609)</f>
        <v>-1.0142017723928367E-2</v>
      </c>
    </row>
    <row r="1611" spans="1:9" x14ac:dyDescent="0.25">
      <c r="A1611" s="16">
        <v>43343</v>
      </c>
      <c r="B1611">
        <f>+VLOOKUP(A1611,'CEMEXCPO.MX'!$A$2:$G$1741,6,FALSE)</f>
        <v>13.53</v>
      </c>
      <c r="C1611">
        <f>+VLOOKUP(A1611,BIMBOA.MX!$A$2:$G$1741,6,FALSE)</f>
        <v>39.334400000000002</v>
      </c>
      <c r="D1611">
        <f>+VLOOKUP(A1611,GENTERA.MX!$A$2:$G$1741,6,FALSE)</f>
        <v>18.897285</v>
      </c>
      <c r="F1611" s="16">
        <v>43343</v>
      </c>
      <c r="G1611">
        <f>+LN(B1611/B1610)</f>
        <v>-1.102547001170771E-2</v>
      </c>
      <c r="H1611">
        <f>+LN(C1611/C1610)</f>
        <v>6.5623757804385069E-3</v>
      </c>
      <c r="I1611">
        <f>+LN(D1611/D1610)</f>
        <v>-1.2823983137477457E-2</v>
      </c>
    </row>
    <row r="1612" spans="1:9" x14ac:dyDescent="0.25">
      <c r="A1612" s="16">
        <v>43346</v>
      </c>
      <c r="B1612">
        <f>+VLOOKUP(A1612,'CEMEXCPO.MX'!$A$2:$G$1741,6,FALSE)</f>
        <v>13.39</v>
      </c>
      <c r="C1612">
        <f>+VLOOKUP(A1612,BIMBOA.MX!$A$2:$G$1741,6,FALSE)</f>
        <v>39.364082000000003</v>
      </c>
      <c r="D1612">
        <f>+VLOOKUP(A1612,GENTERA.MX!$A$2:$G$1741,6,FALSE)</f>
        <v>18.819237000000001</v>
      </c>
      <c r="F1612" s="16">
        <v>43346</v>
      </c>
      <c r="G1612">
        <f>+LN(B1612/B1611)</f>
        <v>-1.0401282479615446E-2</v>
      </c>
      <c r="H1612">
        <f>+LN(C1612/C1611)</f>
        <v>7.5432208228430565E-4</v>
      </c>
      <c r="I1612">
        <f>+LN(D1612/D1611)</f>
        <v>-4.1386695944175189E-3</v>
      </c>
    </row>
    <row r="1613" spans="1:9" x14ac:dyDescent="0.25">
      <c r="A1613" s="16">
        <v>43347</v>
      </c>
      <c r="B1613">
        <f>+VLOOKUP(A1613,'CEMEXCPO.MX'!$A$2:$G$1741,6,FALSE)</f>
        <v>13.41</v>
      </c>
      <c r="C1613">
        <f>+VLOOKUP(A1613,BIMBOA.MX!$A$2:$G$1741,6,FALSE)</f>
        <v>38.968268999999999</v>
      </c>
      <c r="D1613">
        <f>+VLOOKUP(A1613,GENTERA.MX!$A$2:$G$1741,6,FALSE)</f>
        <v>18.526558000000001</v>
      </c>
      <c r="F1613" s="16">
        <v>43347</v>
      </c>
      <c r="G1613">
        <f>+LN(B1613/B1612)</f>
        <v>1.4925375905060505E-3</v>
      </c>
      <c r="H1613">
        <f>+LN(C1613/C1612)</f>
        <v>-1.0106076575808797E-2</v>
      </c>
      <c r="I1613">
        <f>+LN(D1613/D1612)</f>
        <v>-1.5674321148934002E-2</v>
      </c>
    </row>
    <row r="1614" spans="1:9" x14ac:dyDescent="0.25">
      <c r="A1614" s="16">
        <v>43348</v>
      </c>
      <c r="B1614">
        <f>+VLOOKUP(A1614,'CEMEXCPO.MX'!$A$2:$G$1741,6,FALSE)</f>
        <v>13.13</v>
      </c>
      <c r="C1614">
        <f>+VLOOKUP(A1614,BIMBOA.MX!$A$2:$G$1741,6,FALSE)</f>
        <v>38.334961</v>
      </c>
      <c r="D1614">
        <f>+VLOOKUP(A1614,GENTERA.MX!$A$2:$G$1741,6,FALSE)</f>
        <v>18.097296</v>
      </c>
      <c r="F1614" s="16">
        <v>43348</v>
      </c>
      <c r="G1614">
        <f>+LN(B1614/B1613)</f>
        <v>-2.1101008978882282E-2</v>
      </c>
      <c r="H1614">
        <f>+LN(C1614/C1613)</f>
        <v>-1.6385399917126366E-2</v>
      </c>
      <c r="I1614">
        <f>+LN(D1614/D1613)</f>
        <v>-2.3442735363380138E-2</v>
      </c>
    </row>
    <row r="1615" spans="1:9" x14ac:dyDescent="0.25">
      <c r="A1615" s="16">
        <v>43349</v>
      </c>
      <c r="B1615">
        <f>+VLOOKUP(A1615,'CEMEXCPO.MX'!$A$2:$G$1741,6,FALSE)</f>
        <v>13.07</v>
      </c>
      <c r="C1615">
        <f>+VLOOKUP(A1615,BIMBOA.MX!$A$2:$G$1741,6,FALSE)</f>
        <v>38.008408000000003</v>
      </c>
      <c r="D1615">
        <f>+VLOOKUP(A1615,GENTERA.MX!$A$2:$G$1741,6,FALSE)</f>
        <v>17.697302000000001</v>
      </c>
      <c r="F1615" s="16">
        <v>43349</v>
      </c>
      <c r="G1615">
        <f>+LN(B1615/B1614)</f>
        <v>-4.5801606785742608E-3</v>
      </c>
      <c r="H1615">
        <f>+LN(C1615/C1614)</f>
        <v>-8.5549012540701366E-3</v>
      </c>
      <c r="I1615">
        <f>+LN(D1615/D1614)</f>
        <v>-2.2350336263736698E-2</v>
      </c>
    </row>
    <row r="1616" spans="1:9" x14ac:dyDescent="0.25">
      <c r="A1616" s="16">
        <v>43350</v>
      </c>
      <c r="B1616">
        <f>+VLOOKUP(A1616,'CEMEXCPO.MX'!$A$2:$G$1741,6,FALSE)</f>
        <v>13.17</v>
      </c>
      <c r="C1616">
        <f>+VLOOKUP(A1616,BIMBOA.MX!$A$2:$G$1741,6,FALSE)</f>
        <v>38.404228000000003</v>
      </c>
      <c r="D1616">
        <f>+VLOOKUP(A1616,GENTERA.MX!$A$2:$G$1741,6,FALSE)</f>
        <v>17.668036000000001</v>
      </c>
      <c r="F1616" s="16">
        <v>43350</v>
      </c>
      <c r="G1616">
        <f>+LN(B1616/B1615)</f>
        <v>7.621988119058962E-3</v>
      </c>
      <c r="H1616">
        <f>+LN(C1616/C1615)</f>
        <v>1.0360159290130705E-2</v>
      </c>
      <c r="I1616">
        <f>+LN(D1616/D1615)</f>
        <v>-1.6550672684404737E-3</v>
      </c>
    </row>
    <row r="1617" spans="1:9" x14ac:dyDescent="0.25">
      <c r="A1617" s="16">
        <v>43353</v>
      </c>
      <c r="B1617">
        <f>+VLOOKUP(A1617,'CEMEXCPO.MX'!$A$2:$G$1741,6,FALSE)</f>
        <v>13.11</v>
      </c>
      <c r="C1617">
        <f>+VLOOKUP(A1617,BIMBOA.MX!$A$2:$G$1741,6,FALSE)</f>
        <v>38.433914000000001</v>
      </c>
      <c r="D1617">
        <f>+VLOOKUP(A1617,GENTERA.MX!$A$2:$G$1741,6,FALSE)</f>
        <v>18.702165999999998</v>
      </c>
      <c r="F1617" s="16">
        <v>43353</v>
      </c>
      <c r="G1617">
        <f>+LN(B1617/B1616)</f>
        <v>-4.5662179795811948E-3</v>
      </c>
      <c r="H1617">
        <f>+LN(C1617/C1616)</f>
        <v>7.7268920627980391E-4</v>
      </c>
      <c r="I1617">
        <f>+LN(D1617/D1616)</f>
        <v>5.6882214715626343E-2</v>
      </c>
    </row>
    <row r="1618" spans="1:9" x14ac:dyDescent="0.25">
      <c r="A1618" s="16">
        <v>43354</v>
      </c>
      <c r="B1618">
        <f>+VLOOKUP(A1618,'CEMEXCPO.MX'!$A$2:$G$1741,6,FALSE)</f>
        <v>13.11</v>
      </c>
      <c r="C1618">
        <f>+VLOOKUP(A1618,BIMBOA.MX!$A$2:$G$1741,6,FALSE)</f>
        <v>38.315170000000002</v>
      </c>
      <c r="D1618">
        <f>+VLOOKUP(A1618,GENTERA.MX!$A$2:$G$1741,6,FALSE)</f>
        <v>18.380219</v>
      </c>
      <c r="F1618" s="16">
        <v>43354</v>
      </c>
      <c r="G1618">
        <f>+LN(B1618/B1617)</f>
        <v>0</v>
      </c>
      <c r="H1618">
        <f>+LN(C1618/C1617)</f>
        <v>-3.0943455884776764E-3</v>
      </c>
      <c r="I1618">
        <f>+LN(D1618/D1617)</f>
        <v>-1.7364314048207301E-2</v>
      </c>
    </row>
    <row r="1619" spans="1:9" x14ac:dyDescent="0.25">
      <c r="A1619" s="16">
        <v>43355</v>
      </c>
      <c r="B1619">
        <f>+VLOOKUP(A1619,'CEMEXCPO.MX'!$A$2:$G$1741,6,FALSE)</f>
        <v>13.31</v>
      </c>
      <c r="C1619">
        <f>+VLOOKUP(A1619,BIMBOA.MX!$A$2:$G$1741,6,FALSE)</f>
        <v>38.473495</v>
      </c>
      <c r="D1619">
        <f>+VLOOKUP(A1619,GENTERA.MX!$A$2:$G$1741,6,FALSE)</f>
        <v>18.28266</v>
      </c>
      <c r="F1619" s="16">
        <v>43355</v>
      </c>
      <c r="G1619">
        <f>+LN(B1619/B1618)</f>
        <v>1.5140334631411961E-2</v>
      </c>
      <c r="H1619">
        <f>+LN(C1619/C1618)</f>
        <v>4.1236613334572512E-3</v>
      </c>
      <c r="I1619">
        <f>+LN(D1619/D1618)</f>
        <v>-5.3219623186614639E-3</v>
      </c>
    </row>
    <row r="1620" spans="1:9" x14ac:dyDescent="0.25">
      <c r="A1620" s="16">
        <v>43356</v>
      </c>
      <c r="B1620">
        <f>+VLOOKUP(A1620,'CEMEXCPO.MX'!$A$2:$G$1741,6,FALSE)</f>
        <v>13.34</v>
      </c>
      <c r="C1620">
        <f>+VLOOKUP(A1620,BIMBOA.MX!$A$2:$G$1741,6,FALSE)</f>
        <v>38.552658000000001</v>
      </c>
      <c r="D1620">
        <f>+VLOOKUP(A1620,GENTERA.MX!$A$2:$G$1741,6,FALSE)</f>
        <v>18.916796000000001</v>
      </c>
      <c r="F1620" s="16">
        <v>43356</v>
      </c>
      <c r="G1620">
        <f>+LN(B1620/B1619)</f>
        <v>2.2514080804574279E-3</v>
      </c>
      <c r="H1620">
        <f>+LN(C1620/C1619)</f>
        <v>2.0554843981907523E-3</v>
      </c>
      <c r="I1620">
        <f>+LN(D1620/D1619)</f>
        <v>3.4097135011404496E-2</v>
      </c>
    </row>
    <row r="1621" spans="1:9" x14ac:dyDescent="0.25">
      <c r="A1621" s="16">
        <v>43357</v>
      </c>
      <c r="B1621">
        <f>+VLOOKUP(A1621,'CEMEXCPO.MX'!$A$2:$G$1741,6,FALSE)</f>
        <v>13.44</v>
      </c>
      <c r="C1621">
        <f>+VLOOKUP(A1621,BIMBOA.MX!$A$2:$G$1741,6,FALSE)</f>
        <v>39.364082000000003</v>
      </c>
      <c r="D1621">
        <f>+VLOOKUP(A1621,GENTERA.MX!$A$2:$G$1741,6,FALSE)</f>
        <v>19.258254999999998</v>
      </c>
      <c r="F1621" s="16">
        <v>43357</v>
      </c>
      <c r="G1621">
        <f>+LN(B1621/B1620)</f>
        <v>7.4682946075257444E-3</v>
      </c>
      <c r="H1621">
        <f>+LN(C1621/C1620)</f>
        <v>2.0828729107424317E-2</v>
      </c>
      <c r="I1621">
        <f>+LN(D1621/D1620)</f>
        <v>1.7889595306381373E-2</v>
      </c>
    </row>
    <row r="1622" spans="1:9" x14ac:dyDescent="0.25">
      <c r="A1622" s="16">
        <v>43360</v>
      </c>
      <c r="B1622">
        <f>+VLOOKUP(A1622,'CEMEXCPO.MX'!$A$2:$G$1741,6,FALSE)</f>
        <v>13.38</v>
      </c>
      <c r="C1622">
        <f>+VLOOKUP(A1622,BIMBOA.MX!$A$2:$G$1741,6,FALSE)</f>
        <v>39.581786999999998</v>
      </c>
      <c r="D1622">
        <f>+VLOOKUP(A1622,GENTERA.MX!$A$2:$G$1741,6,FALSE)</f>
        <v>19.004598999999999</v>
      </c>
      <c r="F1622" s="16">
        <v>43360</v>
      </c>
      <c r="G1622">
        <f>+LN(B1622/B1621)</f>
        <v>-4.4742803949209663E-3</v>
      </c>
      <c r="H1622">
        <f>+LN(C1622/C1621)</f>
        <v>5.5153120642122636E-3</v>
      </c>
      <c r="I1622">
        <f>+LN(D1622/D1621)</f>
        <v>-1.3258797472809451E-2</v>
      </c>
    </row>
    <row r="1623" spans="1:9" x14ac:dyDescent="0.25">
      <c r="A1623" s="16">
        <v>43361</v>
      </c>
      <c r="B1623">
        <f>+VLOOKUP(A1623,'CEMEXCPO.MX'!$A$2:$G$1741,6,FALSE)</f>
        <v>13.58</v>
      </c>
      <c r="C1623">
        <f>+VLOOKUP(A1623,BIMBOA.MX!$A$2:$G$1741,6,FALSE)</f>
        <v>40.076557000000001</v>
      </c>
      <c r="D1623">
        <f>+VLOOKUP(A1623,GENTERA.MX!$A$2:$G$1741,6,FALSE)</f>
        <v>18.926552000000001</v>
      </c>
      <c r="F1623" s="16">
        <v>43361</v>
      </c>
      <c r="G1623">
        <f>+LN(B1623/B1622)</f>
        <v>1.4837067430467574E-2</v>
      </c>
      <c r="H1623">
        <f>+LN(C1623/C1622)</f>
        <v>1.2422461672690229E-2</v>
      </c>
      <c r="I1623">
        <f>+LN(D1623/D1622)</f>
        <v>-4.1151986209373853E-3</v>
      </c>
    </row>
    <row r="1624" spans="1:9" x14ac:dyDescent="0.25">
      <c r="A1624" s="16">
        <v>43362</v>
      </c>
      <c r="B1624">
        <f>+VLOOKUP(A1624,'CEMEXCPO.MX'!$A$2:$G$1741,6,FALSE)</f>
        <v>13.49</v>
      </c>
      <c r="C1624">
        <f>+VLOOKUP(A1624,BIMBOA.MX!$A$2:$G$1741,6,FALSE)</f>
        <v>40.056767000000001</v>
      </c>
      <c r="D1624">
        <f>+VLOOKUP(A1624,GENTERA.MX!$A$2:$G$1741,6,FALSE)</f>
        <v>18.838749</v>
      </c>
      <c r="F1624" s="16">
        <v>43362</v>
      </c>
      <c r="G1624">
        <f>+LN(B1624/B1623)</f>
        <v>-6.6494519108855317E-3</v>
      </c>
      <c r="H1624">
        <f>+LN(C1624/C1623)</f>
        <v>-4.9392685625614704E-4</v>
      </c>
      <c r="I1624">
        <f>+LN(D1624/D1623)</f>
        <v>-4.6499382174006974E-3</v>
      </c>
    </row>
    <row r="1625" spans="1:9" x14ac:dyDescent="0.25">
      <c r="A1625" s="16">
        <v>43363</v>
      </c>
      <c r="B1625">
        <f>+VLOOKUP(A1625,'CEMEXCPO.MX'!$A$2:$G$1741,6,FALSE)</f>
        <v>13.48</v>
      </c>
      <c r="C1625">
        <f>+VLOOKUP(A1625,BIMBOA.MX!$A$2:$G$1741,6,FALSE)</f>
        <v>39.700530999999998</v>
      </c>
      <c r="D1625">
        <f>+VLOOKUP(A1625,GENTERA.MX!$A$2:$G$1741,6,FALSE)</f>
        <v>18.770455999999999</v>
      </c>
      <c r="F1625" s="16">
        <v>43363</v>
      </c>
      <c r="G1625">
        <f>+LN(B1625/B1624)</f>
        <v>-7.4156473550349026E-4</v>
      </c>
      <c r="H1625">
        <f>+LN(C1625/C1624)</f>
        <v>-8.9330601182923582E-3</v>
      </c>
      <c r="I1625">
        <f>+LN(D1625/D1624)</f>
        <v>-3.6317212800406774E-3</v>
      </c>
    </row>
    <row r="1626" spans="1:9" x14ac:dyDescent="0.25">
      <c r="A1626" s="16">
        <v>43364</v>
      </c>
      <c r="B1626">
        <f>+VLOOKUP(A1626,'CEMEXCPO.MX'!$A$2:$G$1741,6,FALSE)</f>
        <v>13.28</v>
      </c>
      <c r="C1626">
        <f>+VLOOKUP(A1626,BIMBOA.MX!$A$2:$G$1741,6,FALSE)</f>
        <v>39.829169999999998</v>
      </c>
      <c r="D1626">
        <f>+VLOOKUP(A1626,GENTERA.MX!$A$2:$G$1741,6,FALSE)</f>
        <v>18.263147</v>
      </c>
      <c r="F1626" s="16">
        <v>43364</v>
      </c>
      <c r="G1626">
        <f>+LN(B1626/B1625)</f>
        <v>-1.4947961435873252E-2</v>
      </c>
      <c r="H1626">
        <f>+LN(C1626/C1625)</f>
        <v>3.2349954939730097E-3</v>
      </c>
      <c r="I1626">
        <f>+LN(D1626/D1625)</f>
        <v>-2.739894015117476E-2</v>
      </c>
    </row>
    <row r="1627" spans="1:9" x14ac:dyDescent="0.25">
      <c r="A1627" s="16">
        <v>43367</v>
      </c>
      <c r="B1627">
        <f>+VLOOKUP(A1627,'CEMEXCPO.MX'!$A$2:$G$1741,6,FALSE)</f>
        <v>13.13</v>
      </c>
      <c r="C1627">
        <f>+VLOOKUP(A1627,BIMBOA.MX!$A$2:$G$1741,6,FALSE)</f>
        <v>39.967708999999999</v>
      </c>
      <c r="D1627">
        <f>+VLOOKUP(A1627,GENTERA.MX!$A$2:$G$1741,6,FALSE)</f>
        <v>18.136320000000001</v>
      </c>
      <c r="F1627" s="16">
        <v>43367</v>
      </c>
      <c r="G1627">
        <f>+LN(B1627/B1626)</f>
        <v>-1.1359455733582892E-2</v>
      </c>
      <c r="H1627">
        <f>+LN(C1627/C1626)</f>
        <v>3.4722946794716329E-3</v>
      </c>
      <c r="I1627">
        <f>+LN(D1627/D1626)</f>
        <v>-6.9686467248383822E-3</v>
      </c>
    </row>
    <row r="1628" spans="1:9" x14ac:dyDescent="0.25">
      <c r="A1628" s="16">
        <v>43368</v>
      </c>
      <c r="B1628">
        <f>+VLOOKUP(A1628,'CEMEXCPO.MX'!$A$2:$G$1741,6,FALSE)</f>
        <v>13.15</v>
      </c>
      <c r="C1628">
        <f>+VLOOKUP(A1628,BIMBOA.MX!$A$2:$G$1741,6,FALSE)</f>
        <v>40.195301000000001</v>
      </c>
      <c r="D1628">
        <f>+VLOOKUP(A1628,GENTERA.MX!$A$2:$G$1741,6,FALSE)</f>
        <v>18.146076000000001</v>
      </c>
      <c r="F1628" s="16">
        <v>43368</v>
      </c>
      <c r="G1628">
        <f>+LN(B1628/B1627)</f>
        <v>1.5220703090686718E-3</v>
      </c>
      <c r="H1628">
        <f>+LN(C1628/C1627)</f>
        <v>5.6782451534772398E-3</v>
      </c>
      <c r="I1628">
        <f>+LN(D1628/D1627)</f>
        <v>5.3778147590506837E-4</v>
      </c>
    </row>
    <row r="1629" spans="1:9" x14ac:dyDescent="0.25">
      <c r="A1629" s="16">
        <v>43369</v>
      </c>
      <c r="B1629">
        <f>+VLOOKUP(A1629,'CEMEXCPO.MX'!$A$2:$G$1741,6,FALSE)</f>
        <v>13.07</v>
      </c>
      <c r="C1629">
        <f>+VLOOKUP(A1629,BIMBOA.MX!$A$2:$G$1741,6,FALSE)</f>
        <v>40.264567999999997</v>
      </c>
      <c r="D1629">
        <f>+VLOOKUP(A1629,GENTERA.MX!$A$2:$G$1741,6,FALSE)</f>
        <v>18.419241</v>
      </c>
      <c r="F1629" s="16">
        <v>43369</v>
      </c>
      <c r="G1629">
        <f>+LN(B1629/B1628)</f>
        <v>-6.1022309876429407E-3</v>
      </c>
      <c r="H1629">
        <f>+LN(C1629/C1628)</f>
        <v>1.721778023574575E-3</v>
      </c>
      <c r="I1629">
        <f>+LN(D1629/D1628)</f>
        <v>1.4941485776955615E-2</v>
      </c>
    </row>
    <row r="1630" spans="1:9" x14ac:dyDescent="0.25">
      <c r="A1630" s="16">
        <v>43370</v>
      </c>
      <c r="B1630">
        <f>+VLOOKUP(A1630,'CEMEXCPO.MX'!$A$2:$G$1741,6,FALSE)</f>
        <v>13.32</v>
      </c>
      <c r="C1630">
        <f>+VLOOKUP(A1630,BIMBOA.MX!$A$2:$G$1741,6,FALSE)</f>
        <v>40.135933000000001</v>
      </c>
      <c r="D1630">
        <f>+VLOOKUP(A1630,GENTERA.MX!$A$2:$G$1741,6,FALSE)</f>
        <v>18.458266999999999</v>
      </c>
      <c r="F1630" s="16">
        <v>43370</v>
      </c>
      <c r="G1630">
        <f>+LN(B1630/B1629)</f>
        <v>1.8947137476112392E-2</v>
      </c>
      <c r="H1630">
        <f>+LN(C1630/C1629)</f>
        <v>-3.1998584127926684E-3</v>
      </c>
      <c r="I1630">
        <f>+LN(D1630/D1629)</f>
        <v>2.1165212447981888E-3</v>
      </c>
    </row>
    <row r="1631" spans="1:9" x14ac:dyDescent="0.25">
      <c r="A1631" s="16">
        <v>43371</v>
      </c>
      <c r="B1631">
        <f>+VLOOKUP(A1631,'CEMEXCPO.MX'!$A$2:$G$1741,6,FALSE)</f>
        <v>13.14</v>
      </c>
      <c r="C1631">
        <f>+VLOOKUP(A1631,BIMBOA.MX!$A$2:$G$1741,6,FALSE)</f>
        <v>39.492725</v>
      </c>
      <c r="D1631">
        <f>+VLOOKUP(A1631,GENTERA.MX!$A$2:$G$1741,6,FALSE)</f>
        <v>18.526558000000001</v>
      </c>
      <c r="F1631" s="16">
        <v>43371</v>
      </c>
      <c r="G1631">
        <f>+LN(B1631/B1630)</f>
        <v>-1.3605652055778598E-2</v>
      </c>
      <c r="H1631">
        <f>+LN(C1631/C1630)</f>
        <v>-1.6155540127080922E-2</v>
      </c>
      <c r="I1631">
        <f>+LN(D1631/D1630)</f>
        <v>3.6929241985563443E-3</v>
      </c>
    </row>
    <row r="1632" spans="1:9" x14ac:dyDescent="0.25">
      <c r="A1632" s="16">
        <v>43374</v>
      </c>
      <c r="B1632">
        <f>+VLOOKUP(A1632,'CEMEXCPO.MX'!$A$2:$G$1741,6,FALSE)</f>
        <v>13.36</v>
      </c>
      <c r="C1632">
        <f>+VLOOKUP(A1632,BIMBOA.MX!$A$2:$G$1741,6,FALSE)</f>
        <v>39.443249000000002</v>
      </c>
      <c r="D1632">
        <f>+VLOOKUP(A1632,GENTERA.MX!$A$2:$G$1741,6,FALSE)</f>
        <v>18.409486999999999</v>
      </c>
      <c r="F1632" s="16">
        <v>43374</v>
      </c>
      <c r="G1632">
        <f>+LN(B1632/B1631)</f>
        <v>1.660415505203516E-2</v>
      </c>
      <c r="H1632">
        <f>+LN(C1632/C1631)</f>
        <v>-1.2535730915050089E-3</v>
      </c>
      <c r="I1632">
        <f>+LN(D1632/D1631)</f>
        <v>-6.3391406436918013E-3</v>
      </c>
    </row>
    <row r="1633" spans="1:9" x14ac:dyDescent="0.25">
      <c r="A1633" s="16">
        <v>43375</v>
      </c>
      <c r="B1633">
        <f>+VLOOKUP(A1633,'CEMEXCPO.MX'!$A$2:$G$1741,6,FALSE)</f>
        <v>13.12</v>
      </c>
      <c r="C1633">
        <f>+VLOOKUP(A1633,BIMBOA.MX!$A$2:$G$1741,6,FALSE)</f>
        <v>38.631824000000002</v>
      </c>
      <c r="D1633">
        <f>+VLOOKUP(A1633,GENTERA.MX!$A$2:$G$1741,6,FALSE)</f>
        <v>18.214366999999999</v>
      </c>
      <c r="F1633" s="16">
        <v>43375</v>
      </c>
      <c r="G1633">
        <f>+LN(B1633/B1632)</f>
        <v>-1.8127384592556715E-2</v>
      </c>
      <c r="H1633">
        <f>+LN(C1633/C1632)</f>
        <v>-2.0786511885468175E-2</v>
      </c>
      <c r="I1633">
        <f>+LN(D1633/D1632)</f>
        <v>-1.0655451287831555E-2</v>
      </c>
    </row>
    <row r="1634" spans="1:9" x14ac:dyDescent="0.25">
      <c r="A1634" s="16">
        <v>43376</v>
      </c>
      <c r="B1634">
        <f>+VLOOKUP(A1634,'CEMEXCPO.MX'!$A$2:$G$1741,6,FALSE)</f>
        <v>12.99</v>
      </c>
      <c r="C1634">
        <f>+VLOOKUP(A1634,BIMBOA.MX!$A$2:$G$1741,6,FALSE)</f>
        <v>38.414124000000001</v>
      </c>
      <c r="D1634">
        <f>+VLOOKUP(A1634,GENTERA.MX!$A$2:$G$1741,6,FALSE)</f>
        <v>18.350950000000001</v>
      </c>
      <c r="F1634" s="16">
        <v>43376</v>
      </c>
      <c r="G1634">
        <f>+LN(B1634/B1633)</f>
        <v>-9.9579528334346815E-3</v>
      </c>
      <c r="H1634">
        <f>+LN(C1634/C1633)</f>
        <v>-5.6511882849614109E-3</v>
      </c>
      <c r="I1634">
        <f>+LN(D1634/D1633)</f>
        <v>7.470665999359965E-3</v>
      </c>
    </row>
    <row r="1635" spans="1:9" x14ac:dyDescent="0.25">
      <c r="A1635" s="16">
        <v>43377</v>
      </c>
      <c r="B1635">
        <f>+VLOOKUP(A1635,'CEMEXCPO.MX'!$A$2:$G$1741,6,FALSE)</f>
        <v>12.66</v>
      </c>
      <c r="C1635">
        <f>+VLOOKUP(A1635,BIMBOA.MX!$A$2:$G$1741,6,FALSE)</f>
        <v>38.146946</v>
      </c>
      <c r="D1635">
        <f>+VLOOKUP(A1635,GENTERA.MX!$A$2:$G$1741,6,FALSE)</f>
        <v>18.380219</v>
      </c>
      <c r="F1635" s="16">
        <v>43377</v>
      </c>
      <c r="G1635">
        <f>+LN(B1635/B1634)</f>
        <v>-2.5732413966478015E-2</v>
      </c>
      <c r="H1635">
        <f>+LN(C1635/C1634)</f>
        <v>-6.9795023657855861E-3</v>
      </c>
      <c r="I1635">
        <f>+LN(D1635/D1634)</f>
        <v>1.5936877040250643E-3</v>
      </c>
    </row>
    <row r="1636" spans="1:9" x14ac:dyDescent="0.25">
      <c r="A1636" s="16">
        <v>43378</v>
      </c>
      <c r="B1636">
        <f>+VLOOKUP(A1636,'CEMEXCPO.MX'!$A$2:$G$1741,6,FALSE)</f>
        <v>12.13</v>
      </c>
      <c r="C1636">
        <f>+VLOOKUP(A1636,BIMBOA.MX!$A$2:$G$1741,6,FALSE)</f>
        <v>37.790706999999998</v>
      </c>
      <c r="D1636">
        <f>+VLOOKUP(A1636,GENTERA.MX!$A$2:$G$1741,6,FALSE)</f>
        <v>17.658277999999999</v>
      </c>
      <c r="F1636" s="16">
        <v>43378</v>
      </c>
      <c r="G1636">
        <f>+LN(B1636/B1635)</f>
        <v>-4.2765693760071333E-2</v>
      </c>
      <c r="H1636">
        <f>+LN(C1636/C1635)</f>
        <v>-9.3824762619843845E-3</v>
      </c>
      <c r="I1636">
        <f>+LN(D1636/D1635)</f>
        <v>-4.0070350053912095E-2</v>
      </c>
    </row>
    <row r="1637" spans="1:9" x14ac:dyDescent="0.25">
      <c r="A1637" s="16">
        <v>43381</v>
      </c>
      <c r="B1637">
        <f>+VLOOKUP(A1637,'CEMEXCPO.MX'!$A$2:$G$1741,6,FALSE)</f>
        <v>12.06</v>
      </c>
      <c r="C1637">
        <f>+VLOOKUP(A1637,BIMBOA.MX!$A$2:$G$1741,6,FALSE)</f>
        <v>37.909453999999997</v>
      </c>
      <c r="D1637">
        <f>+VLOOKUP(A1637,GENTERA.MX!$A$2:$G$1741,6,FALSE)</f>
        <v>17.521694</v>
      </c>
      <c r="F1637" s="16">
        <v>43381</v>
      </c>
      <c r="G1637">
        <f>+LN(B1637/B1636)</f>
        <v>-5.7875316569193655E-3</v>
      </c>
      <c r="H1637">
        <f>+LN(C1637/C1636)</f>
        <v>3.1373010527368499E-3</v>
      </c>
      <c r="I1637">
        <f>+LN(D1637/D1636)</f>
        <v>-7.764911595946368E-3</v>
      </c>
    </row>
    <row r="1638" spans="1:9" x14ac:dyDescent="0.25">
      <c r="A1638" s="16">
        <v>43382</v>
      </c>
      <c r="B1638">
        <f>+VLOOKUP(A1638,'CEMEXCPO.MX'!$A$2:$G$1741,6,FALSE)</f>
        <v>12.18</v>
      </c>
      <c r="C1638">
        <f>+VLOOKUP(A1638,BIMBOA.MX!$A$2:$G$1741,6,FALSE)</f>
        <v>38.137051</v>
      </c>
      <c r="D1638">
        <f>+VLOOKUP(A1638,GENTERA.MX!$A$2:$G$1741,6,FALSE)</f>
        <v>17.658277999999999</v>
      </c>
      <c r="F1638" s="16">
        <v>43382</v>
      </c>
      <c r="G1638">
        <f>+LN(B1638/B1637)</f>
        <v>9.9010709827115368E-3</v>
      </c>
      <c r="H1638">
        <f>+LN(C1638/C1637)</f>
        <v>5.9857498921526827E-3</v>
      </c>
      <c r="I1638">
        <f>+LN(D1638/D1637)</f>
        <v>7.7649115959463446E-3</v>
      </c>
    </row>
    <row r="1639" spans="1:9" x14ac:dyDescent="0.25">
      <c r="A1639" s="16">
        <v>43383</v>
      </c>
      <c r="B1639">
        <f>+VLOOKUP(A1639,'CEMEXCPO.MX'!$A$2:$G$1741,6,FALSE)</f>
        <v>11.93</v>
      </c>
      <c r="C1639">
        <f>+VLOOKUP(A1639,BIMBOA.MX!$A$2:$G$1741,6,FALSE)</f>
        <v>37.869872999999998</v>
      </c>
      <c r="D1639">
        <f>+VLOOKUP(A1639,GENTERA.MX!$A$2:$G$1741,6,FALSE)</f>
        <v>17.414379</v>
      </c>
      <c r="F1639" s="16">
        <v>43383</v>
      </c>
      <c r="G1639">
        <f>+LN(B1639/B1638)</f>
        <v>-2.0739026171926252E-2</v>
      </c>
      <c r="H1639">
        <f>+LN(C1639/C1638)</f>
        <v>-7.0303884543150997E-3</v>
      </c>
      <c r="I1639">
        <f>+LN(D1639/D1638)</f>
        <v>-1.39084376603388E-2</v>
      </c>
    </row>
    <row r="1640" spans="1:9" x14ac:dyDescent="0.25">
      <c r="A1640" s="16">
        <v>43384</v>
      </c>
      <c r="B1640">
        <f>+VLOOKUP(A1640,'CEMEXCPO.MX'!$A$2:$G$1741,6,FALSE)</f>
        <v>11.6</v>
      </c>
      <c r="C1640">
        <f>+VLOOKUP(A1640,BIMBOA.MX!$A$2:$G$1741,6,FALSE)</f>
        <v>38.206318000000003</v>
      </c>
      <c r="D1640">
        <f>+VLOOKUP(A1640,GENTERA.MX!$A$2:$G$1741,6,FALSE)</f>
        <v>17.31682</v>
      </c>
      <c r="F1640" s="16">
        <v>43384</v>
      </c>
      <c r="G1640">
        <f>+LN(B1640/B1639)</f>
        <v>-2.8051137997505794E-2</v>
      </c>
      <c r="H1640">
        <f>+LN(C1640/C1639)</f>
        <v>8.8450062767769146E-3</v>
      </c>
      <c r="I1640">
        <f>+LN(D1640/D1639)</f>
        <v>-5.6179607615673586E-3</v>
      </c>
    </row>
    <row r="1641" spans="1:9" x14ac:dyDescent="0.25">
      <c r="A1641" s="16">
        <v>43385</v>
      </c>
      <c r="B1641">
        <f>+VLOOKUP(A1641,'CEMEXCPO.MX'!$A$2:$G$1741,6,FALSE)</f>
        <v>11.77</v>
      </c>
      <c r="C1641">
        <f>+VLOOKUP(A1641,BIMBOA.MX!$A$2:$G$1741,6,FALSE)</f>
        <v>36.959491999999997</v>
      </c>
      <c r="D1641">
        <f>+VLOOKUP(A1641,GENTERA.MX!$A$2:$G$1741,6,FALSE)</f>
        <v>17.863153000000001</v>
      </c>
      <c r="F1641" s="16">
        <v>43385</v>
      </c>
      <c r="G1641">
        <f>+LN(B1641/B1640)</f>
        <v>1.4548823159866388E-2</v>
      </c>
      <c r="H1641">
        <f>+LN(C1641/C1640)</f>
        <v>-3.31783925165458E-2</v>
      </c>
      <c r="I1641">
        <f>+LN(D1641/D1640)</f>
        <v>3.1061816114809519E-2</v>
      </c>
    </row>
    <row r="1642" spans="1:9" x14ac:dyDescent="0.25">
      <c r="A1642" s="16">
        <v>43388</v>
      </c>
      <c r="B1642">
        <f>+VLOOKUP(A1642,'CEMEXCPO.MX'!$A$2:$G$1741,6,FALSE)</f>
        <v>11.99</v>
      </c>
      <c r="C1642">
        <f>+VLOOKUP(A1642,BIMBOA.MX!$A$2:$G$1741,6,FALSE)</f>
        <v>36.949596</v>
      </c>
      <c r="D1642">
        <f>+VLOOKUP(A1642,GENTERA.MX!$A$2:$G$1741,6,FALSE)</f>
        <v>17.999737</v>
      </c>
      <c r="F1642" s="16">
        <v>43388</v>
      </c>
      <c r="G1642">
        <f>+LN(B1642/B1641)</f>
        <v>1.8519047767237531E-2</v>
      </c>
      <c r="H1642">
        <f>+LN(C1642/C1641)</f>
        <v>-2.6778845002489103E-4</v>
      </c>
      <c r="I1642">
        <f>+LN(D1642/D1641)</f>
        <v>7.617047057626428E-3</v>
      </c>
    </row>
    <row r="1643" spans="1:9" x14ac:dyDescent="0.25">
      <c r="A1643" s="16">
        <v>43389</v>
      </c>
      <c r="B1643">
        <f>+VLOOKUP(A1643,'CEMEXCPO.MX'!$A$2:$G$1741,6,FALSE)</f>
        <v>12.1</v>
      </c>
      <c r="C1643">
        <f>+VLOOKUP(A1643,BIMBOA.MX!$A$2:$G$1741,6,FALSE)</f>
        <v>37.820396000000002</v>
      </c>
      <c r="D1643">
        <f>+VLOOKUP(A1643,GENTERA.MX!$A$2:$G$1741,6,FALSE)</f>
        <v>18.253391000000001</v>
      </c>
      <c r="F1643" s="16">
        <v>43389</v>
      </c>
      <c r="G1643">
        <f>+LN(B1643/B1642)</f>
        <v>9.1324835632724723E-3</v>
      </c>
      <c r="H1643">
        <f>+LN(C1643/C1642)</f>
        <v>2.3293820185687864E-2</v>
      </c>
      <c r="I1643">
        <f>+LN(D1643/D1642)</f>
        <v>1.3993724309159348E-2</v>
      </c>
    </row>
    <row r="1644" spans="1:9" x14ac:dyDescent="0.25">
      <c r="A1644" s="16">
        <v>43390</v>
      </c>
      <c r="B1644">
        <f>+VLOOKUP(A1644,'CEMEXCPO.MX'!$A$2:$G$1741,6,FALSE)</f>
        <v>11.83</v>
      </c>
      <c r="C1644">
        <f>+VLOOKUP(A1644,BIMBOA.MX!$A$2:$G$1741,6,FALSE)</f>
        <v>37.276145999999997</v>
      </c>
      <c r="D1644">
        <f>+VLOOKUP(A1644,GENTERA.MX!$A$2:$G$1741,6,FALSE)</f>
        <v>18.682652999999998</v>
      </c>
      <c r="F1644" s="16">
        <v>43390</v>
      </c>
      <c r="G1644">
        <f>+LN(B1644/B1643)</f>
        <v>-2.2566774612399986E-2</v>
      </c>
      <c r="H1644">
        <f>+LN(C1644/C1643)</f>
        <v>-1.4494929180942652E-2</v>
      </c>
      <c r="I1644">
        <f>+LN(D1644/D1643)</f>
        <v>2.324457528344058E-2</v>
      </c>
    </row>
    <row r="1645" spans="1:9" x14ac:dyDescent="0.25">
      <c r="A1645" s="16">
        <v>43391</v>
      </c>
      <c r="B1645">
        <f>+VLOOKUP(A1645,'CEMEXCPO.MX'!$A$2:$G$1741,6,FALSE)</f>
        <v>11.32</v>
      </c>
      <c r="C1645">
        <f>+VLOOKUP(A1645,BIMBOA.MX!$A$2:$G$1741,6,FALSE)</f>
        <v>37.068339999999999</v>
      </c>
      <c r="D1645">
        <f>+VLOOKUP(A1645,GENTERA.MX!$A$2:$G$1741,6,FALSE)</f>
        <v>18.146076000000001</v>
      </c>
      <c r="F1645" s="16">
        <v>43391</v>
      </c>
      <c r="G1645">
        <f>+LN(B1645/B1644)</f>
        <v>-4.4067605215258501E-2</v>
      </c>
      <c r="H1645">
        <f>+LN(C1645/C1644)</f>
        <v>-5.5903686306915416E-3</v>
      </c>
      <c r="I1645">
        <f>+LN(D1645/D1644)</f>
        <v>-2.9141107281389449E-2</v>
      </c>
    </row>
    <row r="1646" spans="1:9" x14ac:dyDescent="0.25">
      <c r="A1646" s="16">
        <v>43392</v>
      </c>
      <c r="B1646">
        <f>+VLOOKUP(A1646,'CEMEXCPO.MX'!$A$2:$G$1741,6,FALSE)</f>
        <v>11.4</v>
      </c>
      <c r="C1646">
        <f>+VLOOKUP(A1646,BIMBOA.MX!$A$2:$G$1741,6,FALSE)</f>
        <v>36.395451000000001</v>
      </c>
      <c r="D1646">
        <f>+VLOOKUP(A1646,GENTERA.MX!$A$2:$G$1741,6,FALSE)</f>
        <v>18.975332000000002</v>
      </c>
      <c r="F1646" s="16">
        <v>43392</v>
      </c>
      <c r="G1646">
        <f>+LN(B1646/B1645)</f>
        <v>7.042282625412951E-3</v>
      </c>
      <c r="H1646">
        <f>+LN(C1646/C1645)</f>
        <v>-1.8319441708804389E-2</v>
      </c>
      <c r="I1646">
        <f>+LN(D1646/D1645)</f>
        <v>4.4685480845299864E-2</v>
      </c>
    </row>
    <row r="1647" spans="1:9" x14ac:dyDescent="0.25">
      <c r="A1647" s="16">
        <v>43395</v>
      </c>
      <c r="B1647">
        <f>+VLOOKUP(A1647,'CEMEXCPO.MX'!$A$2:$G$1741,6,FALSE)</f>
        <v>11.02</v>
      </c>
      <c r="C1647">
        <f>+VLOOKUP(A1647,BIMBOA.MX!$A$2:$G$1741,6,FALSE)</f>
        <v>36.395451000000001</v>
      </c>
      <c r="D1647">
        <f>+VLOOKUP(A1647,GENTERA.MX!$A$2:$G$1741,6,FALSE)</f>
        <v>18.711922000000001</v>
      </c>
      <c r="F1647" s="16">
        <v>43395</v>
      </c>
      <c r="G1647">
        <f>+LN(B1647/B1646)</f>
        <v>-3.3901551675681457E-2</v>
      </c>
      <c r="H1647">
        <f>+LN(C1647/C1646)</f>
        <v>0</v>
      </c>
      <c r="I1647">
        <f>+LN(D1647/D1646)</f>
        <v>-1.3978959009685241E-2</v>
      </c>
    </row>
    <row r="1648" spans="1:9" x14ac:dyDescent="0.25">
      <c r="A1648" s="16">
        <v>43396</v>
      </c>
      <c r="B1648">
        <f>+VLOOKUP(A1648,'CEMEXCPO.MX'!$A$2:$G$1741,6,FALSE)</f>
        <v>10.76</v>
      </c>
      <c r="C1648">
        <f>+VLOOKUP(A1648,BIMBOA.MX!$A$2:$G$1741,6,FALSE)</f>
        <v>36.830852999999998</v>
      </c>
      <c r="D1648">
        <f>+VLOOKUP(A1648,GENTERA.MX!$A$2:$G$1741,6,FALSE)</f>
        <v>18.097296</v>
      </c>
      <c r="F1648" s="16">
        <v>43396</v>
      </c>
      <c r="G1648">
        <f>+LN(B1648/B1647)</f>
        <v>-2.3876248991130083E-2</v>
      </c>
      <c r="H1648">
        <f>+LN(C1648/C1647)</f>
        <v>1.189209635027942E-2</v>
      </c>
      <c r="I1648">
        <f>+LN(D1648/D1647)</f>
        <v>-3.3398325978684452E-2</v>
      </c>
    </row>
    <row r="1649" spans="1:9" x14ac:dyDescent="0.25">
      <c r="A1649" s="16">
        <v>43397</v>
      </c>
      <c r="B1649">
        <f>+VLOOKUP(A1649,'CEMEXCPO.MX'!$A$2:$G$1741,6,FALSE)</f>
        <v>10.58</v>
      </c>
      <c r="C1649">
        <f>+VLOOKUP(A1649,BIMBOA.MX!$A$2:$G$1741,6,FALSE)</f>
        <v>35.999634</v>
      </c>
      <c r="D1649">
        <f>+VLOOKUP(A1649,GENTERA.MX!$A$2:$G$1741,6,FALSE)</f>
        <v>17.482672000000001</v>
      </c>
      <c r="F1649" s="16">
        <v>43397</v>
      </c>
      <c r="G1649">
        <f>+LN(B1649/B1648)</f>
        <v>-1.6870128303485034E-2</v>
      </c>
      <c r="H1649">
        <f>+LN(C1649/C1648)</f>
        <v>-2.2827118918022572E-2</v>
      </c>
      <c r="I1649">
        <f>+LN(D1649/D1648)</f>
        <v>-3.4552315889124254E-2</v>
      </c>
    </row>
    <row r="1650" spans="1:9" x14ac:dyDescent="0.25">
      <c r="A1650" s="16">
        <v>43398</v>
      </c>
      <c r="B1650">
        <f>+VLOOKUP(A1650,'CEMEXCPO.MX'!$A$2:$G$1741,6,FALSE)</f>
        <v>10.42</v>
      </c>
      <c r="C1650">
        <f>+VLOOKUP(A1650,BIMBOA.MX!$A$2:$G$1741,6,FALSE)</f>
        <v>37.899559000000004</v>
      </c>
      <c r="D1650">
        <f>+VLOOKUP(A1650,GENTERA.MX!$A$2:$G$1741,6,FALSE)</f>
        <v>17.424135</v>
      </c>
      <c r="F1650" s="16">
        <v>43398</v>
      </c>
      <c r="G1650">
        <f>+LN(B1650/B1649)</f>
        <v>-1.5238390104932498E-2</v>
      </c>
      <c r="H1650">
        <f>+LN(C1650/C1649)</f>
        <v>5.143070439901587E-2</v>
      </c>
      <c r="I1650">
        <f>+LN(D1650/D1649)</f>
        <v>-3.3539048628526617E-3</v>
      </c>
    </row>
    <row r="1651" spans="1:9" x14ac:dyDescent="0.25">
      <c r="A1651" s="16">
        <v>43399</v>
      </c>
      <c r="B1651">
        <f>+VLOOKUP(A1651,'CEMEXCPO.MX'!$A$2:$G$1741,6,FALSE)</f>
        <v>10.24</v>
      </c>
      <c r="C1651">
        <f>+VLOOKUP(A1651,BIMBOA.MX!$A$2:$G$1741,6,FALSE)</f>
        <v>37.800606000000002</v>
      </c>
      <c r="D1651">
        <f>+VLOOKUP(A1651,GENTERA.MX!$A$2:$G$1741,6,FALSE)</f>
        <v>17.560718999999999</v>
      </c>
      <c r="F1651" s="16">
        <v>43399</v>
      </c>
      <c r="G1651">
        <f>+LN(B1651/B1650)</f>
        <v>-1.7425416713859058E-2</v>
      </c>
      <c r="H1651">
        <f>+LN(C1651/C1650)</f>
        <v>-2.6143418937115384E-3</v>
      </c>
      <c r="I1651">
        <f>+LN(D1651/D1650)</f>
        <v>7.8082186045557419E-3</v>
      </c>
    </row>
    <row r="1652" spans="1:9" x14ac:dyDescent="0.25">
      <c r="A1652" s="16">
        <v>43402</v>
      </c>
      <c r="B1652">
        <f>+VLOOKUP(A1652,'CEMEXCPO.MX'!$A$2:$G$1741,6,FALSE)</f>
        <v>9.76</v>
      </c>
      <c r="C1652">
        <f>+VLOOKUP(A1652,BIMBOA.MX!$A$2:$G$1741,6,FALSE)</f>
        <v>36.019424000000001</v>
      </c>
      <c r="D1652">
        <f>+VLOOKUP(A1652,GENTERA.MX!$A$2:$G$1741,6,FALSE)</f>
        <v>16.594878999999999</v>
      </c>
      <c r="F1652" s="16">
        <v>43402</v>
      </c>
      <c r="G1652">
        <f>+LN(B1652/B1651)</f>
        <v>-4.8009219186360606E-2</v>
      </c>
      <c r="H1652">
        <f>+LN(C1652/C1651)</f>
        <v>-4.8266785739162557E-2</v>
      </c>
      <c r="I1652">
        <f>+LN(D1652/D1651)</f>
        <v>-5.6570378906490852E-2</v>
      </c>
    </row>
    <row r="1653" spans="1:9" x14ac:dyDescent="0.25">
      <c r="A1653" s="16">
        <v>43403</v>
      </c>
      <c r="B1653">
        <f>+VLOOKUP(A1653,'CEMEXCPO.MX'!$A$2:$G$1741,6,FALSE)</f>
        <v>10.119999999999999</v>
      </c>
      <c r="C1653">
        <f>+VLOOKUP(A1653,BIMBOA.MX!$A$2:$G$1741,6,FALSE)</f>
        <v>37.493847000000002</v>
      </c>
      <c r="D1653">
        <f>+VLOOKUP(A1653,GENTERA.MX!$A$2:$G$1741,6,FALSE)</f>
        <v>16.458296000000001</v>
      </c>
      <c r="F1653" s="16">
        <v>43403</v>
      </c>
      <c r="G1653">
        <f>+LN(B1653/B1652)</f>
        <v>3.6221263434318356E-2</v>
      </c>
      <c r="H1653">
        <f>+LN(C1653/C1652)</f>
        <v>4.0118491009865129E-2</v>
      </c>
      <c r="I1653">
        <f>+LN(D1653/D1652)</f>
        <v>-8.2644875963655308E-3</v>
      </c>
    </row>
    <row r="1654" spans="1:9" x14ac:dyDescent="0.25">
      <c r="A1654" s="16">
        <v>43404</v>
      </c>
      <c r="B1654">
        <f>+VLOOKUP(A1654,'CEMEXCPO.MX'!$A$2:$G$1741,6,FALSE)</f>
        <v>10.14</v>
      </c>
      <c r="C1654">
        <f>+VLOOKUP(A1654,BIMBOA.MX!$A$2:$G$1741,6,FALSE)</f>
        <v>37.652172</v>
      </c>
      <c r="D1654">
        <f>+VLOOKUP(A1654,GENTERA.MX!$A$2:$G$1741,6,FALSE)</f>
        <v>16.058299999999999</v>
      </c>
      <c r="F1654" s="16">
        <v>43404</v>
      </c>
      <c r="G1654">
        <f>+LN(B1654/B1653)</f>
        <v>1.9743343037178294E-3</v>
      </c>
      <c r="H1654">
        <f>+LN(C1654/C1653)</f>
        <v>4.2138023112006373E-3</v>
      </c>
      <c r="I1654">
        <f>+LN(D1654/D1653)</f>
        <v>-2.4603816331445719E-2</v>
      </c>
    </row>
    <row r="1655" spans="1:9" x14ac:dyDescent="0.25">
      <c r="A1655" s="16">
        <v>43405</v>
      </c>
      <c r="B1655">
        <f>+VLOOKUP(A1655,'CEMEXCPO.MX'!$A$2:$G$1741,6,FALSE)</f>
        <v>10.88</v>
      </c>
      <c r="C1655">
        <f>+VLOOKUP(A1655,BIMBOA.MX!$A$2:$G$1741,6,FALSE)</f>
        <v>38.295380000000002</v>
      </c>
      <c r="D1655">
        <f>+VLOOKUP(A1655,GENTERA.MX!$A$2:$G$1741,6,FALSE)</f>
        <v>16.672926</v>
      </c>
      <c r="F1655" s="16">
        <v>43405</v>
      </c>
      <c r="G1655">
        <f>+LN(B1655/B1654)</f>
        <v>7.0438243264759393E-2</v>
      </c>
      <c r="H1655">
        <f>+LN(C1655/C1654)</f>
        <v>1.69386204537991E-2</v>
      </c>
      <c r="I1655">
        <f>+LN(D1655/D1654)</f>
        <v>3.7560356390304236E-2</v>
      </c>
    </row>
    <row r="1656" spans="1:9" x14ac:dyDescent="0.25">
      <c r="A1656" s="16">
        <v>43409</v>
      </c>
      <c r="B1656">
        <f>+VLOOKUP(A1656,'CEMEXCPO.MX'!$A$2:$G$1741,6,FALSE)</f>
        <v>10.99</v>
      </c>
      <c r="C1656">
        <f>+VLOOKUP(A1656,BIMBOA.MX!$A$2:$G$1741,6,FALSE)</f>
        <v>39.799487999999997</v>
      </c>
      <c r="D1656">
        <f>+VLOOKUP(A1656,GENTERA.MX!$A$2:$G$1741,6,FALSE)</f>
        <v>17.950956000000001</v>
      </c>
      <c r="F1656" s="16">
        <v>43409</v>
      </c>
      <c r="G1656">
        <f>+LN(B1656/B1655)</f>
        <v>1.0059526987733335E-2</v>
      </c>
      <c r="H1656">
        <f>+LN(C1656/C1655)</f>
        <v>3.8524785607268491E-2</v>
      </c>
      <c r="I1656">
        <f>+LN(D1656/D1655)</f>
        <v>7.3857166313968117E-2</v>
      </c>
    </row>
    <row r="1657" spans="1:9" x14ac:dyDescent="0.25">
      <c r="A1657" s="16">
        <v>43410</v>
      </c>
      <c r="B1657">
        <f>+VLOOKUP(A1657,'CEMEXCPO.MX'!$A$2:$G$1741,6,FALSE)</f>
        <v>11.06</v>
      </c>
      <c r="C1657">
        <f>+VLOOKUP(A1657,BIMBOA.MX!$A$2:$G$1741,6,FALSE)</f>
        <v>38.809939999999997</v>
      </c>
      <c r="D1657">
        <f>+VLOOKUP(A1657,GENTERA.MX!$A$2:$G$1741,6,FALSE)</f>
        <v>18.575337999999999</v>
      </c>
      <c r="F1657" s="16">
        <v>43410</v>
      </c>
      <c r="G1657">
        <f>+LN(B1657/B1656)</f>
        <v>6.3492276786587445E-3</v>
      </c>
      <c r="H1657">
        <f>+LN(C1657/C1656)</f>
        <v>-2.5177648499718642E-2</v>
      </c>
      <c r="I1657">
        <f>+LN(D1657/D1656)</f>
        <v>3.4191414369941574E-2</v>
      </c>
    </row>
    <row r="1658" spans="1:9" x14ac:dyDescent="0.25">
      <c r="A1658" s="16">
        <v>43411</v>
      </c>
      <c r="B1658">
        <f>+VLOOKUP(A1658,'CEMEXCPO.MX'!$A$2:$G$1741,6,FALSE)</f>
        <v>11.22</v>
      </c>
      <c r="C1658">
        <f>+VLOOKUP(A1658,BIMBOA.MX!$A$2:$G$1741,6,FALSE)</f>
        <v>39.561993000000001</v>
      </c>
      <c r="D1658">
        <f>+VLOOKUP(A1658,GENTERA.MX!$A$2:$G$1741,6,FALSE)</f>
        <v>19.268011000000001</v>
      </c>
      <c r="F1658" s="16">
        <v>43411</v>
      </c>
      <c r="G1658">
        <f>+LN(B1658/B1657)</f>
        <v>1.4362904000361623E-2</v>
      </c>
      <c r="H1658">
        <f>+LN(C1658/C1657)</f>
        <v>1.9192485270084055E-2</v>
      </c>
      <c r="I1658">
        <f>+LN(D1658/D1657)</f>
        <v>3.6611472723617901E-2</v>
      </c>
    </row>
    <row r="1659" spans="1:9" x14ac:dyDescent="0.25">
      <c r="A1659" s="16">
        <v>43412</v>
      </c>
      <c r="B1659">
        <f>+VLOOKUP(A1659,'CEMEXCPO.MX'!$A$2:$G$1741,6,FALSE)</f>
        <v>10.66</v>
      </c>
      <c r="C1659">
        <f>+VLOOKUP(A1659,BIMBOA.MX!$A$2:$G$1741,6,FALSE)</f>
        <v>38.127150999999998</v>
      </c>
      <c r="D1659">
        <f>+VLOOKUP(A1659,GENTERA.MX!$A$2:$G$1741,6,FALSE)</f>
        <v>17.297308000000001</v>
      </c>
      <c r="F1659" s="16">
        <v>43412</v>
      </c>
      <c r="G1659">
        <f>+LN(B1659/B1658)</f>
        <v>-5.1199481356851789E-2</v>
      </c>
      <c r="H1659">
        <f>+LN(C1659/C1658)</f>
        <v>-3.6942231648226333E-2</v>
      </c>
      <c r="I1659">
        <f>+LN(D1659/D1658)</f>
        <v>-0.10789537720325751</v>
      </c>
    </row>
    <row r="1660" spans="1:9" x14ac:dyDescent="0.25">
      <c r="A1660" s="16">
        <v>43413</v>
      </c>
      <c r="B1660">
        <f>+VLOOKUP(A1660,'CEMEXCPO.MX'!$A$2:$G$1741,6,FALSE)</f>
        <v>10.71</v>
      </c>
      <c r="C1660">
        <f>+VLOOKUP(A1660,BIMBOA.MX!$A$2:$G$1741,6,FALSE)</f>
        <v>40.234886000000003</v>
      </c>
      <c r="D1660">
        <f>+VLOOKUP(A1660,GENTERA.MX!$A$2:$G$1741,6,FALSE)</f>
        <v>16.438783999999998</v>
      </c>
      <c r="F1660" s="16">
        <v>43413</v>
      </c>
      <c r="G1660">
        <f>+LN(B1660/B1659)</f>
        <v>4.6794657219589404E-3</v>
      </c>
      <c r="H1660">
        <f>+LN(C1660/C1659)</f>
        <v>5.3807777231860296E-2</v>
      </c>
      <c r="I1660">
        <f>+LN(D1660/D1659)</f>
        <v>-5.0907461503622374E-2</v>
      </c>
    </row>
    <row r="1661" spans="1:9" x14ac:dyDescent="0.25">
      <c r="A1661" s="16">
        <v>43416</v>
      </c>
      <c r="B1661">
        <f>+VLOOKUP(A1661,'CEMEXCPO.MX'!$A$2:$G$1741,6,FALSE)</f>
        <v>10.24</v>
      </c>
      <c r="C1661">
        <f>+VLOOKUP(A1661,BIMBOA.MX!$A$2:$G$1741,6,FALSE)</f>
        <v>38.869312000000001</v>
      </c>
      <c r="D1661">
        <f>+VLOOKUP(A1661,GENTERA.MX!$A$2:$G$1741,6,FALSE)</f>
        <v>16.711950000000002</v>
      </c>
      <c r="F1661" s="16">
        <v>43416</v>
      </c>
      <c r="G1661">
        <f>+LN(B1661/B1660)</f>
        <v>-4.4876264848295745E-2</v>
      </c>
      <c r="H1661">
        <f>+LN(C1661/C1660)</f>
        <v>-3.4529385558279599E-2</v>
      </c>
      <c r="I1661">
        <f>+LN(D1661/D1660)</f>
        <v>1.648061143197483E-2</v>
      </c>
    </row>
    <row r="1662" spans="1:9" x14ac:dyDescent="0.25">
      <c r="A1662" s="16">
        <v>43417</v>
      </c>
      <c r="B1662">
        <f>+VLOOKUP(A1662,'CEMEXCPO.MX'!$A$2:$G$1741,6,FALSE)</f>
        <v>10.09</v>
      </c>
      <c r="C1662">
        <f>+VLOOKUP(A1662,BIMBOA.MX!$A$2:$G$1741,6,FALSE)</f>
        <v>37.563113999999999</v>
      </c>
      <c r="D1662">
        <f>+VLOOKUP(A1662,GENTERA.MX!$A$2:$G$1741,6,FALSE)</f>
        <v>16.038789999999999</v>
      </c>
      <c r="F1662" s="16">
        <v>43417</v>
      </c>
      <c r="G1662">
        <f>+LN(B1662/B1661)</f>
        <v>-1.4756785245844138E-2</v>
      </c>
      <c r="H1662">
        <f>+LN(C1662/C1661)</f>
        <v>-3.4182486430077055E-2</v>
      </c>
      <c r="I1662">
        <f>+LN(D1662/D1661)</f>
        <v>-4.1113869203732341E-2</v>
      </c>
    </row>
    <row r="1663" spans="1:9" x14ac:dyDescent="0.25">
      <c r="A1663" s="16">
        <v>43418</v>
      </c>
      <c r="B1663">
        <f>+VLOOKUP(A1663,'CEMEXCPO.MX'!$A$2:$G$1741,6,FALSE)</f>
        <v>10.08</v>
      </c>
      <c r="C1663">
        <f>+VLOOKUP(A1663,BIMBOA.MX!$A$2:$G$1741,6,FALSE)</f>
        <v>37.573008999999999</v>
      </c>
      <c r="D1663">
        <f>+VLOOKUP(A1663,GENTERA.MX!$A$2:$G$1741,6,FALSE)</f>
        <v>16.019278</v>
      </c>
      <c r="F1663" s="16">
        <v>43418</v>
      </c>
      <c r="G1663">
        <f>+LN(B1663/B1662)</f>
        <v>-9.915717222950518E-4</v>
      </c>
      <c r="H1663">
        <f>+LN(C1663/C1662)</f>
        <v>2.6338862486178046E-4</v>
      </c>
      <c r="I1663">
        <f>+LN(D1663/D1662)</f>
        <v>-1.2172912235012439E-3</v>
      </c>
    </row>
    <row r="1664" spans="1:9" x14ac:dyDescent="0.25">
      <c r="A1664" s="16">
        <v>43419</v>
      </c>
      <c r="B1664">
        <f>+VLOOKUP(A1664,'CEMEXCPO.MX'!$A$2:$G$1741,6,FALSE)</f>
        <v>10</v>
      </c>
      <c r="C1664">
        <f>+VLOOKUP(A1664,BIMBOA.MX!$A$2:$G$1741,6,FALSE)</f>
        <v>36.811062</v>
      </c>
      <c r="D1664">
        <f>+VLOOKUP(A1664,GENTERA.MX!$A$2:$G$1741,6,FALSE)</f>
        <v>15.063193</v>
      </c>
      <c r="F1664" s="16">
        <v>43419</v>
      </c>
      <c r="G1664">
        <f>+LN(B1664/B1663)</f>
        <v>-7.9681696491768449E-3</v>
      </c>
      <c r="H1664">
        <f>+LN(C1664/C1663)</f>
        <v>-2.0487549046044853E-2</v>
      </c>
      <c r="I1664">
        <f>+LN(D1664/D1663)</f>
        <v>-6.1538653469140947E-2</v>
      </c>
    </row>
    <row r="1665" spans="1:9" x14ac:dyDescent="0.25">
      <c r="A1665" s="16">
        <v>43420</v>
      </c>
      <c r="B1665">
        <f>+VLOOKUP(A1665,'CEMEXCPO.MX'!$A$2:$G$1741,6,FALSE)</f>
        <v>10.14</v>
      </c>
      <c r="C1665">
        <f>+VLOOKUP(A1665,BIMBOA.MX!$A$2:$G$1741,6,FALSE)</f>
        <v>38.404228000000003</v>
      </c>
      <c r="D1665">
        <f>+VLOOKUP(A1665,GENTERA.MX!$A$2:$G$1741,6,FALSE)</f>
        <v>14.936367000000001</v>
      </c>
      <c r="F1665" s="16">
        <v>43420</v>
      </c>
      <c r="G1665">
        <f>+LN(B1665/B1664)</f>
        <v>1.3902905168991434E-2</v>
      </c>
      <c r="H1665">
        <f>+LN(C1665/C1664)</f>
        <v>4.2369159868831455E-2</v>
      </c>
      <c r="I1665">
        <f>+LN(D1665/D1664)</f>
        <v>-8.4552410486442384E-3</v>
      </c>
    </row>
    <row r="1666" spans="1:9" x14ac:dyDescent="0.25">
      <c r="A1666" s="16">
        <v>43424</v>
      </c>
      <c r="B1666">
        <f>+VLOOKUP(A1666,'CEMEXCPO.MX'!$A$2:$G$1741,6,FALSE)</f>
        <v>9.94</v>
      </c>
      <c r="C1666">
        <f>+VLOOKUP(A1666,BIMBOA.MX!$A$2:$G$1741,6,FALSE)</f>
        <v>38.493285999999998</v>
      </c>
      <c r="D1666">
        <f>+VLOOKUP(A1666,GENTERA.MX!$A$2:$G$1741,6,FALSE)</f>
        <v>14.585153</v>
      </c>
      <c r="F1666" s="16">
        <v>43424</v>
      </c>
      <c r="G1666">
        <f>+LN(B1666/B1665)</f>
        <v>-1.9920977494554539E-2</v>
      </c>
      <c r="H1666">
        <f>+LN(C1666/C1665)</f>
        <v>2.3162787763836875E-3</v>
      </c>
      <c r="I1666">
        <f>+LN(D1666/D1665)</f>
        <v>-2.3794883948284707E-2</v>
      </c>
    </row>
    <row r="1667" spans="1:9" x14ac:dyDescent="0.25">
      <c r="A1667" s="16">
        <v>43425</v>
      </c>
      <c r="B1667">
        <f>+VLOOKUP(A1667,'CEMEXCPO.MX'!$A$2:$G$1741,6,FALSE)</f>
        <v>9.42</v>
      </c>
      <c r="C1667">
        <f>+VLOOKUP(A1667,BIMBOA.MX!$A$2:$G$1741,6,FALSE)</f>
        <v>38.226109000000001</v>
      </c>
      <c r="D1667">
        <f>+VLOOKUP(A1667,GENTERA.MX!$A$2:$G$1741,6,FALSE)</f>
        <v>13.765651999999999</v>
      </c>
      <c r="F1667" s="16">
        <v>43425</v>
      </c>
      <c r="G1667">
        <f>+LN(B1667/B1666)</f>
        <v>-5.3731932080210987E-2</v>
      </c>
      <c r="H1667">
        <f>+LN(C1667/C1666)</f>
        <v>-6.9650726550164821E-3</v>
      </c>
      <c r="I1667">
        <f>+LN(D1667/D1666)</f>
        <v>-5.7827589512275172E-2</v>
      </c>
    </row>
    <row r="1668" spans="1:9" x14ac:dyDescent="0.25">
      <c r="A1668" s="16">
        <v>43426</v>
      </c>
      <c r="B1668">
        <f>+VLOOKUP(A1668,'CEMEXCPO.MX'!$A$2:$G$1741,6,FALSE)</f>
        <v>9.07</v>
      </c>
      <c r="C1668">
        <f>+VLOOKUP(A1668,BIMBOA.MX!$A$2:$G$1741,6,FALSE)</f>
        <v>37.721438999999997</v>
      </c>
      <c r="D1668">
        <f>+VLOOKUP(A1668,GENTERA.MX!$A$2:$G$1741,6,FALSE)</f>
        <v>13.531509</v>
      </c>
      <c r="F1668" s="16">
        <v>43426</v>
      </c>
      <c r="G1668">
        <f>+LN(B1668/B1667)</f>
        <v>-3.7862824461226449E-2</v>
      </c>
      <c r="H1668">
        <f>+LN(C1668/C1667)</f>
        <v>-1.3290157260314565E-2</v>
      </c>
      <c r="I1668">
        <f>+LN(D1668/D1667)</f>
        <v>-1.7155538084898364E-2</v>
      </c>
    </row>
    <row r="1669" spans="1:9" x14ac:dyDescent="0.25">
      <c r="A1669" s="16">
        <v>43427</v>
      </c>
      <c r="B1669">
        <f>+VLOOKUP(A1669,'CEMEXCPO.MX'!$A$2:$G$1741,6,FALSE)</f>
        <v>9.51</v>
      </c>
      <c r="C1669">
        <f>+VLOOKUP(A1669,BIMBOA.MX!$A$2:$G$1741,6,FALSE)</f>
        <v>37.117817000000002</v>
      </c>
      <c r="D1669">
        <f>+VLOOKUP(A1669,GENTERA.MX!$A$2:$G$1741,6,FALSE)</f>
        <v>13.951015</v>
      </c>
      <c r="F1669" s="16">
        <v>43427</v>
      </c>
      <c r="G1669">
        <f>+LN(B1669/B1668)</f>
        <v>4.7371612430253639E-2</v>
      </c>
      <c r="H1669">
        <f>+LN(C1669/C1668)</f>
        <v>-1.6131509638955946E-2</v>
      </c>
      <c r="I1669">
        <f>+LN(D1669/D1668)</f>
        <v>3.0531299579958215E-2</v>
      </c>
    </row>
    <row r="1670" spans="1:9" x14ac:dyDescent="0.25">
      <c r="A1670" s="16">
        <v>43430</v>
      </c>
      <c r="B1670">
        <f>+VLOOKUP(A1670,'CEMEXCPO.MX'!$A$2:$G$1741,6,FALSE)</f>
        <v>9.31</v>
      </c>
      <c r="C1670">
        <f>+VLOOKUP(A1670,BIMBOA.MX!$A$2:$G$1741,6,FALSE)</f>
        <v>36.405349999999999</v>
      </c>
      <c r="D1670">
        <f>+VLOOKUP(A1670,GENTERA.MX!$A$2:$G$1741,6,FALSE)</f>
        <v>13.551022</v>
      </c>
      <c r="F1670" s="16">
        <v>43430</v>
      </c>
      <c r="G1670">
        <f>+LN(B1670/B1669)</f>
        <v>-2.1254785268323216E-2</v>
      </c>
      <c r="H1670">
        <f>+LN(C1670/C1669)</f>
        <v>-1.9381355056964009E-2</v>
      </c>
      <c r="I1670">
        <f>+LN(D1670/D1669)</f>
        <v>-2.9090296641455626E-2</v>
      </c>
    </row>
    <row r="1671" spans="1:9" x14ac:dyDescent="0.25">
      <c r="A1671" s="16">
        <v>43431</v>
      </c>
      <c r="B1671">
        <f>+VLOOKUP(A1671,'CEMEXCPO.MX'!$A$2:$G$1741,6,FALSE)</f>
        <v>9.5</v>
      </c>
      <c r="C1671">
        <f>+VLOOKUP(A1671,BIMBOA.MX!$A$2:$G$1741,6,FALSE)</f>
        <v>38.315170000000002</v>
      </c>
      <c r="D1671">
        <f>+VLOOKUP(A1671,GENTERA.MX!$A$2:$G$1741,6,FALSE)</f>
        <v>12.86</v>
      </c>
      <c r="F1671" s="16">
        <v>43431</v>
      </c>
      <c r="G1671">
        <f>+LN(B1671/B1670)</f>
        <v>2.0202707317519469E-2</v>
      </c>
      <c r="H1671">
        <f>+LN(C1671/C1670)</f>
        <v>5.1130159452669431E-2</v>
      </c>
      <c r="I1671">
        <f>+LN(D1671/D1670)</f>
        <v>-5.2340250026206493E-2</v>
      </c>
    </row>
    <row r="1672" spans="1:9" x14ac:dyDescent="0.25">
      <c r="A1672" s="16">
        <v>43432</v>
      </c>
      <c r="B1672">
        <f>+VLOOKUP(A1672,'CEMEXCPO.MX'!$A$2:$G$1741,6,FALSE)</f>
        <v>9.94</v>
      </c>
      <c r="C1672">
        <f>+VLOOKUP(A1672,BIMBOA.MX!$A$2:$G$1741,6,FALSE)</f>
        <v>39.294815</v>
      </c>
      <c r="D1672">
        <f>+VLOOKUP(A1672,GENTERA.MX!$A$2:$G$1741,6,FALSE)</f>
        <v>13.94</v>
      </c>
      <c r="F1672" s="16">
        <v>43432</v>
      </c>
      <c r="G1672">
        <f>+LN(B1672/B1671)</f>
        <v>4.5275222061987398E-2</v>
      </c>
      <c r="H1672">
        <f>+LN(C1672/C1671)</f>
        <v>2.5246675011810275E-2</v>
      </c>
      <c r="I1672">
        <f>+LN(D1672/D1671)</f>
        <v>8.0640686522904431E-2</v>
      </c>
    </row>
    <row r="1673" spans="1:9" x14ac:dyDescent="0.25">
      <c r="A1673" s="16">
        <v>43433</v>
      </c>
      <c r="B1673">
        <f>+VLOOKUP(A1673,'CEMEXCPO.MX'!$A$2:$G$1741,6,FALSE)</f>
        <v>10.36</v>
      </c>
      <c r="C1673">
        <f>+VLOOKUP(A1673,BIMBOA.MX!$A$2:$G$1741,6,FALSE)</f>
        <v>39.571891999999998</v>
      </c>
      <c r="D1673">
        <f>+VLOOKUP(A1673,GENTERA.MX!$A$2:$G$1741,6,FALSE)</f>
        <v>14.38</v>
      </c>
      <c r="F1673" s="16">
        <v>43433</v>
      </c>
      <c r="G1673">
        <f>+LN(B1673/B1672)</f>
        <v>4.1385216162854281E-2</v>
      </c>
      <c r="H1673">
        <f>+LN(C1673/C1672)</f>
        <v>7.0264919258440613E-3</v>
      </c>
      <c r="I1673">
        <f>+LN(D1673/D1672)</f>
        <v>3.107594696052296E-2</v>
      </c>
    </row>
    <row r="1674" spans="1:9" x14ac:dyDescent="0.25">
      <c r="A1674" s="16">
        <v>43434</v>
      </c>
      <c r="B1674">
        <f>+VLOOKUP(A1674,'CEMEXCPO.MX'!$A$2:$G$1741,6,FALSE)</f>
        <v>10.47</v>
      </c>
      <c r="C1674">
        <f>+VLOOKUP(A1674,BIMBOA.MX!$A$2:$G$1741,6,FALSE)</f>
        <v>38.592238999999999</v>
      </c>
      <c r="D1674">
        <f>+VLOOKUP(A1674,GENTERA.MX!$A$2:$G$1741,6,FALSE)</f>
        <v>15.09</v>
      </c>
      <c r="F1674" s="16">
        <v>43434</v>
      </c>
      <c r="G1674">
        <f>+LN(B1674/B1673)</f>
        <v>1.0561788051108521E-2</v>
      </c>
      <c r="H1674">
        <f>+LN(C1674/C1673)</f>
        <v>-2.5067874175875197E-2</v>
      </c>
      <c r="I1674">
        <f>+LN(D1674/D1673)</f>
        <v>4.8193920486856917E-2</v>
      </c>
    </row>
    <row r="1675" spans="1:9" x14ac:dyDescent="0.25">
      <c r="A1675" s="16">
        <v>43437</v>
      </c>
      <c r="B1675">
        <f>+VLOOKUP(A1675,'CEMEXCPO.MX'!$A$2:$G$1741,6,FALSE)</f>
        <v>10.47</v>
      </c>
      <c r="C1675">
        <f>+VLOOKUP(A1675,BIMBOA.MX!$A$2:$G$1741,6,FALSE)</f>
        <v>38.651615</v>
      </c>
      <c r="D1675">
        <f>+VLOOKUP(A1675,GENTERA.MX!$A$2:$G$1741,6,FALSE)</f>
        <v>15.39</v>
      </c>
      <c r="F1675" s="16">
        <v>43437</v>
      </c>
      <c r="G1675">
        <f>+LN(B1675/B1674)</f>
        <v>0</v>
      </c>
      <c r="H1675">
        <f>+LN(C1675/C1674)</f>
        <v>1.5373653338053793E-3</v>
      </c>
      <c r="I1675">
        <f>+LN(D1675/D1674)</f>
        <v>1.9685675071030358E-2</v>
      </c>
    </row>
    <row r="1676" spans="1:9" x14ac:dyDescent="0.25">
      <c r="A1676" s="16">
        <v>43438</v>
      </c>
      <c r="B1676">
        <f>+VLOOKUP(A1676,'CEMEXCPO.MX'!$A$2:$G$1741,6,FALSE)</f>
        <v>10.029999999999999</v>
      </c>
      <c r="C1676">
        <f>+VLOOKUP(A1676,BIMBOA.MX!$A$2:$G$1741,6,FALSE)</f>
        <v>38.137051</v>
      </c>
      <c r="D1676">
        <f>+VLOOKUP(A1676,GENTERA.MX!$A$2:$G$1741,6,FALSE)</f>
        <v>14.95</v>
      </c>
      <c r="F1676" s="16">
        <v>43438</v>
      </c>
      <c r="G1676">
        <f>+LN(B1676/B1675)</f>
        <v>-4.2933422908601429E-2</v>
      </c>
      <c r="H1676">
        <f>+LN(C1676/C1675)</f>
        <v>-1.3402282628350335E-2</v>
      </c>
      <c r="I1676">
        <f>+LN(D1676/D1675)</f>
        <v>-2.9006648014092536E-2</v>
      </c>
    </row>
    <row r="1677" spans="1:9" x14ac:dyDescent="0.25">
      <c r="A1677" s="16">
        <v>43439</v>
      </c>
      <c r="B1677">
        <f>+VLOOKUP(A1677,'CEMEXCPO.MX'!$A$2:$G$1741,6,FALSE)</f>
        <v>10.09</v>
      </c>
      <c r="C1677">
        <f>+VLOOKUP(A1677,BIMBOA.MX!$A$2:$G$1741,6,FALSE)</f>
        <v>38.562556999999998</v>
      </c>
      <c r="D1677">
        <f>+VLOOKUP(A1677,GENTERA.MX!$A$2:$G$1741,6,FALSE)</f>
        <v>15.01</v>
      </c>
      <c r="F1677" s="16">
        <v>43439</v>
      </c>
      <c r="G1677">
        <f>+LN(B1677/B1676)</f>
        <v>5.9642323916733707E-3</v>
      </c>
      <c r="H1677">
        <f>+LN(C1677/C1676)</f>
        <v>1.109550300008421E-2</v>
      </c>
      <c r="I1677">
        <f>+LN(D1677/D1676)</f>
        <v>4.0053458086752826E-3</v>
      </c>
    </row>
    <row r="1678" spans="1:9" x14ac:dyDescent="0.25">
      <c r="A1678" s="16">
        <v>43440</v>
      </c>
      <c r="B1678">
        <f>+VLOOKUP(A1678,'CEMEXCPO.MX'!$A$2:$G$1741,6,FALSE)</f>
        <v>10.09</v>
      </c>
      <c r="C1678">
        <f>+VLOOKUP(A1678,BIMBOA.MX!$A$2:$G$1741,6,FALSE)</f>
        <v>38.513077000000003</v>
      </c>
      <c r="D1678">
        <f>+VLOOKUP(A1678,GENTERA.MX!$A$2:$G$1741,6,FALSE)</f>
        <v>15.07</v>
      </c>
      <c r="F1678" s="16">
        <v>43440</v>
      </c>
      <c r="G1678">
        <f>+LN(B1678/B1677)</f>
        <v>0</v>
      </c>
      <c r="H1678">
        <f>+LN(C1678/C1677)</f>
        <v>-1.283933825241085E-3</v>
      </c>
      <c r="I1678">
        <f>+LN(D1678/D1677)</f>
        <v>3.9893669930335151E-3</v>
      </c>
    </row>
    <row r="1679" spans="1:9" x14ac:dyDescent="0.25">
      <c r="A1679" s="16">
        <v>43441</v>
      </c>
      <c r="B1679">
        <f>+VLOOKUP(A1679,'CEMEXCPO.MX'!$A$2:$G$1741,6,FALSE)</f>
        <v>10.19</v>
      </c>
      <c r="C1679">
        <f>+VLOOKUP(A1679,BIMBOA.MX!$A$2:$G$1741,6,FALSE)</f>
        <v>38.592238999999999</v>
      </c>
      <c r="D1679">
        <f>+VLOOKUP(A1679,GENTERA.MX!$A$2:$G$1741,6,FALSE)</f>
        <v>14.95</v>
      </c>
      <c r="F1679" s="16">
        <v>43441</v>
      </c>
      <c r="G1679">
        <f>+LN(B1679/B1678)</f>
        <v>9.8620128691158434E-3</v>
      </c>
      <c r="H1679">
        <f>+LN(C1679/C1678)</f>
        <v>2.0533481197021674E-3</v>
      </c>
      <c r="I1679">
        <f>+LN(D1679/D1678)</f>
        <v>-7.9947128017086987E-3</v>
      </c>
    </row>
    <row r="1680" spans="1:9" x14ac:dyDescent="0.25">
      <c r="A1680" s="16">
        <v>43444</v>
      </c>
      <c r="B1680">
        <f>+VLOOKUP(A1680,'CEMEXCPO.MX'!$A$2:$G$1741,6,FALSE)</f>
        <v>9.69</v>
      </c>
      <c r="C1680">
        <f>+VLOOKUP(A1680,BIMBOA.MX!$A$2:$G$1741,6,FALSE)</f>
        <v>38.542763000000001</v>
      </c>
      <c r="D1680">
        <f>+VLOOKUP(A1680,GENTERA.MX!$A$2:$G$1741,6,FALSE)</f>
        <v>14.6</v>
      </c>
      <c r="F1680" s="16">
        <v>43444</v>
      </c>
      <c r="G1680">
        <f>+LN(B1680/B1679)</f>
        <v>-5.0312421331958616E-2</v>
      </c>
      <c r="H1680">
        <f>+LN(C1680/C1679)</f>
        <v>-1.2828419135880956E-3</v>
      </c>
      <c r="I1680">
        <f>+LN(D1680/D1679)</f>
        <v>-2.3689771122404665E-2</v>
      </c>
    </row>
    <row r="1681" spans="1:9" x14ac:dyDescent="0.25">
      <c r="A1681" s="16">
        <v>43445</v>
      </c>
      <c r="B1681">
        <f>+VLOOKUP(A1681,'CEMEXCPO.MX'!$A$2:$G$1741,6,FALSE)</f>
        <v>9.56</v>
      </c>
      <c r="C1681">
        <f>+VLOOKUP(A1681,BIMBOA.MX!$A$2:$G$1741,6,FALSE)</f>
        <v>38.166736999999998</v>
      </c>
      <c r="D1681">
        <f>+VLOOKUP(A1681,GENTERA.MX!$A$2:$G$1741,6,FALSE)</f>
        <v>14.56</v>
      </c>
      <c r="F1681" s="16">
        <v>43445</v>
      </c>
      <c r="G1681">
        <f>+LN(B1681/B1680)</f>
        <v>-1.3506698839364803E-2</v>
      </c>
      <c r="H1681">
        <f>+LN(C1681/C1680)</f>
        <v>-9.8039750460756914E-3</v>
      </c>
      <c r="I1681">
        <f>+LN(D1681/D1680)</f>
        <v>-2.7434859457508326E-3</v>
      </c>
    </row>
    <row r="1682" spans="1:9" x14ac:dyDescent="0.25">
      <c r="A1682" s="16">
        <v>43447</v>
      </c>
      <c r="B1682">
        <f>+VLOOKUP(A1682,'CEMEXCPO.MX'!$A$2:$G$1741,6,FALSE)</f>
        <v>9.42</v>
      </c>
      <c r="C1682">
        <f>+VLOOKUP(A1682,BIMBOA.MX!$A$2:$G$1741,6,FALSE)</f>
        <v>38.047992999999998</v>
      </c>
      <c r="D1682">
        <f>+VLOOKUP(A1682,GENTERA.MX!$A$2:$G$1741,6,FALSE)</f>
        <v>14.14</v>
      </c>
      <c r="F1682" s="16">
        <v>43447</v>
      </c>
      <c r="G1682">
        <f>+LN(B1682/B1681)</f>
        <v>-1.4752638475038295E-2</v>
      </c>
      <c r="H1682">
        <f>+LN(C1682/C1681)</f>
        <v>-3.1160405890250076E-3</v>
      </c>
      <c r="I1682">
        <f>+LN(D1682/D1681)</f>
        <v>-2.9270382300113224E-2</v>
      </c>
    </row>
    <row r="1683" spans="1:9" x14ac:dyDescent="0.25">
      <c r="A1683" s="16">
        <v>43448</v>
      </c>
      <c r="B1683">
        <f>+VLOOKUP(A1683,'CEMEXCPO.MX'!$A$2:$G$1741,6,FALSE)</f>
        <v>9.48</v>
      </c>
      <c r="C1683">
        <f>+VLOOKUP(A1683,BIMBOA.MX!$A$2:$G$1741,6,FALSE)</f>
        <v>38.374538000000001</v>
      </c>
      <c r="D1683">
        <f>+VLOOKUP(A1683,GENTERA.MX!$A$2:$G$1741,6,FALSE)</f>
        <v>13.72</v>
      </c>
      <c r="F1683" s="16">
        <v>43448</v>
      </c>
      <c r="G1683">
        <f>+LN(B1683/B1682)</f>
        <v>6.3492276786587445E-3</v>
      </c>
      <c r="H1683">
        <f>+LN(C1683/C1682)</f>
        <v>8.5458302167214333E-3</v>
      </c>
      <c r="I1683">
        <f>+LN(D1683/D1682)</f>
        <v>-3.0153038170687558E-2</v>
      </c>
    </row>
    <row r="1684" spans="1:9" x14ac:dyDescent="0.25">
      <c r="A1684" s="16">
        <v>43451</v>
      </c>
      <c r="B1684">
        <f>+VLOOKUP(A1684,'CEMEXCPO.MX'!$A$2:$G$1741,6,FALSE)</f>
        <v>9.43</v>
      </c>
      <c r="C1684">
        <f>+VLOOKUP(A1684,BIMBOA.MX!$A$2:$G$1741,6,FALSE)</f>
        <v>37.375103000000003</v>
      </c>
      <c r="D1684">
        <f>+VLOOKUP(A1684,GENTERA.MX!$A$2:$G$1741,6,FALSE)</f>
        <v>13.4</v>
      </c>
      <c r="F1684" s="16">
        <v>43451</v>
      </c>
      <c r="G1684">
        <f>+LN(B1684/B1683)</f>
        <v>-5.2882196215644122E-3</v>
      </c>
      <c r="H1684">
        <f>+LN(C1684/C1683)</f>
        <v>-2.638937918704698E-2</v>
      </c>
      <c r="I1684">
        <f>+LN(D1684/D1683)</f>
        <v>-2.3599915340873492E-2</v>
      </c>
    </row>
    <row r="1685" spans="1:9" x14ac:dyDescent="0.25">
      <c r="A1685" s="16">
        <v>43452</v>
      </c>
      <c r="B1685">
        <f>+VLOOKUP(A1685,'CEMEXCPO.MX'!$A$2:$G$1741,6,FALSE)</f>
        <v>9.69</v>
      </c>
      <c r="C1685">
        <f>+VLOOKUP(A1685,BIMBOA.MX!$A$2:$G$1741,6,FALSE)</f>
        <v>38.077679000000003</v>
      </c>
      <c r="D1685">
        <f>+VLOOKUP(A1685,GENTERA.MX!$A$2:$G$1741,6,FALSE)</f>
        <v>13.97</v>
      </c>
      <c r="F1685" s="16">
        <v>43452</v>
      </c>
      <c r="G1685">
        <f>+LN(B1685/B1684)</f>
        <v>2.7198329257308713E-2</v>
      </c>
      <c r="H1685">
        <f>+LN(C1685/C1684)</f>
        <v>1.8623469875451288E-2</v>
      </c>
      <c r="I1685">
        <f>+LN(D1685/D1684)</f>
        <v>4.1657466312004676E-2</v>
      </c>
    </row>
    <row r="1686" spans="1:9" x14ac:dyDescent="0.25">
      <c r="A1686" s="16">
        <v>43453</v>
      </c>
      <c r="B1686">
        <f>+VLOOKUP(A1686,'CEMEXCPO.MX'!$A$2:$G$1741,6,FALSE)</f>
        <v>9.77</v>
      </c>
      <c r="C1686">
        <f>+VLOOKUP(A1686,BIMBOA.MX!$A$2:$G$1741,6,FALSE)</f>
        <v>38.374538000000001</v>
      </c>
      <c r="D1686">
        <f>+VLOOKUP(A1686,GENTERA.MX!$A$2:$G$1741,6,FALSE)</f>
        <v>14.6</v>
      </c>
      <c r="F1686" s="16">
        <v>43453</v>
      </c>
      <c r="G1686">
        <f>+LN(B1686/B1685)</f>
        <v>8.2220401520164566E-3</v>
      </c>
      <c r="H1686">
        <f>+LN(C1686/C1685)</f>
        <v>7.7659093115955693E-3</v>
      </c>
      <c r="I1686">
        <f>+LN(D1686/D1685)</f>
        <v>4.410935544542019E-2</v>
      </c>
    </row>
    <row r="1687" spans="1:9" x14ac:dyDescent="0.25">
      <c r="A1687" s="16">
        <v>43454</v>
      </c>
      <c r="B1687">
        <f>+VLOOKUP(A1687,'CEMEXCPO.MX'!$A$2:$G$1741,6,FALSE)</f>
        <v>9.6199999999999992</v>
      </c>
      <c r="C1687">
        <f>+VLOOKUP(A1687,BIMBOA.MX!$A$2:$G$1741,6,FALSE)</f>
        <v>39.512515999999998</v>
      </c>
      <c r="D1687">
        <f>+VLOOKUP(A1687,GENTERA.MX!$A$2:$G$1741,6,FALSE)</f>
        <v>14.69</v>
      </c>
      <c r="F1687" s="16">
        <v>43454</v>
      </c>
      <c r="G1687">
        <f>+LN(B1687/B1686)</f>
        <v>-1.5472201377076293E-2</v>
      </c>
      <c r="H1687">
        <f>+LN(C1687/C1686)</f>
        <v>2.922331572985826E-2</v>
      </c>
      <c r="I1687">
        <f>+LN(D1687/D1686)</f>
        <v>6.1454614714951845E-3</v>
      </c>
    </row>
    <row r="1688" spans="1:9" x14ac:dyDescent="0.25">
      <c r="A1688" s="16">
        <v>43455</v>
      </c>
      <c r="B1688">
        <f>+VLOOKUP(A1688,'CEMEXCPO.MX'!$A$2:$G$1741,6,FALSE)</f>
        <v>9.5500000000000007</v>
      </c>
      <c r="C1688">
        <f>+VLOOKUP(A1688,BIMBOA.MX!$A$2:$G$1741,6,FALSE)</f>
        <v>38.236004000000001</v>
      </c>
      <c r="D1688">
        <f>+VLOOKUP(A1688,GENTERA.MX!$A$2:$G$1741,6,FALSE)</f>
        <v>15.19</v>
      </c>
      <c r="F1688" s="16">
        <v>43455</v>
      </c>
      <c r="G1688">
        <f>+LN(B1688/B1687)</f>
        <v>-7.3031101849760473E-3</v>
      </c>
      <c r="H1688">
        <f>+LN(C1688/C1687)</f>
        <v>-3.283989766183721E-2</v>
      </c>
      <c r="I1688">
        <f>+LN(D1688/D1687)</f>
        <v>3.347032642189552E-2</v>
      </c>
    </row>
    <row r="1689" spans="1:9" x14ac:dyDescent="0.25">
      <c r="A1689" s="16">
        <v>43458</v>
      </c>
      <c r="B1689">
        <f>+VLOOKUP(A1689,'CEMEXCPO.MX'!$A$2:$G$1741,6,FALSE)</f>
        <v>9.42</v>
      </c>
      <c r="C1689">
        <f>+VLOOKUP(A1689,BIMBOA.MX!$A$2:$G$1741,6,FALSE)</f>
        <v>38.562556999999998</v>
      </c>
      <c r="D1689">
        <f>+VLOOKUP(A1689,GENTERA.MX!$A$2:$G$1741,6,FALSE)</f>
        <v>14.7</v>
      </c>
      <c r="F1689" s="16">
        <v>43458</v>
      </c>
      <c r="G1689">
        <f>+LN(B1689/B1688)</f>
        <v>-1.3706065904367215E-2</v>
      </c>
      <c r="H1689">
        <f>+LN(C1689/C1688)</f>
        <v>8.5041949694851845E-3</v>
      </c>
      <c r="I1689">
        <f>+LN(D1689/D1688)</f>
        <v>-3.2789822822990838E-2</v>
      </c>
    </row>
    <row r="1690" spans="1:9" x14ac:dyDescent="0.25">
      <c r="A1690" s="16">
        <v>43460</v>
      </c>
      <c r="B1690">
        <f>+VLOOKUP(A1690,'CEMEXCPO.MX'!$A$2:$G$1741,6,FALSE)</f>
        <v>9.5</v>
      </c>
      <c r="C1690">
        <f>+VLOOKUP(A1690,BIMBOA.MX!$A$2:$G$1741,6,FALSE)</f>
        <v>38.453704999999999</v>
      </c>
      <c r="D1690">
        <f>+VLOOKUP(A1690,GENTERA.MX!$A$2:$G$1741,6,FALSE)</f>
        <v>14.64</v>
      </c>
      <c r="F1690" s="16">
        <v>43460</v>
      </c>
      <c r="G1690">
        <f>+LN(B1690/B1689)</f>
        <v>8.4567100182234584E-3</v>
      </c>
      <c r="H1690">
        <f>+LN(C1690/C1689)</f>
        <v>-2.8267295673453643E-3</v>
      </c>
      <c r="I1690">
        <f>+LN(D1690/D1689)</f>
        <v>-4.0899852515250551E-3</v>
      </c>
    </row>
    <row r="1691" spans="1:9" x14ac:dyDescent="0.25">
      <c r="A1691" s="16">
        <v>43461</v>
      </c>
      <c r="B1691">
        <f>+VLOOKUP(A1691,'CEMEXCPO.MX'!$A$2:$G$1741,6,FALSE)</f>
        <v>9.4700000000000006</v>
      </c>
      <c r="C1691">
        <f>+VLOOKUP(A1691,BIMBOA.MX!$A$2:$G$1741,6,FALSE)</f>
        <v>38.819836000000002</v>
      </c>
      <c r="D1691">
        <f>+VLOOKUP(A1691,GENTERA.MX!$A$2:$G$1741,6,FALSE)</f>
        <v>14.4</v>
      </c>
      <c r="F1691" s="16">
        <v>43461</v>
      </c>
      <c r="G1691">
        <f>+LN(B1691/B1690)</f>
        <v>-3.1628914085081953E-3</v>
      </c>
      <c r="H1691">
        <f>+LN(C1691/C1690)</f>
        <v>9.4763028883553483E-3</v>
      </c>
      <c r="I1691">
        <f>+LN(D1691/D1690)</f>
        <v>-1.6529301951210582E-2</v>
      </c>
    </row>
    <row r="1692" spans="1:9" x14ac:dyDescent="0.25">
      <c r="A1692" s="16">
        <v>43462</v>
      </c>
      <c r="B1692">
        <f>+VLOOKUP(A1692,'CEMEXCPO.MX'!$A$2:$G$1741,6,FALSE)</f>
        <v>9.4600000000000009</v>
      </c>
      <c r="C1692">
        <f>+VLOOKUP(A1692,BIMBOA.MX!$A$2:$G$1741,6,FALSE)</f>
        <v>38.424019000000001</v>
      </c>
      <c r="D1692">
        <f>+VLOOKUP(A1692,GENTERA.MX!$A$2:$G$1741,6,FALSE)</f>
        <v>14.5</v>
      </c>
      <c r="F1692" s="16">
        <v>43462</v>
      </c>
      <c r="G1692">
        <f>+LN(B1692/B1691)</f>
        <v>-1.0565241341999848E-3</v>
      </c>
      <c r="H1692">
        <f>+LN(C1692/C1691)</f>
        <v>-1.0248594260443196E-2</v>
      </c>
      <c r="I1692">
        <f>+LN(D1692/D1691)</f>
        <v>6.920442844573757E-3</v>
      </c>
    </row>
    <row r="1693" spans="1:9" x14ac:dyDescent="0.25">
      <c r="A1693" s="16">
        <v>43465</v>
      </c>
      <c r="B1693">
        <f>+VLOOKUP(A1693,'CEMEXCPO.MX'!$A$2:$G$1741,6,FALSE)</f>
        <v>9.49</v>
      </c>
      <c r="C1693">
        <f>+VLOOKUP(A1693,BIMBOA.MX!$A$2:$G$1741,6,FALSE)</f>
        <v>38.740673000000001</v>
      </c>
      <c r="D1693">
        <f>+VLOOKUP(A1693,GENTERA.MX!$A$2:$G$1741,6,FALSE)</f>
        <v>14.48</v>
      </c>
      <c r="F1693" s="16">
        <v>43465</v>
      </c>
      <c r="G1693">
        <f>+LN(B1693/B1692)</f>
        <v>3.1662295580495133E-3</v>
      </c>
      <c r="H1693">
        <f>+LN(C1693/C1692)</f>
        <v>8.2072712080287213E-3</v>
      </c>
      <c r="I1693">
        <f>+LN(D1693/D1692)</f>
        <v>-1.3802624689583467E-3</v>
      </c>
    </row>
    <row r="1694" spans="1:9" x14ac:dyDescent="0.25">
      <c r="A1694" s="16">
        <v>43467</v>
      </c>
      <c r="B1694">
        <f>+VLOOKUP(A1694,'CEMEXCPO.MX'!$A$2:$G$1741,6,FALSE)</f>
        <v>9.77</v>
      </c>
      <c r="C1694">
        <f>+VLOOKUP(A1694,BIMBOA.MX!$A$2:$G$1741,6,FALSE)</f>
        <v>38.908893999999997</v>
      </c>
      <c r="D1694">
        <f>+VLOOKUP(A1694,GENTERA.MX!$A$2:$G$1741,6,FALSE)</f>
        <v>15.09</v>
      </c>
      <c r="F1694" s="16">
        <v>43467</v>
      </c>
      <c r="G1694">
        <f>+LN(B1694/B1693)</f>
        <v>2.9077853432854742E-2</v>
      </c>
      <c r="H1694">
        <f>+LN(C1694/C1693)</f>
        <v>4.3328319699120392E-3</v>
      </c>
      <c r="I1694">
        <f>+LN(D1694/D1693)</f>
        <v>4.1263885822187103E-2</v>
      </c>
    </row>
    <row r="1695" spans="1:9" x14ac:dyDescent="0.25">
      <c r="A1695" s="16">
        <v>43468</v>
      </c>
      <c r="B1695">
        <f>+VLOOKUP(A1695,'CEMEXCPO.MX'!$A$2:$G$1741,6,FALSE)</f>
        <v>9.58</v>
      </c>
      <c r="C1695">
        <f>+VLOOKUP(A1695,BIMBOA.MX!$A$2:$G$1741,6,FALSE)</f>
        <v>38.908893999999997</v>
      </c>
      <c r="D1695">
        <f>+VLOOKUP(A1695,GENTERA.MX!$A$2:$G$1741,6,FALSE)</f>
        <v>14.86</v>
      </c>
      <c r="F1695" s="16">
        <v>43468</v>
      </c>
      <c r="G1695">
        <f>+LN(B1695/B1694)</f>
        <v>-1.9638874071922139E-2</v>
      </c>
      <c r="H1695">
        <f>+LN(C1695/C1694)</f>
        <v>0</v>
      </c>
      <c r="I1695">
        <f>+LN(D1695/D1694)</f>
        <v>-1.5359233490144508E-2</v>
      </c>
    </row>
    <row r="1696" spans="1:9" x14ac:dyDescent="0.25">
      <c r="A1696" s="16">
        <v>43469</v>
      </c>
      <c r="B1696">
        <f>+VLOOKUP(A1696,'CEMEXCPO.MX'!$A$2:$G$1741,6,FALSE)</f>
        <v>9.61</v>
      </c>
      <c r="C1696">
        <f>+VLOOKUP(A1696,BIMBOA.MX!$A$2:$G$1741,6,FALSE)</f>
        <v>38.978161</v>
      </c>
      <c r="D1696">
        <f>+VLOOKUP(A1696,GENTERA.MX!$A$2:$G$1741,6,FALSE)</f>
        <v>15.28</v>
      </c>
      <c r="F1696" s="16">
        <v>43469</v>
      </c>
      <c r="G1696">
        <f>+LN(B1696/B1695)</f>
        <v>3.1266309994319222E-3</v>
      </c>
      <c r="H1696">
        <f>+LN(C1696/C1695)</f>
        <v>1.7786529035185618E-3</v>
      </c>
      <c r="I1696">
        <f>+LN(D1696/D1695)</f>
        <v>2.7871744448761247E-2</v>
      </c>
    </row>
    <row r="1697" spans="1:9" x14ac:dyDescent="0.25">
      <c r="A1697" s="16">
        <v>43472</v>
      </c>
      <c r="B1697">
        <f>+VLOOKUP(A1697,'CEMEXCPO.MX'!$A$2:$G$1741,6,FALSE)</f>
        <v>9.89</v>
      </c>
      <c r="C1697">
        <f>+VLOOKUP(A1697,BIMBOA.MX!$A$2:$G$1741,6,FALSE)</f>
        <v>38.701092000000003</v>
      </c>
      <c r="D1697">
        <f>+VLOOKUP(A1697,GENTERA.MX!$A$2:$G$1741,6,FALSE)</f>
        <v>15.31</v>
      </c>
      <c r="F1697" s="16">
        <v>43472</v>
      </c>
      <c r="G1697">
        <f>+LN(B1697/B1696)</f>
        <v>2.8719922652419787E-2</v>
      </c>
      <c r="H1697">
        <f>+LN(C1697/C1696)</f>
        <v>-7.1336982345693682E-3</v>
      </c>
      <c r="I1697">
        <f>+LN(D1697/D1696)</f>
        <v>1.9614259312181284E-3</v>
      </c>
    </row>
    <row r="1698" spans="1:9" x14ac:dyDescent="0.25">
      <c r="A1698" s="16">
        <v>43473</v>
      </c>
      <c r="B1698">
        <f>+VLOOKUP(A1698,'CEMEXCPO.MX'!$A$2:$G$1741,6,FALSE)</f>
        <v>10.11</v>
      </c>
      <c r="C1698">
        <f>+VLOOKUP(A1698,BIMBOA.MX!$A$2:$G$1741,6,FALSE)</f>
        <v>38.849522</v>
      </c>
      <c r="D1698">
        <f>+VLOOKUP(A1698,GENTERA.MX!$A$2:$G$1741,6,FALSE)</f>
        <v>15.6</v>
      </c>
      <c r="F1698" s="16">
        <v>43473</v>
      </c>
      <c r="G1698">
        <f>+LN(B1698/B1697)</f>
        <v>2.2000887397759159E-2</v>
      </c>
      <c r="H1698">
        <f>+LN(C1698/C1697)</f>
        <v>3.8279563137549274E-3</v>
      </c>
      <c r="I1698">
        <f>+LN(D1698/D1697)</f>
        <v>1.8764704585898993E-2</v>
      </c>
    </row>
    <row r="1699" spans="1:9" x14ac:dyDescent="0.25">
      <c r="A1699" s="16">
        <v>43474</v>
      </c>
      <c r="B1699">
        <f>+VLOOKUP(A1699,'CEMEXCPO.MX'!$A$2:$G$1741,6,FALSE)</f>
        <v>10.199999999999999</v>
      </c>
      <c r="C1699">
        <f>+VLOOKUP(A1699,BIMBOA.MX!$A$2:$G$1741,6,FALSE)</f>
        <v>38.978161</v>
      </c>
      <c r="D1699">
        <f>+VLOOKUP(A1699,GENTERA.MX!$A$2:$G$1741,6,FALSE)</f>
        <v>15.42</v>
      </c>
      <c r="F1699" s="16">
        <v>43474</v>
      </c>
      <c r="G1699">
        <f>+LN(B1699/B1698)</f>
        <v>8.8626872578453243E-3</v>
      </c>
      <c r="H1699">
        <f>+LN(C1699/C1698)</f>
        <v>3.3057419208142036E-3</v>
      </c>
      <c r="I1699">
        <f>+LN(D1699/D1698)</f>
        <v>-1.160554612030789E-2</v>
      </c>
    </row>
    <row r="1700" spans="1:9" x14ac:dyDescent="0.25">
      <c r="A1700" s="16">
        <v>43475</v>
      </c>
      <c r="B1700">
        <f>+VLOOKUP(A1700,'CEMEXCPO.MX'!$A$2:$G$1741,6,FALSE)</f>
        <v>10.16</v>
      </c>
      <c r="C1700">
        <f>+VLOOKUP(A1700,BIMBOA.MX!$A$2:$G$1741,6,FALSE)</f>
        <v>39.195861999999998</v>
      </c>
      <c r="D1700">
        <f>+VLOOKUP(A1700,GENTERA.MX!$A$2:$G$1741,6,FALSE)</f>
        <v>15.48</v>
      </c>
      <c r="F1700" s="16">
        <v>43475</v>
      </c>
      <c r="G1700">
        <f>+LN(B1700/B1699)</f>
        <v>-3.9292781398894382E-3</v>
      </c>
      <c r="H1700">
        <f>+LN(C1700/C1699)</f>
        <v>5.5696650734733504E-3</v>
      </c>
      <c r="I1700">
        <f>+LN(D1700/D1699)</f>
        <v>3.8835000263976122E-3</v>
      </c>
    </row>
    <row r="1701" spans="1:9" x14ac:dyDescent="0.25">
      <c r="A1701" s="16">
        <v>43476</v>
      </c>
      <c r="B1701">
        <f>+VLOOKUP(A1701,'CEMEXCPO.MX'!$A$2:$G$1741,6,FALSE)</f>
        <v>10.039999999999999</v>
      </c>
      <c r="C1701">
        <f>+VLOOKUP(A1701,BIMBOA.MX!$A$2:$G$1741,6,FALSE)</f>
        <v>38.186526999999998</v>
      </c>
      <c r="D1701">
        <f>+VLOOKUP(A1701,GENTERA.MX!$A$2:$G$1741,6,FALSE)</f>
        <v>15.96</v>
      </c>
      <c r="F1701" s="16">
        <v>43476</v>
      </c>
      <c r="G1701">
        <f>+LN(B1701/B1700)</f>
        <v>-1.1881327886752788E-2</v>
      </c>
      <c r="H1701">
        <f>+LN(C1701/C1700)</f>
        <v>-2.6088422934478661E-2</v>
      </c>
      <c r="I1701">
        <f>+LN(D1701/D1700)</f>
        <v>3.0536723860081702E-2</v>
      </c>
    </row>
    <row r="1702" spans="1:9" x14ac:dyDescent="0.25">
      <c r="A1702" s="16">
        <v>43479</v>
      </c>
      <c r="B1702">
        <f>+VLOOKUP(A1702,'CEMEXCPO.MX'!$A$2:$G$1741,6,FALSE)</f>
        <v>9.9499999999999993</v>
      </c>
      <c r="C1702">
        <f>+VLOOKUP(A1702,BIMBOA.MX!$A$2:$G$1741,6,FALSE)</f>
        <v>37.563113999999999</v>
      </c>
      <c r="D1702">
        <f>+VLOOKUP(A1702,GENTERA.MX!$A$2:$G$1741,6,FALSE)</f>
        <v>15.51</v>
      </c>
      <c r="F1702" s="16">
        <v>43479</v>
      </c>
      <c r="G1702">
        <f>+LN(B1702/B1701)</f>
        <v>-9.0045630930817265E-3</v>
      </c>
      <c r="H1702">
        <f>+LN(C1702/C1701)</f>
        <v>-1.6460198813789399E-2</v>
      </c>
      <c r="I1702">
        <f>+LN(D1702/D1701)</f>
        <v>-2.8600614833215295E-2</v>
      </c>
    </row>
    <row r="1703" spans="1:9" x14ac:dyDescent="0.25">
      <c r="A1703" s="16">
        <v>43480</v>
      </c>
      <c r="B1703">
        <f>+VLOOKUP(A1703,'CEMEXCPO.MX'!$A$2:$G$1741,6,FALSE)</f>
        <v>9.93</v>
      </c>
      <c r="C1703">
        <f>+VLOOKUP(A1703,BIMBOA.MX!$A$2:$G$1741,6,FALSE)</f>
        <v>38.275585</v>
      </c>
      <c r="D1703">
        <f>+VLOOKUP(A1703,GENTERA.MX!$A$2:$G$1741,6,FALSE)</f>
        <v>15.55</v>
      </c>
      <c r="F1703" s="16">
        <v>43480</v>
      </c>
      <c r="G1703">
        <f>+LN(B1703/B1702)</f>
        <v>-2.0120731134201197E-3</v>
      </c>
      <c r="H1703">
        <f>+LN(C1703/C1702)</f>
        <v>1.87896673032866E-2</v>
      </c>
      <c r="I1703">
        <f>+LN(D1703/D1702)</f>
        <v>2.5756614367956703E-3</v>
      </c>
    </row>
    <row r="1704" spans="1:9" x14ac:dyDescent="0.25">
      <c r="A1704" s="16">
        <v>43481</v>
      </c>
      <c r="B1704">
        <f>+VLOOKUP(A1704,'CEMEXCPO.MX'!$A$2:$G$1741,6,FALSE)</f>
        <v>10.19</v>
      </c>
      <c r="C1704">
        <f>+VLOOKUP(A1704,BIMBOA.MX!$A$2:$G$1741,6,FALSE)</f>
        <v>38.483390999999997</v>
      </c>
      <c r="D1704">
        <f>+VLOOKUP(A1704,GENTERA.MX!$A$2:$G$1741,6,FALSE)</f>
        <v>15.29</v>
      </c>
      <c r="F1704" s="16">
        <v>43481</v>
      </c>
      <c r="G1704">
        <f>+LN(B1704/B1703)</f>
        <v>2.5846369177552297E-2</v>
      </c>
      <c r="H1704">
        <f>+LN(C1704/C1703)</f>
        <v>5.4145200604968653E-3</v>
      </c>
      <c r="I1704">
        <f>+LN(D1704/D1703)</f>
        <v>-1.6861618684272332E-2</v>
      </c>
    </row>
    <row r="1705" spans="1:9" x14ac:dyDescent="0.25">
      <c r="A1705" s="16">
        <v>43482</v>
      </c>
      <c r="B1705">
        <f>+VLOOKUP(A1705,'CEMEXCPO.MX'!$A$2:$G$1741,6,FALSE)</f>
        <v>10.4</v>
      </c>
      <c r="C1705">
        <f>+VLOOKUP(A1705,BIMBOA.MX!$A$2:$G$1741,6,FALSE)</f>
        <v>38.047992999999998</v>
      </c>
      <c r="D1705">
        <f>+VLOOKUP(A1705,GENTERA.MX!$A$2:$G$1741,6,FALSE)</f>
        <v>14.65</v>
      </c>
      <c r="F1705" s="16">
        <v>43482</v>
      </c>
      <c r="G1705">
        <f>+LN(B1705/B1704)</f>
        <v>2.039895891269362E-2</v>
      </c>
      <c r="H1705">
        <f>+LN(C1705/C1704)</f>
        <v>-1.1378409085242746E-2</v>
      </c>
      <c r="I1705">
        <f>+LN(D1705/D1704)</f>
        <v>-4.2758684477894486E-2</v>
      </c>
    </row>
    <row r="1706" spans="1:9" x14ac:dyDescent="0.25">
      <c r="A1706" s="16">
        <v>43483</v>
      </c>
      <c r="B1706">
        <f>+VLOOKUP(A1706,'CEMEXCPO.MX'!$A$2:$G$1741,6,FALSE)</f>
        <v>10.68</v>
      </c>
      <c r="C1706">
        <f>+VLOOKUP(A1706,BIMBOA.MX!$A$2:$G$1741,6,FALSE)</f>
        <v>37.899559000000004</v>
      </c>
      <c r="D1706">
        <f>+VLOOKUP(A1706,GENTERA.MX!$A$2:$G$1741,6,FALSE)</f>
        <v>13.91</v>
      </c>
      <c r="F1706" s="16">
        <v>43483</v>
      </c>
      <c r="G1706">
        <f>+LN(B1706/B1705)</f>
        <v>2.6567027384721706E-2</v>
      </c>
      <c r="H1706">
        <f>+LN(C1706/C1705)</f>
        <v>-3.9088603934431818E-3</v>
      </c>
      <c r="I1706">
        <f>+LN(D1706/D1705)</f>
        <v>-5.1832329527724791E-2</v>
      </c>
    </row>
    <row r="1707" spans="1:9" x14ac:dyDescent="0.25">
      <c r="A1707" s="16">
        <v>43486</v>
      </c>
      <c r="B1707">
        <f>+VLOOKUP(A1707,'CEMEXCPO.MX'!$A$2:$G$1741,6,FALSE)</f>
        <v>10.59</v>
      </c>
      <c r="C1707">
        <f>+VLOOKUP(A1707,BIMBOA.MX!$A$2:$G$1741,6,FALSE)</f>
        <v>38.315170000000002</v>
      </c>
      <c r="D1707">
        <f>+VLOOKUP(A1707,GENTERA.MX!$A$2:$G$1741,6,FALSE)</f>
        <v>13.89</v>
      </c>
      <c r="F1707" s="16">
        <v>43486</v>
      </c>
      <c r="G1707">
        <f>+LN(B1707/B1706)</f>
        <v>-8.4626739187336538E-3</v>
      </c>
      <c r="H1707">
        <f>+LN(C1707/C1706)</f>
        <v>1.0906425180352867E-2</v>
      </c>
      <c r="I1707">
        <f>+LN(D1707/D1706)</f>
        <v>-1.4388491690990671E-3</v>
      </c>
    </row>
    <row r="1708" spans="1:9" x14ac:dyDescent="0.25">
      <c r="A1708" s="16">
        <v>43487</v>
      </c>
      <c r="B1708">
        <f>+VLOOKUP(A1708,'CEMEXCPO.MX'!$A$2:$G$1741,6,FALSE)</f>
        <v>10.39</v>
      </c>
      <c r="C1708">
        <f>+VLOOKUP(A1708,BIMBOA.MX!$A$2:$G$1741,6,FALSE)</f>
        <v>38.206318000000003</v>
      </c>
      <c r="D1708">
        <f>+VLOOKUP(A1708,GENTERA.MX!$A$2:$G$1741,6,FALSE)</f>
        <v>13.44</v>
      </c>
      <c r="F1708" s="16">
        <v>43487</v>
      </c>
      <c r="G1708">
        <f>+LN(B1708/B1707)</f>
        <v>-1.906635450217899E-2</v>
      </c>
      <c r="H1708">
        <f>+LN(C1708/C1707)</f>
        <v>-2.8450067103042809E-3</v>
      </c>
      <c r="I1708">
        <f>+LN(D1708/D1707)</f>
        <v>-3.2933821671248996E-2</v>
      </c>
    </row>
    <row r="1709" spans="1:9" x14ac:dyDescent="0.25">
      <c r="A1709" s="16">
        <v>43488</v>
      </c>
      <c r="B1709">
        <f>+VLOOKUP(A1709,'CEMEXCPO.MX'!$A$2:$G$1741,6,FALSE)</f>
        <v>9.99</v>
      </c>
      <c r="C1709">
        <f>+VLOOKUP(A1709,BIMBOA.MX!$A$2:$G$1741,6,FALSE)</f>
        <v>37.503742000000003</v>
      </c>
      <c r="D1709">
        <f>+VLOOKUP(A1709,GENTERA.MX!$A$2:$G$1741,6,FALSE)</f>
        <v>13.55</v>
      </c>
      <c r="F1709" s="16">
        <v>43488</v>
      </c>
      <c r="G1709">
        <f>+LN(B1709/B1708)</f>
        <v>-3.9259212450673958E-2</v>
      </c>
      <c r="H1709">
        <f>+LN(C1709/C1708)</f>
        <v>-1.8560179942153216E-2</v>
      </c>
      <c r="I1709">
        <f>+LN(D1709/D1708)</f>
        <v>8.1512122307065577E-3</v>
      </c>
    </row>
    <row r="1710" spans="1:9" x14ac:dyDescent="0.25">
      <c r="A1710" s="16">
        <v>43489</v>
      </c>
      <c r="B1710">
        <f>+VLOOKUP(A1710,'CEMEXCPO.MX'!$A$2:$G$1741,6,FALSE)</f>
        <v>10</v>
      </c>
      <c r="C1710">
        <f>+VLOOKUP(A1710,BIMBOA.MX!$A$2:$G$1741,6,FALSE)</f>
        <v>37.236564999999999</v>
      </c>
      <c r="D1710">
        <f>+VLOOKUP(A1710,GENTERA.MX!$A$2:$G$1741,6,FALSE)</f>
        <v>13.76</v>
      </c>
      <c r="F1710" s="16">
        <v>43489</v>
      </c>
      <c r="G1710">
        <f>+LN(B1710/B1709)</f>
        <v>1.000500333583622E-3</v>
      </c>
      <c r="H1710">
        <f>+LN(C1710/C1709)</f>
        <v>-7.1495060375240177E-3</v>
      </c>
      <c r="I1710">
        <f>+LN(D1710/D1709)</f>
        <v>1.5379285179487707E-2</v>
      </c>
    </row>
    <row r="1711" spans="1:9" x14ac:dyDescent="0.25">
      <c r="A1711" s="16">
        <v>43490</v>
      </c>
      <c r="B1711">
        <f>+VLOOKUP(A1711,'CEMEXCPO.MX'!$A$2:$G$1741,6,FALSE)</f>
        <v>10.1</v>
      </c>
      <c r="C1711">
        <f>+VLOOKUP(A1711,BIMBOA.MX!$A$2:$G$1741,6,FALSE)</f>
        <v>37.503742000000003</v>
      </c>
      <c r="D1711">
        <f>+VLOOKUP(A1711,GENTERA.MX!$A$2:$G$1741,6,FALSE)</f>
        <v>13.92</v>
      </c>
      <c r="F1711" s="16">
        <v>43490</v>
      </c>
      <c r="G1711">
        <f>+LN(B1711/B1710)</f>
        <v>9.950330853168092E-3</v>
      </c>
      <c r="H1711">
        <f>+LN(C1711/C1710)</f>
        <v>7.1495060375241044E-3</v>
      </c>
      <c r="I1711">
        <f>+LN(D1711/D1710)</f>
        <v>1.1560822401076006E-2</v>
      </c>
    </row>
    <row r="1712" spans="1:9" x14ac:dyDescent="0.25">
      <c r="A1712" s="16">
        <v>43493</v>
      </c>
      <c r="B1712">
        <f>+VLOOKUP(A1712,'CEMEXCPO.MX'!$A$2:$G$1741,6,FALSE)</f>
        <v>10.130000000000001</v>
      </c>
      <c r="C1712">
        <f>+VLOOKUP(A1712,BIMBOA.MX!$A$2:$G$1741,6,FALSE)</f>
        <v>36.999073000000003</v>
      </c>
      <c r="D1712">
        <f>+VLOOKUP(A1712,GENTERA.MX!$A$2:$G$1741,6,FALSE)</f>
        <v>13.89</v>
      </c>
      <c r="F1712" s="16">
        <v>43493</v>
      </c>
      <c r="G1712">
        <f>+LN(B1712/B1711)</f>
        <v>2.965894413378248E-3</v>
      </c>
      <c r="H1712">
        <f>+LN(C1712/C1711)</f>
        <v>-1.35478563883612E-2</v>
      </c>
      <c r="I1712">
        <f>+LN(D1712/D1711)</f>
        <v>-2.1574981400211257E-3</v>
      </c>
    </row>
    <row r="1713" spans="1:9" x14ac:dyDescent="0.25">
      <c r="A1713" s="16">
        <v>43494</v>
      </c>
      <c r="B1713">
        <f>+VLOOKUP(A1713,'CEMEXCPO.MX'!$A$2:$G$1741,6,FALSE)</f>
        <v>10.08</v>
      </c>
      <c r="C1713">
        <f>+VLOOKUP(A1713,BIMBOA.MX!$A$2:$G$1741,6,FALSE)</f>
        <v>36.959491999999997</v>
      </c>
      <c r="D1713">
        <f>+VLOOKUP(A1713,GENTERA.MX!$A$2:$G$1741,6,FALSE)</f>
        <v>14.08</v>
      </c>
      <c r="F1713" s="16">
        <v>43494</v>
      </c>
      <c r="G1713">
        <f>+LN(B1713/B1712)</f>
        <v>-4.9480556173695251E-3</v>
      </c>
      <c r="H1713">
        <f>+LN(C1713/C1712)</f>
        <v>-1.0703561860313428E-3</v>
      </c>
      <c r="I1713">
        <f>+LN(D1713/D1712)</f>
        <v>1.3586193963643987E-2</v>
      </c>
    </row>
    <row r="1714" spans="1:9" x14ac:dyDescent="0.25">
      <c r="A1714" s="16">
        <v>43495</v>
      </c>
      <c r="B1714">
        <f>+VLOOKUP(A1714,'CEMEXCPO.MX'!$A$2:$G$1741,6,FALSE)</f>
        <v>10.23</v>
      </c>
      <c r="C1714">
        <f>+VLOOKUP(A1714,BIMBOA.MX!$A$2:$G$1741,6,FALSE)</f>
        <v>36.969386999999998</v>
      </c>
      <c r="D1714">
        <f>+VLOOKUP(A1714,GENTERA.MX!$A$2:$G$1741,6,FALSE)</f>
        <v>13.83</v>
      </c>
      <c r="F1714" s="16">
        <v>43495</v>
      </c>
      <c r="G1714">
        <f>+LN(B1714/B1713)</f>
        <v>1.4771317320312503E-2</v>
      </c>
      <c r="H1714">
        <f>+LN(C1714/C1713)</f>
        <v>2.6768970916190161E-4</v>
      </c>
      <c r="I1714">
        <f>+LN(D1714/D1713)</f>
        <v>-1.7915205053229449E-2</v>
      </c>
    </row>
    <row r="1715" spans="1:9" x14ac:dyDescent="0.25">
      <c r="A1715" s="16">
        <v>43496</v>
      </c>
      <c r="B1715">
        <f>+VLOOKUP(A1715,'CEMEXCPO.MX'!$A$2:$G$1741,6,FALSE)</f>
        <v>10.33</v>
      </c>
      <c r="C1715">
        <f>+VLOOKUP(A1715,BIMBOA.MX!$A$2:$G$1741,6,FALSE)</f>
        <v>37.414684000000001</v>
      </c>
      <c r="D1715">
        <f>+VLOOKUP(A1715,GENTERA.MX!$A$2:$G$1741,6,FALSE)</f>
        <v>13.95</v>
      </c>
      <c r="F1715" s="16">
        <v>43496</v>
      </c>
      <c r="G1715">
        <f>+LN(B1715/B1714)</f>
        <v>9.7277031680120564E-3</v>
      </c>
      <c r="H1715">
        <f>+LN(C1715/C1714)</f>
        <v>1.1973055886709178E-2</v>
      </c>
      <c r="I1715">
        <f>+LN(D1715/D1714)</f>
        <v>8.6393625907076402E-3</v>
      </c>
    </row>
    <row r="1716" spans="1:9" x14ac:dyDescent="0.25">
      <c r="A1716" s="16">
        <v>43497</v>
      </c>
      <c r="B1716">
        <f>+VLOOKUP(A1716,'CEMEXCPO.MX'!$A$2:$G$1741,6,FALSE)</f>
        <v>10.199999999999999</v>
      </c>
      <c r="C1716">
        <f>+VLOOKUP(A1716,BIMBOA.MX!$A$2:$G$1741,6,FALSE)</f>
        <v>36.464717999999998</v>
      </c>
      <c r="D1716">
        <f>+VLOOKUP(A1716,GENTERA.MX!$A$2:$G$1741,6,FALSE)</f>
        <v>13.87</v>
      </c>
      <c r="F1716" s="16">
        <v>43497</v>
      </c>
      <c r="G1716">
        <f>+LN(B1716/B1715)</f>
        <v>-1.2664562841321884E-2</v>
      </c>
      <c r="H1716">
        <f>+LN(C1716/C1715)</f>
        <v>-2.5718084722886451E-2</v>
      </c>
      <c r="I1716">
        <f>+LN(D1716/D1715)</f>
        <v>-5.7512739406343797E-3</v>
      </c>
    </row>
    <row r="1717" spans="1:9" x14ac:dyDescent="0.25">
      <c r="A1717" s="16">
        <v>43501</v>
      </c>
      <c r="B1717">
        <f>+VLOOKUP(A1717,'CEMEXCPO.MX'!$A$2:$G$1741,6,FALSE)</f>
        <v>10.49</v>
      </c>
      <c r="C1717">
        <f>+VLOOKUP(A1717,BIMBOA.MX!$A$2:$G$1741,6,FALSE)</f>
        <v>37.008972</v>
      </c>
      <c r="D1717">
        <f>+VLOOKUP(A1717,GENTERA.MX!$A$2:$G$1741,6,FALSE)</f>
        <v>14.21</v>
      </c>
      <c r="F1717" s="16">
        <v>43501</v>
      </c>
      <c r="G1717">
        <f>+LN(B1717/B1716)</f>
        <v>2.8034702117980526E-2</v>
      </c>
      <c r="H1717">
        <f>+LN(C1717/C1716)</f>
        <v>1.4815206772349128E-2</v>
      </c>
      <c r="I1717">
        <f>+LN(D1717/D1716)</f>
        <v>2.4217707782269154E-2</v>
      </c>
    </row>
    <row r="1718" spans="1:9" x14ac:dyDescent="0.25">
      <c r="A1718" s="16">
        <v>43502</v>
      </c>
      <c r="B1718">
        <f>+VLOOKUP(A1718,'CEMEXCPO.MX'!$A$2:$G$1741,6,FALSE)</f>
        <v>10.15</v>
      </c>
      <c r="C1718">
        <f>+VLOOKUP(A1718,BIMBOA.MX!$A$2:$G$1741,6,FALSE)</f>
        <v>36.533985000000001</v>
      </c>
      <c r="D1718">
        <f>+VLOOKUP(A1718,GENTERA.MX!$A$2:$G$1741,6,FALSE)</f>
        <v>14.45</v>
      </c>
      <c r="F1718" s="16">
        <v>43502</v>
      </c>
      <c r="G1718">
        <f>+LN(B1718/B1717)</f>
        <v>-3.2948716920409411E-2</v>
      </c>
      <c r="H1718">
        <f>+LN(C1718/C1717)</f>
        <v>-1.2917446457656292E-2</v>
      </c>
      <c r="I1718">
        <f>+LN(D1718/D1717)</f>
        <v>1.674847244943169E-2</v>
      </c>
    </row>
    <row r="1719" spans="1:9" x14ac:dyDescent="0.25">
      <c r="A1719" s="16">
        <v>43503</v>
      </c>
      <c r="B1719">
        <f>+VLOOKUP(A1719,'CEMEXCPO.MX'!$A$2:$G$1741,6,FALSE)</f>
        <v>9.4600000000000009</v>
      </c>
      <c r="C1719">
        <f>+VLOOKUP(A1719,BIMBOA.MX!$A$2:$G$1741,6,FALSE)</f>
        <v>37.058449000000003</v>
      </c>
      <c r="D1719">
        <f>+VLOOKUP(A1719,GENTERA.MX!$A$2:$G$1741,6,FALSE)</f>
        <v>14.39</v>
      </c>
      <c r="F1719" s="16">
        <v>43503</v>
      </c>
      <c r="G1719">
        <f>+LN(B1719/B1718)</f>
        <v>-7.0401322424009385E-2</v>
      </c>
      <c r="H1719">
        <f>+LN(C1719/C1718)</f>
        <v>1.4253445651128033E-2</v>
      </c>
      <c r="I1719">
        <f>+LN(D1719/D1718)</f>
        <v>-4.1608936591646705E-3</v>
      </c>
    </row>
    <row r="1720" spans="1:9" x14ac:dyDescent="0.25">
      <c r="A1720" s="16">
        <v>43504</v>
      </c>
      <c r="B1720">
        <f>+VLOOKUP(A1720,'CEMEXCPO.MX'!$A$2:$G$1741,6,FALSE)</f>
        <v>9.31</v>
      </c>
      <c r="C1720">
        <f>+VLOOKUP(A1720,BIMBOA.MX!$A$2:$G$1741,6,FALSE)</f>
        <v>36.454822999999998</v>
      </c>
      <c r="D1720">
        <f>+VLOOKUP(A1720,GENTERA.MX!$A$2:$G$1741,6,FALSE)</f>
        <v>14.18</v>
      </c>
      <c r="F1720" s="16">
        <v>43504</v>
      </c>
      <c r="G1720">
        <f>+LN(B1720/B1719)</f>
        <v>-1.5983291774811278E-2</v>
      </c>
      <c r="H1720">
        <f>+LN(C1720/C1719)</f>
        <v>-1.642260098353604E-2</v>
      </c>
      <c r="I1720">
        <f>+LN(D1720/D1719)</f>
        <v>-1.4700999795295121E-2</v>
      </c>
    </row>
    <row r="1721" spans="1:9" x14ac:dyDescent="0.25">
      <c r="A1721" s="16">
        <v>43507</v>
      </c>
      <c r="B1721">
        <f>+VLOOKUP(A1721,'CEMEXCPO.MX'!$A$2:$G$1741,6,FALSE)</f>
        <v>9.4600000000000009</v>
      </c>
      <c r="C1721">
        <f>+VLOOKUP(A1721,BIMBOA.MX!$A$2:$G$1741,6,FALSE)</f>
        <v>37.058449000000003</v>
      </c>
      <c r="D1721">
        <f>+VLOOKUP(A1721,GENTERA.MX!$A$2:$G$1741,6,FALSE)</f>
        <v>14.06</v>
      </c>
      <c r="F1721" s="16">
        <v>43507</v>
      </c>
      <c r="G1721">
        <f>+LN(B1721/B1720)</f>
        <v>1.5983291774811167E-2</v>
      </c>
      <c r="H1721">
        <f>+LN(C1721/C1720)</f>
        <v>1.6422600983536029E-2</v>
      </c>
      <c r="I1721">
        <f>+LN(D1721/D1720)</f>
        <v>-8.4986347214625821E-3</v>
      </c>
    </row>
    <row r="1722" spans="1:9" x14ac:dyDescent="0.25">
      <c r="A1722" s="16">
        <v>43508</v>
      </c>
      <c r="B1722">
        <f>+VLOOKUP(A1722,'CEMEXCPO.MX'!$A$2:$G$1741,6,FALSE)</f>
        <v>9.6300000000000008</v>
      </c>
      <c r="C1722">
        <f>+VLOOKUP(A1722,BIMBOA.MX!$A$2:$G$1741,6,FALSE)</f>
        <v>36.820953000000003</v>
      </c>
      <c r="D1722">
        <f>+VLOOKUP(A1722,GENTERA.MX!$A$2:$G$1741,6,FALSE)</f>
        <v>14.05</v>
      </c>
      <c r="F1722" s="16">
        <v>43508</v>
      </c>
      <c r="G1722">
        <f>+LN(B1722/B1721)</f>
        <v>1.781084274624737E-2</v>
      </c>
      <c r="H1722">
        <f>+LN(C1722/C1721)</f>
        <v>-6.4293107866446094E-3</v>
      </c>
      <c r="I1722">
        <f>+LN(D1722/D1721)</f>
        <v>-7.1149060276404924E-4</v>
      </c>
    </row>
    <row r="1723" spans="1:9" x14ac:dyDescent="0.25">
      <c r="A1723" s="16">
        <v>43509</v>
      </c>
      <c r="B1723">
        <f>+VLOOKUP(A1723,'CEMEXCPO.MX'!$A$2:$G$1741,6,FALSE)</f>
        <v>9.36</v>
      </c>
      <c r="C1723">
        <f>+VLOOKUP(A1723,BIMBOA.MX!$A$2:$G$1741,6,FALSE)</f>
        <v>36.098587000000002</v>
      </c>
      <c r="D1723">
        <f>+VLOOKUP(A1723,GENTERA.MX!$A$2:$G$1741,6,FALSE)</f>
        <v>13.96</v>
      </c>
      <c r="F1723" s="16">
        <v>43509</v>
      </c>
      <c r="G1723">
        <f>+LN(B1723/B1722)</f>
        <v>-2.8437935320533625E-2</v>
      </c>
      <c r="H1723">
        <f>+LN(C1723/C1722)</f>
        <v>-1.9813334843884461E-2</v>
      </c>
      <c r="I1723">
        <f>+LN(D1723/D1722)</f>
        <v>-6.4262984455282926E-3</v>
      </c>
    </row>
    <row r="1724" spans="1:9" x14ac:dyDescent="0.25">
      <c r="A1724" s="16">
        <v>43510</v>
      </c>
      <c r="B1724">
        <f>+VLOOKUP(A1724,'CEMEXCPO.MX'!$A$2:$G$1741,6,FALSE)</f>
        <v>9.5</v>
      </c>
      <c r="C1724">
        <f>+VLOOKUP(A1724,BIMBOA.MX!$A$2:$G$1741,6,FALSE)</f>
        <v>35.969943999999998</v>
      </c>
      <c r="D1724">
        <f>+VLOOKUP(A1724,GENTERA.MX!$A$2:$G$1741,6,FALSE)</f>
        <v>14.31</v>
      </c>
      <c r="F1724" s="16">
        <v>43510</v>
      </c>
      <c r="G1724">
        <f>+LN(B1724/B1723)</f>
        <v>1.4846508116994638E-2</v>
      </c>
      <c r="H1724">
        <f>+LN(C1724/C1723)</f>
        <v>-3.5700224451697894E-3</v>
      </c>
      <c r="I1724">
        <f>+LN(D1724/D1723)</f>
        <v>2.4762496234133024E-2</v>
      </c>
    </row>
    <row r="1725" spans="1:9" x14ac:dyDescent="0.25">
      <c r="A1725" s="16">
        <v>43511</v>
      </c>
      <c r="B1725">
        <f>+VLOOKUP(A1725,'CEMEXCPO.MX'!$A$2:$G$1741,6,FALSE)</f>
        <v>9.5</v>
      </c>
      <c r="C1725">
        <f>+VLOOKUP(A1725,BIMBOA.MX!$A$2:$G$1741,6,FALSE)</f>
        <v>36.256915999999997</v>
      </c>
      <c r="D1725">
        <f>+VLOOKUP(A1725,GENTERA.MX!$A$2:$G$1741,6,FALSE)</f>
        <v>14.28</v>
      </c>
      <c r="F1725" s="16">
        <v>43511</v>
      </c>
      <c r="G1725">
        <f>+LN(B1725/B1724)</f>
        <v>0</v>
      </c>
      <c r="H1725">
        <f>+LN(C1725/C1724)</f>
        <v>7.9464484568187201E-3</v>
      </c>
      <c r="I1725">
        <f>+LN(D1725/D1724)</f>
        <v>-2.0986366569212492E-3</v>
      </c>
    </row>
    <row r="1726" spans="1:9" x14ac:dyDescent="0.25">
      <c r="A1726" s="16">
        <v>43514</v>
      </c>
      <c r="B1726">
        <f>+VLOOKUP(A1726,'CEMEXCPO.MX'!$A$2:$G$1741,6,FALSE)</f>
        <v>9.5500000000000007</v>
      </c>
      <c r="C1726">
        <f>+VLOOKUP(A1726,BIMBOA.MX!$A$2:$G$1741,6,FALSE)</f>
        <v>36.157963000000002</v>
      </c>
      <c r="D1726">
        <f>+VLOOKUP(A1726,GENTERA.MX!$A$2:$G$1741,6,FALSE)</f>
        <v>14.16</v>
      </c>
      <c r="F1726" s="16">
        <v>43514</v>
      </c>
      <c r="G1726">
        <f>+LN(B1726/B1725)</f>
        <v>5.249355886143745E-3</v>
      </c>
      <c r="H1726">
        <f>+LN(C1726/C1725)</f>
        <v>-2.7329483375933359E-3</v>
      </c>
      <c r="I1726">
        <f>+LN(D1726/D1725)</f>
        <v>-8.4388686458645949E-3</v>
      </c>
    </row>
    <row r="1727" spans="1:9" x14ac:dyDescent="0.25">
      <c r="A1727" s="16">
        <v>43515</v>
      </c>
      <c r="B1727">
        <f>+VLOOKUP(A1727,'CEMEXCPO.MX'!$A$2:$G$1741,6,FALSE)</f>
        <v>9.42</v>
      </c>
      <c r="C1727">
        <f>+VLOOKUP(A1727,BIMBOA.MX!$A$2:$G$1741,6,FALSE)</f>
        <v>35.900677000000002</v>
      </c>
      <c r="D1727">
        <f>+VLOOKUP(A1727,GENTERA.MX!$A$2:$G$1741,6,FALSE)</f>
        <v>14.13</v>
      </c>
      <c r="F1727" s="16">
        <v>43515</v>
      </c>
      <c r="G1727">
        <f>+LN(B1727/B1726)</f>
        <v>-1.3706065904367215E-2</v>
      </c>
      <c r="H1727">
        <f>+LN(C1727/C1726)</f>
        <v>-7.1410477174697704E-3</v>
      </c>
      <c r="I1727">
        <f>+LN(D1727/D1726)</f>
        <v>-2.1208915691376244E-3</v>
      </c>
    </row>
    <row r="1728" spans="1:9" x14ac:dyDescent="0.25">
      <c r="A1728" s="16">
        <v>43516</v>
      </c>
      <c r="B1728">
        <f>+VLOOKUP(A1728,'CEMEXCPO.MX'!$A$2:$G$1741,6,FALSE)</f>
        <v>9.7200000000000006</v>
      </c>
      <c r="C1728">
        <f>+VLOOKUP(A1728,BIMBOA.MX!$A$2:$G$1741,6,FALSE)</f>
        <v>35.504863999999998</v>
      </c>
      <c r="D1728">
        <f>+VLOOKUP(A1728,GENTERA.MX!$A$2:$G$1741,6,FALSE)</f>
        <v>14.21</v>
      </c>
      <c r="F1728" s="16">
        <v>43516</v>
      </c>
      <c r="G1728">
        <f>+LN(B1728/B1727)</f>
        <v>3.1350529884076009E-2</v>
      </c>
      <c r="H1728">
        <f>+LN(C1728/C1727)</f>
        <v>-1.1086452074838514E-2</v>
      </c>
      <c r="I1728">
        <f>+LN(D1728/D1727)</f>
        <v>5.6457454125731221E-3</v>
      </c>
    </row>
    <row r="1729" spans="1:9" x14ac:dyDescent="0.25">
      <c r="A1729" s="16">
        <v>43517</v>
      </c>
      <c r="B1729">
        <f>+VLOOKUP(A1729,'CEMEXCPO.MX'!$A$2:$G$1741,6,FALSE)</f>
        <v>9.67</v>
      </c>
      <c r="C1729">
        <f>+VLOOKUP(A1729,BIMBOA.MX!$A$2:$G$1741,6,FALSE)</f>
        <v>35.445487999999997</v>
      </c>
      <c r="D1729">
        <f>+VLOOKUP(A1729,GENTERA.MX!$A$2:$G$1741,6,FALSE)</f>
        <v>14.84</v>
      </c>
      <c r="F1729" s="16">
        <v>43517</v>
      </c>
      <c r="G1729">
        <f>+LN(B1729/B1728)</f>
        <v>-5.1573090071448105E-3</v>
      </c>
      <c r="H1729">
        <f>+LN(C1729/C1728)</f>
        <v>-1.6737341588174076E-3</v>
      </c>
      <c r="I1729">
        <f>+LN(D1729/D1728)</f>
        <v>4.3380295630224962E-2</v>
      </c>
    </row>
    <row r="1730" spans="1:9" x14ac:dyDescent="0.25">
      <c r="A1730" s="16">
        <v>43518</v>
      </c>
      <c r="B1730">
        <f>+VLOOKUP(A1730,'CEMEXCPO.MX'!$A$2:$G$1741,6,FALSE)</f>
        <v>9.58</v>
      </c>
      <c r="C1730">
        <f>+VLOOKUP(A1730,BIMBOA.MX!$A$2:$G$1741,6,FALSE)</f>
        <v>37.276145999999997</v>
      </c>
      <c r="D1730">
        <f>+VLOOKUP(A1730,GENTERA.MX!$A$2:$G$1741,6,FALSE)</f>
        <v>14.92</v>
      </c>
      <c r="F1730" s="16">
        <v>43518</v>
      </c>
      <c r="G1730">
        <f>+LN(B1730/B1729)</f>
        <v>-9.350717482433794E-3</v>
      </c>
      <c r="H1730">
        <f>+LN(C1730/C1729)</f>
        <v>5.035763762351405E-2</v>
      </c>
      <c r="I1730">
        <f>+LN(D1730/D1729)</f>
        <v>5.3763570363804958E-3</v>
      </c>
    </row>
    <row r="1731" spans="1:9" x14ac:dyDescent="0.25">
      <c r="A1731" s="16">
        <v>43521</v>
      </c>
      <c r="B1731">
        <f>+VLOOKUP(A1731,'CEMEXCPO.MX'!$A$2:$G$1741,6,FALSE)</f>
        <v>9.44</v>
      </c>
      <c r="C1731">
        <f>+VLOOKUP(A1731,BIMBOA.MX!$A$2:$G$1741,6,FALSE)</f>
        <v>36.999073000000003</v>
      </c>
      <c r="D1731">
        <f>+VLOOKUP(A1731,GENTERA.MX!$A$2:$G$1741,6,FALSE)</f>
        <v>15.29</v>
      </c>
      <c r="F1731" s="16">
        <v>43521</v>
      </c>
      <c r="G1731">
        <f>+LN(B1731/B1730)</f>
        <v>-1.4721611825359963E-2</v>
      </c>
      <c r="H1731">
        <f>+LN(C1731/C1730)</f>
        <v>-7.4607463686890401E-3</v>
      </c>
      <c r="I1731">
        <f>+LN(D1731/D1730)</f>
        <v>2.4496425165355995E-2</v>
      </c>
    </row>
    <row r="1732" spans="1:9" x14ac:dyDescent="0.25">
      <c r="A1732" s="16">
        <v>43522</v>
      </c>
      <c r="B1732">
        <f>+VLOOKUP(A1732,'CEMEXCPO.MX'!$A$2:$G$1741,6,FALSE)</f>
        <v>9.5299999999999994</v>
      </c>
      <c r="C1732">
        <f>+VLOOKUP(A1732,BIMBOA.MX!$A$2:$G$1741,6,FALSE)</f>
        <v>37.573008999999999</v>
      </c>
      <c r="D1732">
        <f>+VLOOKUP(A1732,GENTERA.MX!$A$2:$G$1741,6,FALSE)</f>
        <v>15.44</v>
      </c>
      <c r="F1732" s="16">
        <v>43522</v>
      </c>
      <c r="G1732">
        <f>+LN(B1732/B1731)</f>
        <v>9.488737508701453E-3</v>
      </c>
      <c r="H1732">
        <f>+LN(C1732/C1731)</f>
        <v>1.5393088600229907E-2</v>
      </c>
      <c r="I1732">
        <f>+LN(D1732/D1731)</f>
        <v>9.7625246556592975E-3</v>
      </c>
    </row>
    <row r="1733" spans="1:9" x14ac:dyDescent="0.25">
      <c r="A1733" s="16">
        <v>43523</v>
      </c>
      <c r="B1733">
        <f>+VLOOKUP(A1733,'CEMEXCPO.MX'!$A$2:$G$1741,6,FALSE)</f>
        <v>9.39</v>
      </c>
      <c r="C1733">
        <f>+VLOOKUP(A1733,BIMBOA.MX!$A$2:$G$1741,6,FALSE)</f>
        <v>38.067782999999999</v>
      </c>
      <c r="D1733">
        <f>+VLOOKUP(A1733,GENTERA.MX!$A$2:$G$1741,6,FALSE)</f>
        <v>15.51</v>
      </c>
      <c r="F1733" s="16">
        <v>43523</v>
      </c>
      <c r="G1733">
        <f>+LN(B1733/B1732)</f>
        <v>-1.4799424445939095E-2</v>
      </c>
      <c r="H1733">
        <f>+LN(C1733/C1732)</f>
        <v>1.3082386991574716E-2</v>
      </c>
      <c r="I1733">
        <f>+LN(D1733/D1732)</f>
        <v>4.5234325918173581E-3</v>
      </c>
    </row>
    <row r="1734" spans="1:9" x14ac:dyDescent="0.25">
      <c r="A1734" s="16">
        <v>43524</v>
      </c>
      <c r="B1734">
        <f>+VLOOKUP(A1734,'CEMEXCPO.MX'!$A$2:$G$1741,6,FALSE)</f>
        <v>9.4600000000000009</v>
      </c>
      <c r="C1734">
        <f>+VLOOKUP(A1734,BIMBOA.MX!$A$2:$G$1741,6,FALSE)</f>
        <v>37.830292</v>
      </c>
      <c r="D1734">
        <f>+VLOOKUP(A1734,GENTERA.MX!$A$2:$G$1741,6,FALSE)</f>
        <v>15.83</v>
      </c>
      <c r="F1734" s="16">
        <v>43524</v>
      </c>
      <c r="G1734">
        <f>+LN(B1734/B1733)</f>
        <v>7.4270898436155017E-3</v>
      </c>
      <c r="H1734">
        <f>+LN(C1734/C1733)</f>
        <v>-6.2581765112291639E-3</v>
      </c>
      <c r="I1734">
        <f>+LN(D1734/D1733)</f>
        <v>2.0421896704473416E-2</v>
      </c>
    </row>
    <row r="1735" spans="1:9" x14ac:dyDescent="0.25">
      <c r="A1735" s="16">
        <v>43525</v>
      </c>
      <c r="B1735">
        <f>+VLOOKUP(A1735,'CEMEXCPO.MX'!$A$2:$G$1741,6,FALSE)</f>
        <v>9.44</v>
      </c>
      <c r="C1735">
        <f>+VLOOKUP(A1735,BIMBOA.MX!$A$2:$G$1741,6,FALSE)</f>
        <v>37.949036</v>
      </c>
      <c r="D1735">
        <f>+VLOOKUP(A1735,GENTERA.MX!$A$2:$G$1741,6,FALSE)</f>
        <v>15.83</v>
      </c>
      <c r="F1735" s="16">
        <v>43525</v>
      </c>
      <c r="G1735">
        <f>+LN(B1735/B1734)</f>
        <v>-2.116402906377724E-3</v>
      </c>
      <c r="H1735">
        <f>+LN(C1735/C1734)</f>
        <v>3.1339443175864598E-3</v>
      </c>
      <c r="I1735">
        <f>+LN(D1735/D1734)</f>
        <v>0</v>
      </c>
    </row>
    <row r="1736" spans="1:9" x14ac:dyDescent="0.25">
      <c r="A1736" s="16">
        <v>43528</v>
      </c>
      <c r="B1736">
        <f>+VLOOKUP(A1736,'CEMEXCPO.MX'!$A$2:$G$1741,6,FALSE)</f>
        <v>9.34</v>
      </c>
      <c r="C1736">
        <f>+VLOOKUP(A1736,BIMBOA.MX!$A$2:$G$1741,6,FALSE)</f>
        <v>37.751128999999999</v>
      </c>
      <c r="D1736">
        <f>+VLOOKUP(A1736,GENTERA.MX!$A$2:$G$1741,6,FALSE)</f>
        <v>15.85</v>
      </c>
      <c r="F1736" s="16">
        <v>43528</v>
      </c>
      <c r="G1736">
        <f>+LN(B1736/B1735)</f>
        <v>-1.0649727916658039E-2</v>
      </c>
      <c r="H1736">
        <f>+LN(C1736/C1735)</f>
        <v>-5.2287191418864129E-3</v>
      </c>
      <c r="I1736">
        <f>+LN(D1736/D1735)</f>
        <v>1.2626264303687892E-3</v>
      </c>
    </row>
    <row r="1737" spans="1:9" x14ac:dyDescent="0.25">
      <c r="A1737" s="16">
        <v>43529</v>
      </c>
      <c r="B1737">
        <f>+VLOOKUP(A1737,'CEMEXCPO.MX'!$A$2:$G$1741,6,FALSE)</f>
        <v>9.17</v>
      </c>
      <c r="C1737">
        <f>+VLOOKUP(A1737,BIMBOA.MX!$A$2:$G$1741,6,FALSE)</f>
        <v>37.840187</v>
      </c>
      <c r="D1737">
        <f>+VLOOKUP(A1737,GENTERA.MX!$A$2:$G$1741,6,FALSE)</f>
        <v>15.7</v>
      </c>
      <c r="F1737" s="16">
        <v>43529</v>
      </c>
      <c r="G1737">
        <f>+LN(B1737/B1736)</f>
        <v>-1.8368965972377797E-2</v>
      </c>
      <c r="H1737">
        <f>+LN(C1737/C1736)</f>
        <v>2.3563034993437947E-3</v>
      </c>
      <c r="I1737">
        <f>+LN(D1737/D1736)</f>
        <v>-9.5087879690273006E-3</v>
      </c>
    </row>
    <row r="1738" spans="1:9" x14ac:dyDescent="0.25">
      <c r="A1738" s="16">
        <v>43530</v>
      </c>
      <c r="B1738">
        <f>+VLOOKUP(A1738,'CEMEXCPO.MX'!$A$2:$G$1741,6,FALSE)</f>
        <v>9.18</v>
      </c>
      <c r="C1738">
        <f>+VLOOKUP(A1738,BIMBOA.MX!$A$2:$G$1741,6,FALSE)</f>
        <v>37.869872999999998</v>
      </c>
      <c r="D1738">
        <f>+VLOOKUP(A1738,GENTERA.MX!$A$2:$G$1741,6,FALSE)</f>
        <v>15.65</v>
      </c>
      <c r="F1738" s="16">
        <v>43530</v>
      </c>
      <c r="G1738">
        <f>+LN(B1738/B1737)</f>
        <v>1.0899183640256005E-3</v>
      </c>
      <c r="H1738">
        <f>+LN(C1738/C1737)</f>
        <v>7.8420229811837852E-4</v>
      </c>
      <c r="I1738">
        <f>+LN(D1738/D1737)</f>
        <v>-3.1897953681000379E-3</v>
      </c>
    </row>
    <row r="1739" spans="1:9" x14ac:dyDescent="0.25">
      <c r="A1739" s="16">
        <v>43531</v>
      </c>
      <c r="B1739">
        <f>+VLOOKUP(A1739,'CEMEXCPO.MX'!$A$2:$G$1741,6,FALSE)</f>
        <v>9.09</v>
      </c>
      <c r="C1739">
        <f>+VLOOKUP(A1739,BIMBOA.MX!$A$2:$G$1741,6,FALSE)</f>
        <v>37.325626</v>
      </c>
      <c r="D1739">
        <f>+VLOOKUP(A1739,GENTERA.MX!$A$2:$G$1741,6,FALSE)</f>
        <v>15.18</v>
      </c>
      <c r="F1739" s="16">
        <v>43531</v>
      </c>
      <c r="G1739">
        <f>+LN(B1739/B1738)</f>
        <v>-9.8522964430115944E-3</v>
      </c>
      <c r="H1739">
        <f>+LN(C1739/C1738)</f>
        <v>-1.4475773444633997E-2</v>
      </c>
      <c r="I1739">
        <f>+LN(D1739/D1738)</f>
        <v>-3.049214501867839E-2</v>
      </c>
    </row>
    <row r="1740" spans="1:9" x14ac:dyDescent="0.25">
      <c r="A1740" s="16">
        <v>43532</v>
      </c>
      <c r="B1740">
        <f>+VLOOKUP(A1740,'CEMEXCPO.MX'!$A$2:$G$1741,6,FALSE)</f>
        <v>9.0299999999999994</v>
      </c>
      <c r="C1740">
        <f>+VLOOKUP(A1740,BIMBOA.MX!$A$2:$G$1741,6,FALSE)</f>
        <v>37.563113999999999</v>
      </c>
      <c r="D1740">
        <f>+VLOOKUP(A1740,GENTERA.MX!$A$2:$G$1741,6,FALSE)</f>
        <v>14.89</v>
      </c>
      <c r="F1740" s="16">
        <v>43532</v>
      </c>
      <c r="G1740">
        <f>+LN(B1740/B1739)</f>
        <v>-6.6225407604934942E-3</v>
      </c>
      <c r="H1740">
        <f>+LN(C1740/C1739)</f>
        <v>6.3424433662645037E-3</v>
      </c>
      <c r="I1740">
        <f>+LN(D1740/D1739)</f>
        <v>-1.9288925271566212E-2</v>
      </c>
    </row>
    <row r="1741" spans="1:9" x14ac:dyDescent="0.25">
      <c r="A1741" s="16">
        <v>43535</v>
      </c>
      <c r="B1741">
        <f>+VLOOKUP(A1741,'CEMEXCPO.MX'!$A$2:$G$1741,6,FALSE)</f>
        <v>9.1999999999999993</v>
      </c>
      <c r="C1741">
        <f>+VLOOKUP(A1741,BIMBOA.MX!$A$2:$G$1741,6,FALSE)</f>
        <v>38.127150999999998</v>
      </c>
      <c r="D1741">
        <f>+VLOOKUP(A1741,GENTERA.MX!$A$2:$G$1741,6,FALSE)</f>
        <v>15.08</v>
      </c>
      <c r="F1741" s="16">
        <v>43535</v>
      </c>
      <c r="G1741">
        <f>+LN(B1741/B1740)</f>
        <v>1.8651116626100514E-2</v>
      </c>
      <c r="H1741">
        <f>+LN(C1741/C1740)</f>
        <v>1.4904094756496256E-2</v>
      </c>
      <c r="I1741">
        <f>+LN(D1741/D1740)</f>
        <v>1.267951588389233E-2</v>
      </c>
    </row>
    <row r="1742" spans="1:9" x14ac:dyDescent="0.25">
      <c r="A1742" s="16">
        <v>43536</v>
      </c>
      <c r="B1742">
        <f>+VLOOKUP(A1742,'CEMEXCPO.MX'!$A$2:$G$1741,6,FALSE)</f>
        <v>9.1300000000000008</v>
      </c>
      <c r="C1742">
        <f>+VLOOKUP(A1742,BIMBOA.MX!$A$2:$G$1741,6,FALSE)</f>
        <v>37.632381000000002</v>
      </c>
      <c r="D1742">
        <f>+VLOOKUP(A1742,GENTERA.MX!$A$2:$G$1741,6,FALSE)</f>
        <v>14.79</v>
      </c>
      <c r="F1742" s="16">
        <v>43536</v>
      </c>
      <c r="G1742">
        <f>+LN(B1742/B1741)</f>
        <v>-7.637789448117314E-3</v>
      </c>
      <c r="H1742">
        <f>+LN(C1742/C1741)</f>
        <v>-1.3061776421021321E-2</v>
      </c>
      <c r="I1742">
        <f>+LN(D1742/D1741)</f>
        <v>-1.9418085857101627E-2</v>
      </c>
    </row>
    <row r="1743" spans="1:9" x14ac:dyDescent="0.25">
      <c r="A1743" s="16"/>
    </row>
  </sheetData>
  <mergeCells count="4">
    <mergeCell ref="A1:D1"/>
    <mergeCell ref="F1:I1"/>
    <mergeCell ref="L1:N1"/>
    <mergeCell ref="L7:N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theme="4" tint="0.59999389629810485"/>
  </sheetPr>
  <dimension ref="A2:S70"/>
  <sheetViews>
    <sheetView workbookViewId="0">
      <selection activeCell="E27" sqref="E27"/>
    </sheetView>
  </sheetViews>
  <sheetFormatPr baseColWidth="10" defaultRowHeight="15" x14ac:dyDescent="0.25"/>
  <cols>
    <col min="1" max="1" width="14.140625" style="12" bestFit="1" customWidth="1"/>
    <col min="2" max="2" width="12" style="12" customWidth="1"/>
    <col min="3" max="3" width="14" style="12" customWidth="1"/>
    <col min="4" max="4" width="12.85546875" style="12" customWidth="1"/>
    <col min="5" max="5" width="11.42578125" style="12"/>
    <col min="6" max="7" width="10.7109375" style="12" customWidth="1"/>
    <col min="8" max="8" width="11.85546875" style="12" bestFit="1" customWidth="1"/>
    <col min="9" max="9" width="15.42578125" style="12" bestFit="1" customWidth="1"/>
    <col min="10" max="10" width="14.140625" style="12" bestFit="1" customWidth="1"/>
    <col min="11" max="11" width="10.7109375" style="12" customWidth="1"/>
    <col min="12" max="12" width="12.7109375" style="12" bestFit="1" customWidth="1"/>
    <col min="13" max="13" width="15" style="12" customWidth="1"/>
    <col min="14" max="14" width="7.5703125" style="12" customWidth="1"/>
    <col min="15" max="16" width="11.42578125" style="12"/>
    <col min="17" max="17" width="15" style="12" bestFit="1" customWidth="1"/>
    <col min="18" max="16384" width="11.42578125" style="12"/>
  </cols>
  <sheetData>
    <row r="2" spans="1:17" x14ac:dyDescent="0.25">
      <c r="A2" s="22"/>
      <c r="B2" s="22"/>
      <c r="C2" s="22"/>
      <c r="D2" s="22"/>
      <c r="E2" s="22"/>
      <c r="F2" s="22"/>
      <c r="G2" s="22"/>
      <c r="H2" s="22"/>
      <c r="I2" s="22"/>
      <c r="J2" s="22"/>
      <c r="K2" s="22"/>
      <c r="L2" s="22"/>
      <c r="M2" s="22"/>
      <c r="N2" s="22"/>
    </row>
    <row r="3" spans="1:17" x14ac:dyDescent="0.25">
      <c r="A3" s="22"/>
      <c r="B3" s="22"/>
      <c r="C3" s="22"/>
      <c r="D3" s="22"/>
      <c r="E3" s="22"/>
      <c r="F3" s="22"/>
      <c r="G3" s="22"/>
      <c r="H3" s="22"/>
      <c r="I3" s="22"/>
      <c r="J3" s="22"/>
      <c r="K3" s="22"/>
      <c r="L3" s="22"/>
      <c r="M3" s="22"/>
      <c r="N3" s="22"/>
    </row>
    <row r="4" spans="1:17" x14ac:dyDescent="0.25">
      <c r="A4" s="22"/>
      <c r="B4" s="22"/>
      <c r="C4" s="22"/>
      <c r="D4" s="22"/>
      <c r="E4" s="22"/>
      <c r="F4" s="22"/>
      <c r="G4" s="22"/>
      <c r="H4" s="22"/>
      <c r="I4" s="22"/>
      <c r="J4" s="22"/>
      <c r="K4" s="22"/>
      <c r="L4" s="22"/>
      <c r="M4" s="22"/>
      <c r="N4" s="22"/>
    </row>
    <row r="5" spans="1:17" ht="15.75" thickBot="1" x14ac:dyDescent="0.3">
      <c r="A5" s="23"/>
      <c r="B5" s="23"/>
      <c r="C5" s="23"/>
      <c r="D5" s="23"/>
      <c r="E5" s="24"/>
    </row>
    <row r="6" spans="1:17" ht="46.5" thickTop="1" thickBot="1" x14ac:dyDescent="0.3">
      <c r="A6" s="98" t="s">
        <v>46</v>
      </c>
      <c r="B6" s="25" t="s">
        <v>47</v>
      </c>
      <c r="C6" s="25" t="s">
        <v>48</v>
      </c>
      <c r="D6" s="25" t="s">
        <v>49</v>
      </c>
      <c r="F6" s="26" t="s">
        <v>50</v>
      </c>
      <c r="G6" s="26"/>
      <c r="H6" s="26"/>
      <c r="J6" s="26" t="s">
        <v>51</v>
      </c>
      <c r="K6" s="26"/>
      <c r="L6" s="26"/>
      <c r="N6" s="27" t="s">
        <v>52</v>
      </c>
    </row>
    <row r="7" spans="1:17" ht="16.5" thickTop="1" thickBot="1" x14ac:dyDescent="0.3">
      <c r="A7" s="119" t="s">
        <v>39</v>
      </c>
      <c r="B7" s="29">
        <f>+Rendimientos!M11</f>
        <v>0.3154094382305177</v>
      </c>
      <c r="C7" s="29">
        <f>+Rendimientos!M9</f>
        <v>2.3625568427091088E-2</v>
      </c>
      <c r="D7" s="30">
        <f>+Bim</f>
        <v>37.632381000000002</v>
      </c>
      <c r="E7" s="12" t="s">
        <v>39</v>
      </c>
      <c r="F7" s="31">
        <f>252*_xlfn.COVARIANCE.S(LogBim,LogBim)</f>
        <v>6.438954478757751E-2</v>
      </c>
      <c r="G7" s="32">
        <f>252*_xlfn.COVARIANCE.S(LogBim,LogCem)</f>
        <v>1.9825973657036387E-2</v>
      </c>
      <c r="H7" s="33">
        <f>252*_xlfn.COVARIANCE.S(LogBim,LogGen)</f>
        <v>1.8596678380521522E-2</v>
      </c>
      <c r="J7" s="34">
        <f t="array" ref="J7:L9">+MINVERSE(F7:H9)</f>
        <v>17.101987004727746</v>
      </c>
      <c r="K7" s="35">
        <v>-2.8026570511292768</v>
      </c>
      <c r="L7" s="36">
        <v>-2.453328083571984</v>
      </c>
      <c r="N7" s="43">
        <v>1</v>
      </c>
    </row>
    <row r="8" spans="1:17" ht="16.5" thickTop="1" thickBot="1" x14ac:dyDescent="0.3">
      <c r="A8" s="28" t="s">
        <v>38</v>
      </c>
      <c r="B8" s="29">
        <f>+Rendimientos!N11</f>
        <v>0.25375095031857026</v>
      </c>
      <c r="C8" s="29">
        <f>+Rendimientos!N9</f>
        <v>5.0066607214726763E-2</v>
      </c>
      <c r="D8" s="30">
        <f>+Cem</f>
        <v>9.1300000000000008</v>
      </c>
      <c r="E8" s="12" t="s">
        <v>38</v>
      </c>
      <c r="F8" s="44">
        <f>G7</f>
        <v>1.9825973657036387E-2</v>
      </c>
      <c r="G8" s="45">
        <f>252*_xlfn.COVARIANCE.S(LogCem,LogCem)</f>
        <v>9.9483113724890798E-2</v>
      </c>
      <c r="H8" s="46">
        <f>252*_xlfn.COVARIANCE.S(LogCem,LogGen)</f>
        <v>2.4557047258690578E-2</v>
      </c>
      <c r="J8" s="37">
        <v>-2.8026570511292768</v>
      </c>
      <c r="K8" s="38">
        <v>11.149159184509882</v>
      </c>
      <c r="L8" s="39">
        <v>-2.1821705866997787</v>
      </c>
      <c r="N8" s="47">
        <v>1</v>
      </c>
    </row>
    <row r="9" spans="1:17" ht="16.5" thickTop="1" thickBot="1" x14ac:dyDescent="0.3">
      <c r="A9" s="28" t="s">
        <v>40</v>
      </c>
      <c r="B9" s="120">
        <f>+Rendimientos!O11</f>
        <v>0.31872007763908505</v>
      </c>
      <c r="C9" s="120">
        <f>+Rendimientos!O9</f>
        <v>4.6239797412157897E-2</v>
      </c>
      <c r="D9" s="48">
        <f>+Gen</f>
        <v>14.79</v>
      </c>
      <c r="E9" s="12" t="s">
        <v>40</v>
      </c>
      <c r="F9" s="49">
        <f>H7</f>
        <v>1.8596678380521522E-2</v>
      </c>
      <c r="G9" s="50">
        <f>H8</f>
        <v>2.4557047258690578E-2</v>
      </c>
      <c r="H9" s="51">
        <f>252*_xlfn.COVARIANCE.S(LogGen,LogGen)</f>
        <v>0.10158248789026432</v>
      </c>
      <c r="J9" s="40">
        <v>-2.4533280835719844</v>
      </c>
      <c r="K9" s="41">
        <v>-2.1821705866997787</v>
      </c>
      <c r="L9" s="42">
        <v>10.820875156588372</v>
      </c>
      <c r="N9" s="52">
        <v>1</v>
      </c>
    </row>
    <row r="10" spans="1:17" ht="15.75" thickTop="1" x14ac:dyDescent="0.25"/>
    <row r="11" spans="1:17" x14ac:dyDescent="0.25">
      <c r="A11" s="53" t="s">
        <v>53</v>
      </c>
    </row>
    <row r="12" spans="1:17" ht="15.75" thickBot="1" x14ac:dyDescent="0.3">
      <c r="J12" s="54"/>
      <c r="K12" s="54"/>
      <c r="L12" s="54"/>
    </row>
    <row r="13" spans="1:17" ht="15.75" thickBot="1" x14ac:dyDescent="0.3">
      <c r="B13" s="55">
        <f t="array" ref="B13:B15">MMULT(J7:L9,N7:N9)</f>
        <v>11.846001870026486</v>
      </c>
      <c r="E13" s="58">
        <f>B13/$B$17</f>
        <v>0.489591002599432</v>
      </c>
      <c r="F13" s="59" t="s">
        <v>54</v>
      </c>
      <c r="H13" s="23"/>
      <c r="I13" s="60" t="s">
        <v>55</v>
      </c>
      <c r="J13" s="61" t="s">
        <v>56</v>
      </c>
      <c r="K13" s="62" t="s">
        <v>57</v>
      </c>
      <c r="L13" s="63" t="s">
        <v>58</v>
      </c>
    </row>
    <row r="14" spans="1:17" ht="18.75" thickTop="1" thickBot="1" x14ac:dyDescent="0.35">
      <c r="B14" s="56">
        <v>6.1643315466808266</v>
      </c>
      <c r="D14" s="64" t="s">
        <v>59</v>
      </c>
      <c r="E14" s="65">
        <f t="shared" ref="E14:E15" si="0">B14/$B$17</f>
        <v>0.25476960880203081</v>
      </c>
      <c r="F14" s="59" t="s">
        <v>60</v>
      </c>
      <c r="H14" s="66" t="str">
        <f>A7</f>
        <v>BIMBOA.MX</v>
      </c>
      <c r="I14" s="67">
        <f>E13*1000000</f>
        <v>489591.00259943202</v>
      </c>
      <c r="J14" s="68">
        <f>I14/D7</f>
        <v>13009.833276279594</v>
      </c>
      <c r="K14" s="69">
        <f>I14/$I$17</f>
        <v>0.48959100259943195</v>
      </c>
      <c r="L14" s="70">
        <f>J14*D7</f>
        <v>489591.00259943202</v>
      </c>
      <c r="M14" s="71"/>
    </row>
    <row r="15" spans="1:17" ht="16.5" thickTop="1" thickBot="1" x14ac:dyDescent="0.3">
      <c r="B15" s="57">
        <v>6.1853764863166081</v>
      </c>
      <c r="E15" s="72">
        <f t="shared" si="0"/>
        <v>0.2556393885985373</v>
      </c>
      <c r="F15" s="59" t="s">
        <v>61</v>
      </c>
      <c r="H15" s="73" t="str">
        <f>A8</f>
        <v>CEMEXCPO.MX</v>
      </c>
      <c r="I15" s="67">
        <f t="shared" ref="I15:I16" si="1">E14*1000000</f>
        <v>254769.60880203082</v>
      </c>
      <c r="J15" s="68">
        <f>I15/D8</f>
        <v>27904.666900551019</v>
      </c>
      <c r="K15" s="74">
        <f t="shared" ref="K15:K16" si="2">I15/$I$17</f>
        <v>0.25476960880203081</v>
      </c>
      <c r="L15" s="70">
        <f>J15*D8</f>
        <v>254769.60880203082</v>
      </c>
      <c r="Q15" s="75"/>
    </row>
    <row r="16" spans="1:17" ht="16.5" thickTop="1" thickBot="1" x14ac:dyDescent="0.3">
      <c r="B16" s="76"/>
      <c r="E16" s="77">
        <f>SUM(E13:E15)</f>
        <v>1</v>
      </c>
      <c r="H16" s="78" t="str">
        <f>A9</f>
        <v>GENTERA.MX</v>
      </c>
      <c r="I16" s="67">
        <f t="shared" si="1"/>
        <v>255639.38859853731</v>
      </c>
      <c r="J16" s="68">
        <f>I16/D9</f>
        <v>17284.610452909892</v>
      </c>
      <c r="K16" s="79">
        <f t="shared" si="2"/>
        <v>0.2556393885985373</v>
      </c>
      <c r="L16" s="70">
        <f>J16*D9</f>
        <v>255639.38859853728</v>
      </c>
    </row>
    <row r="17" spans="1:17" ht="17.25" thickTop="1" thickBot="1" x14ac:dyDescent="0.3">
      <c r="B17" s="80">
        <f t="array" ref="B17">MMULT(TRANSPOSE(N7:N9),MMULT(J7:L9,N7:N9))</f>
        <v>24.195709903023918</v>
      </c>
      <c r="D17" s="81" t="s">
        <v>62</v>
      </c>
      <c r="E17" s="82">
        <f t="array" ref="E17">MMULT(TRANSPOSE(E13:E15),C7:C9)</f>
        <v>3.6143029206706152E-2</v>
      </c>
      <c r="H17" s="53" t="s">
        <v>63</v>
      </c>
      <c r="I17" s="83">
        <f>SUM(I14:I16)</f>
        <v>1000000.0000000001</v>
      </c>
      <c r="J17" s="84"/>
      <c r="K17" s="85">
        <f>SUM(K14:K16)</f>
        <v>1</v>
      </c>
      <c r="L17" s="86">
        <f>SUM(L14:L16)</f>
        <v>1000000.0000000001</v>
      </c>
    </row>
    <row r="18" spans="1:17" ht="15.75" x14ac:dyDescent="0.25">
      <c r="D18" s="87" t="s">
        <v>64</v>
      </c>
      <c r="E18" s="82">
        <f t="array" ref="E18">SQRT(MMULT(TRANSPOSE(E13:E15),MMULT(F7:H9,E13:E15)))</f>
        <v>0.20329692775188168</v>
      </c>
    </row>
    <row r="19" spans="1:17" x14ac:dyDescent="0.25">
      <c r="Q19" s="75"/>
    </row>
    <row r="20" spans="1:17" x14ac:dyDescent="0.25">
      <c r="A20" s="53" t="s">
        <v>65</v>
      </c>
    </row>
    <row r="21" spans="1:17" ht="15.75" thickBot="1" x14ac:dyDescent="0.3">
      <c r="A21" s="53"/>
      <c r="H21" s="23"/>
      <c r="I21" s="60" t="s">
        <v>55</v>
      </c>
      <c r="J21" s="61" t="s">
        <v>56</v>
      </c>
      <c r="K21" s="62" t="s">
        <v>57</v>
      </c>
      <c r="L21" s="63" t="s">
        <v>58</v>
      </c>
    </row>
    <row r="22" spans="1:17" ht="16.5" thickTop="1" thickBot="1" x14ac:dyDescent="0.3">
      <c r="A22" s="53"/>
      <c r="B22" s="88">
        <f t="array" ref="B22:B24">MMULT(J7:L9,C7:C9)</f>
        <v>0.15028324091301792</v>
      </c>
      <c r="E22" s="91">
        <f>B22/$B$26</f>
        <v>0.17184924746304781</v>
      </c>
      <c r="F22" s="59" t="s">
        <v>54</v>
      </c>
      <c r="H22" s="66" t="str">
        <f>H14</f>
        <v>BIMBOA.MX</v>
      </c>
      <c r="I22" s="92">
        <f>E22*1000000</f>
        <v>171849.2474630478</v>
      </c>
      <c r="J22" s="68">
        <f>I22/D7</f>
        <v>4566.5260314793204</v>
      </c>
      <c r="K22" s="93">
        <f>I22/$I$25</f>
        <v>0.17184924746304781</v>
      </c>
      <c r="L22" s="70">
        <f>J22*D7</f>
        <v>171849.2474630478</v>
      </c>
      <c r="M22" s="71"/>
    </row>
    <row r="23" spans="1:17" ht="18.75" thickTop="1" thickBot="1" x14ac:dyDescent="0.35">
      <c r="A23" s="53"/>
      <c r="B23" s="89">
        <v>0.39108308187842805</v>
      </c>
      <c r="D23" s="64" t="s">
        <v>66</v>
      </c>
      <c r="E23" s="94">
        <f t="shared" ref="E23:E24" si="3">B23/$B$26</f>
        <v>0.44720444480722993</v>
      </c>
      <c r="F23" s="59" t="s">
        <v>60</v>
      </c>
      <c r="H23" s="73" t="str">
        <f>H15</f>
        <v>CEMEXCPO.MX</v>
      </c>
      <c r="I23" s="92">
        <f t="shared" ref="I23:I24" si="4">E23*1000000</f>
        <v>447204.44480722991</v>
      </c>
      <c r="J23" s="68">
        <f t="shared" ref="J23:J24" si="5">I23/D8</f>
        <v>48981.866901120469</v>
      </c>
      <c r="K23" s="93">
        <f t="shared" ref="K23:K24" si="6">I23/$I$25</f>
        <v>0.44720444480722993</v>
      </c>
      <c r="L23" s="70">
        <f>J23*D8</f>
        <v>447204.44480722991</v>
      </c>
    </row>
    <row r="24" spans="1:17" ht="16.5" thickTop="1" thickBot="1" x14ac:dyDescent="0.3">
      <c r="A24" s="53"/>
      <c r="B24" s="90">
        <v>0.33313992691053684</v>
      </c>
      <c r="E24" s="95">
        <f t="shared" si="3"/>
        <v>0.38094630772972221</v>
      </c>
      <c r="F24" s="59" t="s">
        <v>61</v>
      </c>
      <c r="H24" s="78" t="str">
        <f>H16</f>
        <v>GENTERA.MX</v>
      </c>
      <c r="I24" s="92">
        <f t="shared" si="4"/>
        <v>380946.30772972223</v>
      </c>
      <c r="J24" s="68">
        <f t="shared" si="5"/>
        <v>25757.018778209753</v>
      </c>
      <c r="K24" s="93">
        <f t="shared" si="6"/>
        <v>0.38094630772972221</v>
      </c>
      <c r="L24" s="70">
        <f>J24*D9</f>
        <v>380946.30772972223</v>
      </c>
    </row>
    <row r="25" spans="1:17" ht="15.75" thickBot="1" x14ac:dyDescent="0.3">
      <c r="A25" s="53"/>
      <c r="E25" s="77">
        <f>SUM(E22:E24)</f>
        <v>1</v>
      </c>
      <c r="H25" s="53" t="s">
        <v>63</v>
      </c>
      <c r="I25" s="83">
        <f>SUM(I22:I24)</f>
        <v>1000000</v>
      </c>
      <c r="J25" s="84"/>
      <c r="K25" s="85">
        <f>SUM(K22:K24)</f>
        <v>1</v>
      </c>
      <c r="L25" s="86">
        <f>SUM(L22:L24)</f>
        <v>1000000</v>
      </c>
    </row>
    <row r="26" spans="1:17" ht="16.5" thickBot="1" x14ac:dyDescent="0.3">
      <c r="A26" s="53"/>
      <c r="B26" s="80">
        <f t="array" ref="B26">MMULT(TRANSPOSE(N7:N9),MMULT(J7:L9,C7:C9))</f>
        <v>0.87450624970198287</v>
      </c>
      <c r="D26" s="81" t="s">
        <v>67</v>
      </c>
      <c r="E26" s="82">
        <f t="array" ref="E26">MMULT(TRANSPOSE(E22:E24),C7:C9)</f>
        <v>4.4064925532257798E-2</v>
      </c>
    </row>
    <row r="27" spans="1:17" ht="15.75" x14ac:dyDescent="0.25">
      <c r="A27" s="53"/>
      <c r="D27" s="87" t="s">
        <v>68</v>
      </c>
      <c r="E27" s="82">
        <f t="array" ref="E27">SQRT(MMULT(TRANSPOSE(E22:E24),MMULT(F7:H9,E22:E24)))</f>
        <v>0.22447349138885719</v>
      </c>
    </row>
    <row r="28" spans="1:17" x14ac:dyDescent="0.25">
      <c r="A28" s="53"/>
    </row>
    <row r="29" spans="1:17" x14ac:dyDescent="0.25">
      <c r="A29" s="53" t="s">
        <v>69</v>
      </c>
    </row>
    <row r="30" spans="1:17" x14ac:dyDescent="0.25">
      <c r="A30" s="53"/>
    </row>
    <row r="31" spans="1:17" ht="15.75" x14ac:dyDescent="0.25">
      <c r="A31" s="81" t="s">
        <v>70</v>
      </c>
      <c r="C31" s="76">
        <f>B17</f>
        <v>24.195709903023918</v>
      </c>
      <c r="F31" s="96"/>
    </row>
    <row r="32" spans="1:17" ht="15.75" x14ac:dyDescent="0.25">
      <c r="A32" s="81" t="s">
        <v>71</v>
      </c>
      <c r="C32" s="76">
        <f>B26</f>
        <v>0.87450624970198287</v>
      </c>
      <c r="F32" s="96"/>
    </row>
    <row r="33" spans="1:10" ht="15.75" x14ac:dyDescent="0.25">
      <c r="A33" s="81" t="s">
        <v>72</v>
      </c>
      <c r="C33" s="76">
        <f t="array" ref="C33">MMULT(TRANSPOSE(C7:C9),MMULT(J7:L9,C7:C9))</f>
        <v>3.8535052770611915E-2</v>
      </c>
    </row>
    <row r="34" spans="1:10" ht="15.75" x14ac:dyDescent="0.25">
      <c r="A34" s="81"/>
      <c r="C34" s="76"/>
    </row>
    <row r="35" spans="1:10" ht="15.75" thickBot="1" x14ac:dyDescent="0.3">
      <c r="A35" s="53"/>
      <c r="E35" s="97"/>
      <c r="F35" s="97"/>
      <c r="G35" s="97"/>
    </row>
    <row r="36" spans="1:10" ht="46.5" thickTop="1" thickBot="1" x14ac:dyDescent="0.3">
      <c r="A36" s="98" t="s">
        <v>73</v>
      </c>
      <c r="B36" s="99" t="s">
        <v>74</v>
      </c>
      <c r="C36" s="99" t="s">
        <v>75</v>
      </c>
      <c r="D36" s="99" t="s">
        <v>76</v>
      </c>
      <c r="E36" s="100" t="s">
        <v>54</v>
      </c>
      <c r="F36" s="100" t="s">
        <v>60</v>
      </c>
      <c r="G36" s="100" t="s">
        <v>61</v>
      </c>
      <c r="H36" s="101" t="s">
        <v>77</v>
      </c>
      <c r="I36" s="98" t="s">
        <v>78</v>
      </c>
      <c r="J36" s="102" t="s">
        <v>79</v>
      </c>
    </row>
    <row r="37" spans="1:10" x14ac:dyDescent="0.25">
      <c r="A37" s="103">
        <v>-1</v>
      </c>
      <c r="B37" s="104">
        <f>($C$33-$C$32*A37)/($C$31*$C$33-$C$32^2)</f>
        <v>5.4470327060163459</v>
      </c>
      <c r="C37" s="103">
        <f>B37*$C$31</f>
        <v>131.79482318705487</v>
      </c>
      <c r="D37" s="103">
        <f>1-C37</f>
        <v>-130.79482318705487</v>
      </c>
      <c r="E37" s="103">
        <f>(C37*$E$13)+(D37*$E$22)</f>
        <v>42.048567684807288</v>
      </c>
      <c r="F37" s="103">
        <f>(C37*$E$14)+(D37*$E$23)</f>
        <v>-24.914710741527884</v>
      </c>
      <c r="G37" s="103">
        <f>(C37*$E$15)+(D37*$E$24)</f>
        <v>-16.133856943279376</v>
      </c>
      <c r="H37" s="103">
        <f>SUM(E37:G37)</f>
        <v>1.0000000000000284</v>
      </c>
      <c r="I37" s="105">
        <f t="array" ref="I37">SQRT(MMULT(E37:G37,MMULT($F$7:$H$9,TRANSPOSE(E37:G37))))</f>
        <v>12.450350502037285</v>
      </c>
      <c r="J37" s="105">
        <f t="array" ref="J37">MMULT(E37:G37,$C$7:$C$9)</f>
        <v>-1</v>
      </c>
    </row>
    <row r="38" spans="1:10" x14ac:dyDescent="0.25">
      <c r="A38" s="106">
        <v>-0.8</v>
      </c>
      <c r="B38" s="107">
        <f t="shared" ref="B38:B49" si="7">($C$33-$C$32*A38)/($C$31*$C$33-$C$32^2)</f>
        <v>4.4036047404155507</v>
      </c>
      <c r="C38" s="106">
        <f t="shared" ref="C38:C49" si="8">B38*$C$31</f>
        <v>106.54834282667561</v>
      </c>
      <c r="D38" s="106">
        <f t="shared" ref="D38:D49" si="9">1-C38</f>
        <v>-105.54834282667561</v>
      </c>
      <c r="E38" s="106">
        <f t="shared" ref="E38:E49" si="10">(C38*$E$13)+(D38*$E$22)</f>
        <v>34.026706704084127</v>
      </c>
      <c r="F38" s="106">
        <f t="shared" ref="F38:F49" si="11">(C38*$E$14)+(D38*$E$23)</f>
        <v>-20.056408433669823</v>
      </c>
      <c r="G38" s="106">
        <f t="shared" ref="G38:G49" si="12">(C38*$E$15)+(D38*$E$24)</f>
        <v>-12.970298270414283</v>
      </c>
      <c r="H38" s="106">
        <f t="shared" ref="H38:H49" si="13">SUM(E38:G38)</f>
        <v>1.0000000000000213</v>
      </c>
      <c r="I38" s="108">
        <f t="array" ref="I38">SQRT(MMULT(E38:G38,MMULT($F$7:$H$9,TRANSPOSE(E38:G38))))</f>
        <v>10.047857078011059</v>
      </c>
      <c r="J38" s="108">
        <f t="array" ref="J38">MMULT(E38:G38,$C$7:$C$9)</f>
        <v>-0.80000000000000016</v>
      </c>
    </row>
    <row r="39" spans="1:10" x14ac:dyDescent="0.25">
      <c r="A39" s="106">
        <v>-0.6</v>
      </c>
      <c r="B39" s="107">
        <f t="shared" si="7"/>
        <v>3.360176774814756</v>
      </c>
      <c r="C39" s="106">
        <f t="shared" si="8"/>
        <v>81.301862466296356</v>
      </c>
      <c r="D39" s="106">
        <f t="shared" si="9"/>
        <v>-80.301862466296356</v>
      </c>
      <c r="E39" s="106">
        <f t="shared" si="10"/>
        <v>26.004845723360965</v>
      </c>
      <c r="F39" s="106">
        <f t="shared" si="11"/>
        <v>-15.198106125811758</v>
      </c>
      <c r="G39" s="106">
        <f t="shared" si="12"/>
        <v>-9.8067395975491927</v>
      </c>
      <c r="H39" s="106">
        <f t="shared" si="13"/>
        <v>1.0000000000000142</v>
      </c>
      <c r="I39" s="108">
        <f t="array" ref="I39">SQRT(MMULT(E39:G39,MMULT($F$7:$H$9,TRANSPOSE(E39:G39))))</f>
        <v>7.6456131542119383</v>
      </c>
      <c r="J39" s="108">
        <f t="array" ref="J39">MMULT(E39:G39,$C$7:$C$9)</f>
        <v>-0.60000000000000009</v>
      </c>
    </row>
    <row r="40" spans="1:10" x14ac:dyDescent="0.25">
      <c r="A40" s="106">
        <v>-0.4</v>
      </c>
      <c r="B40" s="107">
        <f t="shared" si="7"/>
        <v>2.3167488092139616</v>
      </c>
      <c r="C40" s="106">
        <f t="shared" si="8"/>
        <v>56.055382105917118</v>
      </c>
      <c r="D40" s="106">
        <f t="shared" si="9"/>
        <v>-55.055382105917118</v>
      </c>
      <c r="E40" s="106">
        <f t="shared" si="10"/>
        <v>17.982984742637818</v>
      </c>
      <c r="F40" s="106">
        <f t="shared" si="11"/>
        <v>-10.339803817953705</v>
      </c>
      <c r="G40" s="106">
        <f t="shared" si="12"/>
        <v>-6.6431809246841027</v>
      </c>
      <c r="H40" s="106">
        <f t="shared" si="13"/>
        <v>1.0000000000000107</v>
      </c>
      <c r="I40" s="108">
        <f t="array" ref="I40">SQRT(MMULT(E40:G40,MMULT($F$7:$H$9,TRANSPOSE(E40:G40))))</f>
        <v>5.2439616278864136</v>
      </c>
      <c r="J40" s="108">
        <f t="array" ref="J40">MMULT(E40:G40,$C$7:$C$9)</f>
        <v>-0.40000000000000019</v>
      </c>
    </row>
    <row r="41" spans="1:10" x14ac:dyDescent="0.25">
      <c r="A41" s="106">
        <v>-0.2</v>
      </c>
      <c r="B41" s="107">
        <f t="shared" si="7"/>
        <v>1.2733208436131664</v>
      </c>
      <c r="C41" s="106">
        <f t="shared" si="8"/>
        <v>30.80890174553786</v>
      </c>
      <c r="D41" s="106">
        <f t="shared" si="9"/>
        <v>-29.80890174553786</v>
      </c>
      <c r="E41" s="106">
        <f t="shared" si="10"/>
        <v>9.96112376191466</v>
      </c>
      <c r="F41" s="106">
        <f t="shared" si="11"/>
        <v>-5.4815015100956419</v>
      </c>
      <c r="G41" s="106">
        <f t="shared" si="12"/>
        <v>-3.4796222518190127</v>
      </c>
      <c r="H41" s="106">
        <f t="shared" si="13"/>
        <v>1.0000000000000053</v>
      </c>
      <c r="I41" s="108">
        <f t="array" ref="I41">SQRT(MMULT(E41:G41,MMULT($F$7:$H$9,TRANSPOSE(E41:G41))))</f>
        <v>2.8444034546449908</v>
      </c>
      <c r="J41" s="108">
        <f t="array" ref="J41">MMULT(E41:G41,$C$7:$C$9)</f>
        <v>-0.20000000000000012</v>
      </c>
    </row>
    <row r="42" spans="1:10" x14ac:dyDescent="0.25">
      <c r="A42" s="106">
        <v>0</v>
      </c>
      <c r="B42" s="107">
        <f t="shared" si="7"/>
        <v>0.2298928780123714</v>
      </c>
      <c r="C42" s="106">
        <f t="shared" si="8"/>
        <v>5.5624213851586042</v>
      </c>
      <c r="D42" s="106">
        <f t="shared" si="9"/>
        <v>-4.5624213851586042</v>
      </c>
      <c r="E42" s="106">
        <f t="shared" si="10"/>
        <v>1.9392627811915</v>
      </c>
      <c r="F42" s="106">
        <f t="shared" si="11"/>
        <v>-0.62319920223757852</v>
      </c>
      <c r="G42" s="106">
        <f t="shared" si="12"/>
        <v>-0.31606357895392057</v>
      </c>
      <c r="H42" s="106">
        <f t="shared" si="13"/>
        <v>1.0000000000000009</v>
      </c>
      <c r="I42" s="108">
        <f t="array" ref="I42">SQRT(MMULT(E42:G42,MMULT($F$7:$H$9,TRANSPOSE(E42:G42))))</f>
        <v>0.47947145693187171</v>
      </c>
      <c r="J42" s="108">
        <f t="array" ref="J42">MMULT(E42:G42,$C$7:$C$9)</f>
        <v>-2.0816681711721685E-17</v>
      </c>
    </row>
    <row r="43" spans="1:10" ht="15.75" thickBot="1" x14ac:dyDescent="0.3">
      <c r="A43" s="109">
        <f>E17</f>
        <v>3.6143029206706152E-2</v>
      </c>
      <c r="B43" s="109">
        <f t="shared" si="7"/>
        <v>4.132964083335381E-2</v>
      </c>
      <c r="C43" s="109">
        <f t="shared" si="8"/>
        <v>1.0000000000000004</v>
      </c>
      <c r="D43" s="109">
        <f t="shared" si="9"/>
        <v>0</v>
      </c>
      <c r="E43" s="109">
        <f t="shared" si="10"/>
        <v>0.48959100259943222</v>
      </c>
      <c r="F43" s="109">
        <f t="shared" si="11"/>
        <v>0.25476960880203092</v>
      </c>
      <c r="G43" s="109">
        <f t="shared" si="12"/>
        <v>0.25563938859853741</v>
      </c>
      <c r="H43" s="109">
        <f t="shared" si="13"/>
        <v>1.0000000000000004</v>
      </c>
      <c r="I43" s="110">
        <f t="array" ref="I43">SQRT(MMULT(E43:G43,MMULT($F$7:$H$9,TRANSPOSE(E43:G43))))</f>
        <v>0.20329692775188177</v>
      </c>
      <c r="J43" s="110">
        <f t="array" ref="J43">MMULT(E43:G43,$C$7:$C$9)</f>
        <v>3.6143029206706173E-2</v>
      </c>
    </row>
    <row r="44" spans="1:10" x14ac:dyDescent="0.25">
      <c r="A44" s="111">
        <f>E26</f>
        <v>4.4064925532257798E-2</v>
      </c>
      <c r="B44" s="111">
        <f t="shared" si="7"/>
        <v>-4.1396136117615105E-17</v>
      </c>
      <c r="C44" s="111">
        <f t="shared" si="8"/>
        <v>-1.0016089006079058E-15</v>
      </c>
      <c r="D44" s="111">
        <f t="shared" si="9"/>
        <v>1.0000000000000011</v>
      </c>
      <c r="E44" s="111">
        <f t="shared" si="10"/>
        <v>0.1718492474630475</v>
      </c>
      <c r="F44" s="111">
        <f t="shared" si="11"/>
        <v>0.44720444480723015</v>
      </c>
      <c r="G44" s="111">
        <f t="shared" si="12"/>
        <v>0.38094630772972238</v>
      </c>
      <c r="H44" s="111">
        <f t="shared" si="13"/>
        <v>1</v>
      </c>
      <c r="I44" s="112">
        <f t="array" ref="I44">SQRT(MMULT(E44:G44,MMULT($F$7:$H$9,TRANSPOSE(E44:G44))))</f>
        <v>0.22447349138885728</v>
      </c>
      <c r="J44" s="112">
        <f t="array" ref="J44">MMULT(E44:G44,$C$7:$C$9)</f>
        <v>4.4064925532257812E-2</v>
      </c>
    </row>
    <row r="45" spans="1:10" x14ac:dyDescent="0.25">
      <c r="A45" s="113">
        <v>0.2</v>
      </c>
      <c r="B45" s="114">
        <f t="shared" si="7"/>
        <v>-0.81353508758842352</v>
      </c>
      <c r="C45" s="113">
        <f t="shared" si="8"/>
        <v>-19.684058975220648</v>
      </c>
      <c r="D45" s="113">
        <f t="shared" si="9"/>
        <v>20.684058975220648</v>
      </c>
      <c r="E45" s="113">
        <f t="shared" si="10"/>
        <v>-6.0825981995316578</v>
      </c>
      <c r="F45" s="113">
        <f t="shared" si="11"/>
        <v>4.2351031056204835</v>
      </c>
      <c r="G45" s="113">
        <f t="shared" si="12"/>
        <v>2.8474950939111707</v>
      </c>
      <c r="H45" s="113">
        <f t="shared" si="13"/>
        <v>0.99999999999999645</v>
      </c>
      <c r="I45" s="115">
        <f t="array" ref="I45">SQRT(MMULT(E45:G45,MMULT($F$7:$H$9,TRANSPOSE(E45:G45))))</f>
        <v>1.9791208023749256</v>
      </c>
      <c r="J45" s="115">
        <f t="array" ref="J45">MMULT(E45:G45,$C$7:$C$9)</f>
        <v>0.20000000000000007</v>
      </c>
    </row>
    <row r="46" spans="1:10" x14ac:dyDescent="0.25">
      <c r="A46" s="113">
        <v>0.4</v>
      </c>
      <c r="B46" s="114">
        <f t="shared" si="7"/>
        <v>-1.8569630531892185</v>
      </c>
      <c r="C46" s="113">
        <f t="shared" si="8"/>
        <v>-44.930539335599903</v>
      </c>
      <c r="D46" s="113">
        <f t="shared" si="9"/>
        <v>45.930539335599903</v>
      </c>
      <c r="E46" s="113">
        <f t="shared" si="10"/>
        <v>-14.104459180254814</v>
      </c>
      <c r="F46" s="113">
        <f t="shared" si="11"/>
        <v>9.0934054134785445</v>
      </c>
      <c r="G46" s="113">
        <f t="shared" si="12"/>
        <v>6.0110537667762625</v>
      </c>
      <c r="H46" s="113">
        <f t="shared" si="13"/>
        <v>0.99999999999999289</v>
      </c>
      <c r="I46" s="115">
        <f t="array" ref="I46">SQRT(MMULT(E46:G46,MMULT($F$7:$H$9,TRANSPOSE(E46:G46))))</f>
        <v>4.3762666543457724</v>
      </c>
      <c r="J46" s="115">
        <f t="array" ref="J46">MMULT(E46:G46,$C$7:$C$9)</f>
        <v>0.40000000000000008</v>
      </c>
    </row>
    <row r="47" spans="1:10" x14ac:dyDescent="0.25">
      <c r="A47" s="113">
        <v>0.6</v>
      </c>
      <c r="B47" s="114">
        <f t="shared" si="7"/>
        <v>-2.9003910187900135</v>
      </c>
      <c r="C47" s="113">
        <f t="shared" si="8"/>
        <v>-70.177019695979155</v>
      </c>
      <c r="D47" s="113">
        <f t="shared" si="9"/>
        <v>71.177019695979155</v>
      </c>
      <c r="E47" s="113">
        <f t="shared" si="10"/>
        <v>-22.126320160977968</v>
      </c>
      <c r="F47" s="113">
        <f t="shared" si="11"/>
        <v>13.951707721336607</v>
      </c>
      <c r="G47" s="113">
        <f t="shared" si="12"/>
        <v>9.1746124396413506</v>
      </c>
      <c r="H47" s="113">
        <f t="shared" si="13"/>
        <v>0.99999999999998934</v>
      </c>
      <c r="I47" s="115">
        <f t="array" ref="I47">SQRT(MMULT(E47:G47,MMULT($F$7:$H$9,TRANSPOSE(E47:G47))))</f>
        <v>6.7774821959669573</v>
      </c>
      <c r="J47" s="115">
        <f t="array" ref="J47">MMULT(E47:G47,$C$7:$C$9)</f>
        <v>0.60000000000000009</v>
      </c>
    </row>
    <row r="48" spans="1:10" x14ac:dyDescent="0.25">
      <c r="A48" s="113">
        <v>0.8</v>
      </c>
      <c r="B48" s="114">
        <f t="shared" si="7"/>
        <v>-3.9438189843908091</v>
      </c>
      <c r="C48" s="113">
        <f t="shared" si="8"/>
        <v>-95.423500056358435</v>
      </c>
      <c r="D48" s="113">
        <f t="shared" si="9"/>
        <v>96.423500056358435</v>
      </c>
      <c r="E48" s="113">
        <f t="shared" si="10"/>
        <v>-30.148181141701137</v>
      </c>
      <c r="F48" s="113">
        <f t="shared" si="11"/>
        <v>18.810010029194675</v>
      </c>
      <c r="G48" s="113">
        <f t="shared" si="12"/>
        <v>12.338171112506448</v>
      </c>
      <c r="H48" s="113">
        <f t="shared" si="13"/>
        <v>0.99999999999998579</v>
      </c>
      <c r="I48" s="115">
        <f t="array" ref="I48">SQRT(MMULT(E48:G48,MMULT($F$7:$H$9,TRANSPOSE(E48:G48))))</f>
        <v>9.1795743044285167</v>
      </c>
      <c r="J48" s="115">
        <f t="array" ref="J48">MMULT(E48:G48,$C$7:$C$9)</f>
        <v>0.8000000000000006</v>
      </c>
    </row>
    <row r="49" spans="1:19" ht="15.75" thickBot="1" x14ac:dyDescent="0.3">
      <c r="A49" s="116">
        <v>1</v>
      </c>
      <c r="B49" s="117">
        <f t="shared" si="7"/>
        <v>-4.9872469499916043</v>
      </c>
      <c r="C49" s="116">
        <f t="shared" si="8"/>
        <v>-120.66998041673769</v>
      </c>
      <c r="D49" s="116">
        <f t="shared" si="9"/>
        <v>121.66998041673769</v>
      </c>
      <c r="E49" s="116">
        <f t="shared" si="10"/>
        <v>-38.170042122424292</v>
      </c>
      <c r="F49" s="116">
        <f t="shared" si="11"/>
        <v>23.66831233705274</v>
      </c>
      <c r="G49" s="116">
        <f t="shared" si="12"/>
        <v>15.501729785371538</v>
      </c>
      <c r="H49" s="116">
        <f t="shared" si="13"/>
        <v>0.99999999999998579</v>
      </c>
      <c r="I49" s="118">
        <f t="array" ref="I49">SQRT(MMULT(E49:G49,MMULT($F$7:$H$9,TRANSPOSE(E49:G49))))</f>
        <v>11.581997595905648</v>
      </c>
      <c r="J49" s="118">
        <f t="array" ref="J49">MMULT(E49:G49,$C$7:$C$9)</f>
        <v>1.0000000000000009</v>
      </c>
    </row>
    <row r="54" spans="1:19" ht="15.75" thickBot="1" x14ac:dyDescent="0.3"/>
    <row r="55" spans="1:19" ht="15" customHeight="1" x14ac:dyDescent="0.25">
      <c r="K55" s="122" t="s">
        <v>80</v>
      </c>
      <c r="L55" s="123"/>
      <c r="M55" s="123"/>
      <c r="N55" s="123"/>
      <c r="O55" s="123"/>
      <c r="P55" s="123"/>
      <c r="Q55" s="123"/>
      <c r="R55" s="123"/>
      <c r="S55" s="125"/>
    </row>
    <row r="56" spans="1:19" x14ac:dyDescent="0.25">
      <c r="K56" s="126"/>
      <c r="L56" s="124"/>
      <c r="M56" s="124"/>
      <c r="N56" s="124"/>
      <c r="O56" s="124"/>
      <c r="P56" s="124"/>
      <c r="Q56" s="124"/>
      <c r="R56" s="124"/>
      <c r="S56" s="127"/>
    </row>
    <row r="57" spans="1:19" x14ac:dyDescent="0.25">
      <c r="K57" s="126"/>
      <c r="L57" s="124"/>
      <c r="M57" s="124"/>
      <c r="N57" s="124"/>
      <c r="O57" s="124"/>
      <c r="P57" s="124"/>
      <c r="Q57" s="124"/>
      <c r="R57" s="124"/>
      <c r="S57" s="127"/>
    </row>
    <row r="58" spans="1:19" x14ac:dyDescent="0.25">
      <c r="K58" s="126"/>
      <c r="L58" s="124"/>
      <c r="M58" s="124"/>
      <c r="N58" s="124"/>
      <c r="O58" s="124"/>
      <c r="P58" s="124"/>
      <c r="Q58" s="124"/>
      <c r="R58" s="124"/>
      <c r="S58" s="127"/>
    </row>
    <row r="59" spans="1:19" x14ac:dyDescent="0.25">
      <c r="K59" s="126"/>
      <c r="L59" s="124"/>
      <c r="M59" s="124"/>
      <c r="N59" s="124"/>
      <c r="O59" s="124"/>
      <c r="P59" s="124"/>
      <c r="Q59" s="124"/>
      <c r="R59" s="124"/>
      <c r="S59" s="127"/>
    </row>
    <row r="60" spans="1:19" x14ac:dyDescent="0.25">
      <c r="K60" s="126"/>
      <c r="L60" s="124"/>
      <c r="M60" s="124"/>
      <c r="N60" s="124"/>
      <c r="O60" s="124"/>
      <c r="P60" s="124"/>
      <c r="Q60" s="124"/>
      <c r="R60" s="124"/>
      <c r="S60" s="127"/>
    </row>
    <row r="61" spans="1:19" x14ac:dyDescent="0.25">
      <c r="K61" s="126"/>
      <c r="L61" s="124"/>
      <c r="M61" s="124"/>
      <c r="N61" s="124"/>
      <c r="O61" s="124"/>
      <c r="P61" s="124"/>
      <c r="Q61" s="124"/>
      <c r="R61" s="124"/>
      <c r="S61" s="127"/>
    </row>
    <row r="62" spans="1:19" x14ac:dyDescent="0.25">
      <c r="K62" s="126"/>
      <c r="L62" s="124"/>
      <c r="M62" s="124"/>
      <c r="N62" s="124"/>
      <c r="O62" s="124"/>
      <c r="P62" s="124"/>
      <c r="Q62" s="124"/>
      <c r="R62" s="124"/>
      <c r="S62" s="127"/>
    </row>
    <row r="63" spans="1:19" x14ac:dyDescent="0.25">
      <c r="K63" s="126"/>
      <c r="L63" s="124"/>
      <c r="M63" s="124"/>
      <c r="N63" s="124"/>
      <c r="O63" s="124"/>
      <c r="P63" s="124"/>
      <c r="Q63" s="124"/>
      <c r="R63" s="124"/>
      <c r="S63" s="127"/>
    </row>
    <row r="64" spans="1:19" x14ac:dyDescent="0.25">
      <c r="K64" s="126"/>
      <c r="L64" s="124"/>
      <c r="M64" s="124"/>
      <c r="N64" s="124"/>
      <c r="O64" s="124"/>
      <c r="P64" s="124"/>
      <c r="Q64" s="124"/>
      <c r="R64" s="124"/>
      <c r="S64" s="127"/>
    </row>
    <row r="65" spans="11:19" x14ac:dyDescent="0.25">
      <c r="K65" s="126"/>
      <c r="L65" s="124"/>
      <c r="M65" s="124"/>
      <c r="N65" s="124"/>
      <c r="O65" s="124"/>
      <c r="P65" s="124"/>
      <c r="Q65" s="124"/>
      <c r="R65" s="124"/>
      <c r="S65" s="127"/>
    </row>
    <row r="66" spans="11:19" x14ac:dyDescent="0.25">
      <c r="K66" s="126"/>
      <c r="L66" s="124"/>
      <c r="M66" s="124"/>
      <c r="N66" s="124"/>
      <c r="O66" s="124"/>
      <c r="P66" s="124"/>
      <c r="Q66" s="124"/>
      <c r="R66" s="124"/>
      <c r="S66" s="127"/>
    </row>
    <row r="67" spans="11:19" x14ac:dyDescent="0.25">
      <c r="K67" s="126"/>
      <c r="L67" s="124"/>
      <c r="M67" s="124"/>
      <c r="N67" s="124"/>
      <c r="O67" s="124"/>
      <c r="P67" s="124"/>
      <c r="Q67" s="124"/>
      <c r="R67" s="124"/>
      <c r="S67" s="127"/>
    </row>
    <row r="68" spans="11:19" x14ac:dyDescent="0.25">
      <c r="K68" s="126"/>
      <c r="L68" s="124"/>
      <c r="M68" s="124"/>
      <c r="N68" s="124"/>
      <c r="O68" s="124"/>
      <c r="P68" s="124"/>
      <c r="Q68" s="124"/>
      <c r="R68" s="124"/>
      <c r="S68" s="127"/>
    </row>
    <row r="69" spans="11:19" x14ac:dyDescent="0.25">
      <c r="K69" s="126"/>
      <c r="L69" s="124"/>
      <c r="M69" s="124"/>
      <c r="N69" s="124"/>
      <c r="O69" s="124"/>
      <c r="P69" s="124"/>
      <c r="Q69" s="124"/>
      <c r="R69" s="124"/>
      <c r="S69" s="127"/>
    </row>
    <row r="70" spans="11:19" ht="15.75" thickBot="1" x14ac:dyDescent="0.3">
      <c r="K70" s="128"/>
      <c r="L70" s="129"/>
      <c r="M70" s="129"/>
      <c r="N70" s="129"/>
      <c r="O70" s="129"/>
      <c r="P70" s="129"/>
      <c r="Q70" s="129"/>
      <c r="R70" s="129"/>
      <c r="S70" s="130"/>
    </row>
  </sheetData>
  <mergeCells count="5">
    <mergeCell ref="F6:H6"/>
    <mergeCell ref="J6:L6"/>
    <mergeCell ref="F31:F32"/>
    <mergeCell ref="E35:G35"/>
    <mergeCell ref="K55:S7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tabColor theme="4" tint="0.59999389629810485"/>
  </sheetPr>
  <dimension ref="A1:N129"/>
  <sheetViews>
    <sheetView workbookViewId="0">
      <selection activeCell="B28" sqref="B28:B30"/>
    </sheetView>
  </sheetViews>
  <sheetFormatPr baseColWidth="10" defaultRowHeight="15" x14ac:dyDescent="0.25"/>
  <cols>
    <col min="1" max="1" width="23.42578125" style="12" customWidth="1"/>
    <col min="2" max="2" width="12.42578125" style="12" customWidth="1"/>
    <col min="3" max="3" width="18.28515625" style="12" customWidth="1"/>
    <col min="4" max="4" width="14.140625" style="12" bestFit="1" customWidth="1"/>
    <col min="5" max="5" width="3.7109375" style="12" customWidth="1"/>
    <col min="6" max="6" width="14.28515625" style="12" customWidth="1"/>
    <col min="7" max="7" width="16.140625" style="12" customWidth="1"/>
    <col min="8" max="8" width="14.140625" style="12" bestFit="1" customWidth="1"/>
    <col min="9" max="9" width="12.85546875" style="12" customWidth="1"/>
    <col min="10" max="10" width="11.42578125" style="12"/>
    <col min="11" max="11" width="13.140625" style="12" customWidth="1"/>
    <col min="12" max="12" width="14.140625" style="12" bestFit="1" customWidth="1"/>
    <col min="13" max="13" width="2.140625" style="12" customWidth="1"/>
    <col min="14" max="16384" width="11.42578125" style="12"/>
  </cols>
  <sheetData>
    <row r="1" spans="1:14" ht="15" customHeight="1" x14ac:dyDescent="0.25">
      <c r="A1" s="131" t="s">
        <v>81</v>
      </c>
      <c r="B1" s="131"/>
      <c r="C1" s="131"/>
      <c r="D1" s="131"/>
      <c r="E1" s="131"/>
      <c r="F1" s="131"/>
      <c r="G1" s="131"/>
      <c r="H1" s="131"/>
      <c r="I1" s="131"/>
      <c r="J1" s="131"/>
      <c r="K1" s="131"/>
      <c r="L1" s="131"/>
      <c r="M1" s="131"/>
      <c r="N1" s="131"/>
    </row>
    <row r="2" spans="1:14" x14ac:dyDescent="0.25">
      <c r="A2" s="131"/>
      <c r="B2" s="131"/>
      <c r="C2" s="131"/>
      <c r="D2" s="131"/>
      <c r="E2" s="131"/>
      <c r="F2" s="131"/>
      <c r="G2" s="131"/>
      <c r="H2" s="131"/>
      <c r="I2" s="131"/>
      <c r="J2" s="131"/>
      <c r="K2" s="131"/>
      <c r="L2" s="131"/>
      <c r="M2" s="131"/>
      <c r="N2" s="131"/>
    </row>
    <row r="3" spans="1:14" x14ac:dyDescent="0.25">
      <c r="A3" s="131"/>
      <c r="B3" s="131"/>
      <c r="C3" s="131"/>
      <c r="D3" s="131"/>
      <c r="E3" s="131"/>
      <c r="F3" s="131"/>
      <c r="G3" s="131"/>
      <c r="H3" s="131"/>
      <c r="I3" s="131"/>
      <c r="J3" s="131"/>
      <c r="K3" s="131"/>
      <c r="L3" s="131"/>
      <c r="M3" s="131"/>
      <c r="N3" s="131"/>
    </row>
    <row r="4" spans="1:14" x14ac:dyDescent="0.25">
      <c r="A4" s="22"/>
      <c r="B4" s="22"/>
      <c r="C4" s="22"/>
      <c r="D4" s="22"/>
      <c r="E4" s="22"/>
      <c r="F4" s="22"/>
      <c r="G4" s="22"/>
      <c r="H4" s="22"/>
      <c r="I4" s="22"/>
    </row>
    <row r="5" spans="1:14" ht="15.75" x14ac:dyDescent="0.25">
      <c r="A5" s="53" t="s">
        <v>82</v>
      </c>
      <c r="B5" s="81" t="s">
        <v>83</v>
      </c>
      <c r="C5" s="53" t="s">
        <v>84</v>
      </c>
    </row>
    <row r="6" spans="1:14" x14ac:dyDescent="0.25">
      <c r="C6" s="59"/>
    </row>
    <row r="7" spans="1:14" x14ac:dyDescent="0.25">
      <c r="A7" s="12" t="s">
        <v>85</v>
      </c>
      <c r="C7" s="13">
        <f>+GENTERA.MX!A1741</f>
        <v>43536</v>
      </c>
    </row>
    <row r="8" spans="1:14" x14ac:dyDescent="0.25">
      <c r="C8" s="59"/>
    </row>
    <row r="9" spans="1:14" ht="15.75" thickBot="1" x14ac:dyDescent="0.3">
      <c r="C9" s="59"/>
    </row>
    <row r="10" spans="1:14" ht="15.75" thickBot="1" x14ac:dyDescent="0.3">
      <c r="B10" s="132" t="s">
        <v>86</v>
      </c>
      <c r="C10" s="132" t="s">
        <v>83</v>
      </c>
      <c r="D10" s="133">
        <f>VLOOKUP(C7,Cetes!$A$19:$E$4046,5,FALSE)/100</f>
        <v>8.0833039999999995E-2</v>
      </c>
    </row>
    <row r="11" spans="1:14" x14ac:dyDescent="0.25">
      <c r="C11" s="59"/>
    </row>
    <row r="12" spans="1:14" x14ac:dyDescent="0.25">
      <c r="A12" s="12" t="s">
        <v>87</v>
      </c>
      <c r="C12" s="59"/>
    </row>
    <row r="13" spans="1:14" x14ac:dyDescent="0.25">
      <c r="C13" s="59"/>
    </row>
    <row r="14" spans="1:14" ht="30.75" thickBot="1" x14ac:dyDescent="0.3">
      <c r="A14" s="25" t="s">
        <v>46</v>
      </c>
      <c r="B14" s="25" t="s">
        <v>47</v>
      </c>
      <c r="C14" s="25" t="s">
        <v>88</v>
      </c>
      <c r="D14" s="25" t="s">
        <v>49</v>
      </c>
      <c r="F14" s="134" t="s">
        <v>50</v>
      </c>
      <c r="G14" s="134"/>
      <c r="H14" s="134"/>
      <c r="J14" s="134" t="s">
        <v>89</v>
      </c>
      <c r="K14" s="134"/>
      <c r="L14" s="134"/>
      <c r="N14" s="27" t="s">
        <v>52</v>
      </c>
    </row>
    <row r="15" spans="1:14" ht="16.5" thickTop="1" thickBot="1" x14ac:dyDescent="0.3">
      <c r="A15" s="28" t="s">
        <v>39</v>
      </c>
      <c r="B15" s="135">
        <f>Portafolio!B7</f>
        <v>0.3154094382305177</v>
      </c>
      <c r="C15" s="135">
        <f>Portafolio!C7</f>
        <v>2.3625568427091088E-2</v>
      </c>
      <c r="D15" s="30">
        <f>Portafolio!D7</f>
        <v>37.632381000000002</v>
      </c>
      <c r="F15" s="136">
        <f>Portafolio!F7</f>
        <v>6.438954478757751E-2</v>
      </c>
      <c r="G15" s="137">
        <f>Portafolio!G7</f>
        <v>1.9825973657036387E-2</v>
      </c>
      <c r="H15" s="138">
        <f>Portafolio!H7</f>
        <v>1.8596678380521522E-2</v>
      </c>
      <c r="J15" s="136">
        <f t="array" ref="J15:L17">MINVERSE(F15:H17)</f>
        <v>17.101987004727746</v>
      </c>
      <c r="K15" s="137">
        <v>-2.8026570511292768</v>
      </c>
      <c r="L15" s="138">
        <v>-2.453328083571984</v>
      </c>
      <c r="N15" s="144">
        <v>1</v>
      </c>
    </row>
    <row r="16" spans="1:14" ht="16.5" thickTop="1" thickBot="1" x14ac:dyDescent="0.3">
      <c r="A16" s="28" t="s">
        <v>38</v>
      </c>
      <c r="B16" s="135">
        <f>Portafolio!B8</f>
        <v>0.25375095031857026</v>
      </c>
      <c r="C16" s="135">
        <f>Portafolio!C8</f>
        <v>5.0066607214726763E-2</v>
      </c>
      <c r="D16" s="30">
        <f>Portafolio!D8</f>
        <v>9.1300000000000008</v>
      </c>
      <c r="F16" s="139">
        <f>Portafolio!F8</f>
        <v>1.9825973657036387E-2</v>
      </c>
      <c r="G16" s="24">
        <f>Portafolio!G8</f>
        <v>9.9483113724890798E-2</v>
      </c>
      <c r="H16" s="140">
        <f>Portafolio!H8</f>
        <v>2.4557047258690578E-2</v>
      </c>
      <c r="J16" s="139">
        <v>-2.8026570511292768</v>
      </c>
      <c r="K16" s="24">
        <v>11.149159184509882</v>
      </c>
      <c r="L16" s="140">
        <v>-2.1821705866997787</v>
      </c>
      <c r="N16" s="145">
        <v>1</v>
      </c>
    </row>
    <row r="17" spans="1:14" ht="16.5" thickTop="1" thickBot="1" x14ac:dyDescent="0.3">
      <c r="A17" s="28" t="s">
        <v>40</v>
      </c>
      <c r="B17" s="146">
        <f>Portafolio!B9</f>
        <v>0.31872007763908505</v>
      </c>
      <c r="C17" s="146">
        <f>Portafolio!C9</f>
        <v>4.6239797412157897E-2</v>
      </c>
      <c r="D17" s="147">
        <f>Portafolio!D9</f>
        <v>14.79</v>
      </c>
      <c r="F17" s="141">
        <f>Portafolio!F9</f>
        <v>1.8596678380521522E-2</v>
      </c>
      <c r="G17" s="142">
        <f>Portafolio!G9</f>
        <v>2.4557047258690578E-2</v>
      </c>
      <c r="H17" s="143">
        <f>Portafolio!H9</f>
        <v>0.10158248789026432</v>
      </c>
      <c r="J17" s="141">
        <v>-2.4533280835719844</v>
      </c>
      <c r="K17" s="142">
        <v>-2.1821705866997787</v>
      </c>
      <c r="L17" s="143">
        <v>10.820875156588372</v>
      </c>
      <c r="N17" s="148">
        <v>1</v>
      </c>
    </row>
    <row r="18" spans="1:14" ht="15.75" thickTop="1" x14ac:dyDescent="0.25"/>
    <row r="20" spans="1:14" x14ac:dyDescent="0.25">
      <c r="B20" s="149">
        <f>C15-$D$10</f>
        <v>-5.7207471572908911E-2</v>
      </c>
      <c r="G20" s="150" t="s">
        <v>90</v>
      </c>
    </row>
    <row r="21" spans="1:14" x14ac:dyDescent="0.25">
      <c r="B21" s="151">
        <f>C16-$D$10</f>
        <v>-3.0766432785273232E-2</v>
      </c>
    </row>
    <row r="22" spans="1:14" ht="15.75" thickBot="1" x14ac:dyDescent="0.3">
      <c r="B22" s="152">
        <f>C17-$D$10</f>
        <v>-3.4593242587842098E-2</v>
      </c>
      <c r="G22" s="23"/>
      <c r="H22" s="60" t="s">
        <v>55</v>
      </c>
      <c r="I22" s="61" t="s">
        <v>56</v>
      </c>
      <c r="J22" s="62" t="s">
        <v>57</v>
      </c>
      <c r="K22" s="61" t="s">
        <v>58</v>
      </c>
    </row>
    <row r="23" spans="1:14" ht="16.5" thickTop="1" thickBot="1" x14ac:dyDescent="0.3">
      <c r="G23" s="153" t="str">
        <f>A15</f>
        <v>BIMBOA.MX</v>
      </c>
      <c r="H23" s="92">
        <f>1000000*B28</f>
        <v>746564.5260385382</v>
      </c>
      <c r="I23" s="154">
        <f>H23/D15</f>
        <v>19838.35479446645</v>
      </c>
      <c r="J23" s="155">
        <f>H23/$H$26</f>
        <v>0.74656452603853818</v>
      </c>
      <c r="K23" s="156" t="s">
        <v>110</v>
      </c>
      <c r="L23" s="71"/>
    </row>
    <row r="24" spans="1:14" x14ac:dyDescent="0.25">
      <c r="B24" s="55">
        <f t="array" ref="B24:B26">MMULT(J15:L17,B20:B22)</f>
        <v>-0.80726510208690783</v>
      </c>
      <c r="G24" s="153" t="str">
        <f>A16</f>
        <v>CEMEXCPO.MX</v>
      </c>
      <c r="H24" s="92">
        <f>1000000*B29</f>
        <v>99138.008481018696</v>
      </c>
      <c r="I24" s="154">
        <f t="shared" ref="I24:I25" si="0">H24/D16</f>
        <v>10858.489428370065</v>
      </c>
      <c r="J24" s="155">
        <f t="shared" ref="J24:J25" si="1">H24/$H$26</f>
        <v>9.9138008481018697E-2</v>
      </c>
      <c r="K24" s="156"/>
    </row>
    <row r="25" spans="1:14" ht="15.75" thickBot="1" x14ac:dyDescent="0.3">
      <c r="B25" s="56">
        <v>-0.10719857660768502</v>
      </c>
      <c r="D25" s="12">
        <f t="array" ref="D25">MMULT(TRANSPOSE(N15:N17),MMULT(J15:L17,B20:B22))</f>
        <v>-1.0813065367175458</v>
      </c>
      <c r="G25" s="157" t="str">
        <f>A17</f>
        <v>GENTERA.MX</v>
      </c>
      <c r="H25" s="48">
        <f>1000000*B30</f>
        <v>154297.46548044309</v>
      </c>
      <c r="I25" s="158">
        <f t="shared" si="0"/>
        <v>10432.553446953556</v>
      </c>
      <c r="J25" s="159">
        <f t="shared" si="1"/>
        <v>0.1542974654804431</v>
      </c>
      <c r="K25" s="160"/>
    </row>
    <row r="26" spans="1:14" ht="16.5" thickTop="1" thickBot="1" x14ac:dyDescent="0.3">
      <c r="B26" s="57">
        <v>-0.16684285802295301</v>
      </c>
      <c r="G26" s="59" t="s">
        <v>63</v>
      </c>
      <c r="H26" s="161">
        <f>SUM(H23:H25)</f>
        <v>1000000</v>
      </c>
      <c r="I26" s="84"/>
      <c r="J26" s="85">
        <f>SUM(J23:J25)</f>
        <v>1</v>
      </c>
    </row>
    <row r="28" spans="1:14" x14ac:dyDescent="0.25">
      <c r="A28" s="162" t="s">
        <v>54</v>
      </c>
      <c r="B28" s="163">
        <f>B24/$D$25</f>
        <v>0.74656452603853818</v>
      </c>
    </row>
    <row r="29" spans="1:14" x14ac:dyDescent="0.25">
      <c r="A29" s="162" t="s">
        <v>60</v>
      </c>
      <c r="B29" s="164">
        <f>B25/$D$25</f>
        <v>9.9138008481018697E-2</v>
      </c>
      <c r="C29" s="165" t="s">
        <v>91</v>
      </c>
      <c r="D29" s="166"/>
    </row>
    <row r="30" spans="1:14" x14ac:dyDescent="0.25">
      <c r="A30" s="162" t="s">
        <v>61</v>
      </c>
      <c r="B30" s="167">
        <f>B26/$D$25</f>
        <v>0.1542974654804431</v>
      </c>
    </row>
    <row r="31" spans="1:14" x14ac:dyDescent="0.25">
      <c r="B31" s="76">
        <f>SUM(B28:B30)</f>
        <v>1</v>
      </c>
    </row>
    <row r="32" spans="1:14" x14ac:dyDescent="0.25">
      <c r="A32" s="12" t="s">
        <v>92</v>
      </c>
    </row>
    <row r="33" spans="1:2" ht="15.75" thickBot="1" x14ac:dyDescent="0.3"/>
    <row r="34" spans="1:2" x14ac:dyDescent="0.25">
      <c r="A34" s="59" t="s">
        <v>93</v>
      </c>
      <c r="B34" s="168">
        <f t="array" ref="B34">MMULT(TRANSPOSE(B28:B30),C15:C17)</f>
        <v>2.9736198570856839E-2</v>
      </c>
    </row>
    <row r="35" spans="1:2" ht="15.75" thickBot="1" x14ac:dyDescent="0.3">
      <c r="A35" s="59" t="s">
        <v>94</v>
      </c>
      <c r="B35" s="169">
        <f t="array" ref="B35">SQRT(MMULT(TRANSPOSE(B28:B30),MMULT(F15:H17,B28:B30)))</f>
        <v>0.21738151604143699</v>
      </c>
    </row>
    <row r="37" spans="1:2" x14ac:dyDescent="0.25">
      <c r="A37" s="12" t="s">
        <v>95</v>
      </c>
    </row>
    <row r="42" spans="1:2" x14ac:dyDescent="0.25">
      <c r="A42" s="12" t="s">
        <v>96</v>
      </c>
    </row>
    <row r="44" spans="1:2" ht="15.75" thickBot="1" x14ac:dyDescent="0.3"/>
    <row r="45" spans="1:2" ht="15.75" thickBot="1" x14ac:dyDescent="0.3">
      <c r="A45" s="170">
        <v>0</v>
      </c>
      <c r="B45" s="171">
        <f>$D$10+(($B$34-$D$10)/$B$35)*A45</f>
        <v>8.0833039999999995E-2</v>
      </c>
    </row>
    <row r="46" spans="1:2" ht="15.75" thickBot="1" x14ac:dyDescent="0.3">
      <c r="A46" s="172">
        <v>0.05</v>
      </c>
      <c r="B46" s="171">
        <f t="shared" ref="B46:B76" si="2">$D$10+(($B$34-$D$10)/$B$35)*A46</f>
        <v>6.9080237287141202E-2</v>
      </c>
    </row>
    <row r="47" spans="1:2" ht="15.75" thickBot="1" x14ac:dyDescent="0.3">
      <c r="A47" s="172">
        <v>0.1</v>
      </c>
      <c r="B47" s="171">
        <f t="shared" si="2"/>
        <v>5.732743457428241E-2</v>
      </c>
    </row>
    <row r="48" spans="1:2" ht="15.75" thickBot="1" x14ac:dyDescent="0.3">
      <c r="A48" s="172">
        <v>0.15</v>
      </c>
      <c r="B48" s="171">
        <f t="shared" si="2"/>
        <v>4.5574631861423617E-2</v>
      </c>
    </row>
    <row r="49" spans="1:2" ht="15.75" thickBot="1" x14ac:dyDescent="0.3">
      <c r="A49" s="173">
        <v>0.2</v>
      </c>
      <c r="B49" s="171">
        <f t="shared" si="2"/>
        <v>3.3821829148564825E-2</v>
      </c>
    </row>
    <row r="50" spans="1:2" ht="15.75" thickBot="1" x14ac:dyDescent="0.3">
      <c r="A50" s="174">
        <f>B35</f>
        <v>0.21738151604143699</v>
      </c>
      <c r="B50" s="171">
        <f t="shared" si="2"/>
        <v>2.9736198570856839E-2</v>
      </c>
    </row>
    <row r="51" spans="1:2" ht="15.75" thickBot="1" x14ac:dyDescent="0.3">
      <c r="A51" s="172">
        <v>0.25</v>
      </c>
      <c r="B51" s="171">
        <f t="shared" si="2"/>
        <v>2.2069026435706032E-2</v>
      </c>
    </row>
    <row r="52" spans="1:2" ht="15.75" thickBot="1" x14ac:dyDescent="0.3">
      <c r="A52" s="172">
        <v>0.3</v>
      </c>
      <c r="B52" s="171">
        <f t="shared" si="2"/>
        <v>1.031622372284724E-2</v>
      </c>
    </row>
    <row r="53" spans="1:2" ht="15.75" thickBot="1" x14ac:dyDescent="0.3">
      <c r="A53" s="172">
        <v>0.35</v>
      </c>
      <c r="B53" s="171">
        <f t="shared" si="2"/>
        <v>-1.4365789900115528E-3</v>
      </c>
    </row>
    <row r="54" spans="1:2" ht="15.75" thickBot="1" x14ac:dyDescent="0.3">
      <c r="A54" s="172">
        <v>0.4</v>
      </c>
      <c r="B54" s="171">
        <f t="shared" si="2"/>
        <v>-1.3189381702870345E-2</v>
      </c>
    </row>
    <row r="55" spans="1:2" ht="15.75" thickBot="1" x14ac:dyDescent="0.3">
      <c r="A55" s="172">
        <v>0.45</v>
      </c>
      <c r="B55" s="171">
        <f t="shared" si="2"/>
        <v>-2.4942184415729138E-2</v>
      </c>
    </row>
    <row r="56" spans="1:2" ht="15.75" thickBot="1" x14ac:dyDescent="0.3">
      <c r="A56" s="172">
        <v>0.5</v>
      </c>
      <c r="B56" s="171">
        <f t="shared" si="2"/>
        <v>-3.669498712858793E-2</v>
      </c>
    </row>
    <row r="57" spans="1:2" ht="15.75" thickBot="1" x14ac:dyDescent="0.3">
      <c r="A57" s="172">
        <v>0.55000000000000004</v>
      </c>
      <c r="B57" s="171">
        <f t="shared" si="2"/>
        <v>-4.8447789841446737E-2</v>
      </c>
    </row>
    <row r="58" spans="1:2" ht="15.75" thickBot="1" x14ac:dyDescent="0.3">
      <c r="A58" s="172">
        <v>0.6</v>
      </c>
      <c r="B58" s="171">
        <f t="shared" si="2"/>
        <v>-6.0200592554305515E-2</v>
      </c>
    </row>
    <row r="59" spans="1:2" ht="15.75" thickBot="1" x14ac:dyDescent="0.3">
      <c r="A59" s="172">
        <v>0.65</v>
      </c>
      <c r="B59" s="171">
        <f t="shared" si="2"/>
        <v>-7.1953395267164322E-2</v>
      </c>
    </row>
    <row r="60" spans="1:2" ht="15.75" thickBot="1" x14ac:dyDescent="0.3">
      <c r="A60" s="172">
        <v>0.7</v>
      </c>
      <c r="B60" s="171">
        <f t="shared" si="2"/>
        <v>-8.37061979800231E-2</v>
      </c>
    </row>
    <row r="61" spans="1:2" ht="15.75" thickBot="1" x14ac:dyDescent="0.3">
      <c r="A61" s="172">
        <v>0.75</v>
      </c>
      <c r="B61" s="171">
        <f t="shared" si="2"/>
        <v>-9.5459000692881907E-2</v>
      </c>
    </row>
    <row r="62" spans="1:2" ht="15.75" thickBot="1" x14ac:dyDescent="0.3">
      <c r="A62" s="172">
        <v>0.8</v>
      </c>
      <c r="B62" s="171">
        <f t="shared" si="2"/>
        <v>-0.10721180340574069</v>
      </c>
    </row>
    <row r="63" spans="1:2" ht="15.75" thickBot="1" x14ac:dyDescent="0.3">
      <c r="A63" s="172">
        <v>0.85</v>
      </c>
      <c r="B63" s="171">
        <f t="shared" si="2"/>
        <v>-0.11896460611859946</v>
      </c>
    </row>
    <row r="64" spans="1:2" ht="15.75" thickBot="1" x14ac:dyDescent="0.3">
      <c r="A64" s="172">
        <v>0.9</v>
      </c>
      <c r="B64" s="171">
        <f t="shared" si="2"/>
        <v>-0.13071740883145827</v>
      </c>
    </row>
    <row r="65" spans="1:8" ht="15.75" thickBot="1" x14ac:dyDescent="0.3">
      <c r="A65" s="172">
        <v>0.95</v>
      </c>
      <c r="B65" s="171">
        <f t="shared" si="2"/>
        <v>-0.14247021154431705</v>
      </c>
    </row>
    <row r="66" spans="1:8" ht="15.75" thickBot="1" x14ac:dyDescent="0.3">
      <c r="A66" s="172">
        <v>1</v>
      </c>
      <c r="B66" s="171">
        <f t="shared" si="2"/>
        <v>-0.15422301425717586</v>
      </c>
    </row>
    <row r="67" spans="1:8" ht="15.75" thickBot="1" x14ac:dyDescent="0.3">
      <c r="A67" s="172">
        <v>1.05</v>
      </c>
      <c r="B67" s="171">
        <f t="shared" si="2"/>
        <v>-0.16597581697003466</v>
      </c>
    </row>
    <row r="68" spans="1:8" ht="15.75" thickBot="1" x14ac:dyDescent="0.3">
      <c r="A68" s="172">
        <v>1.1000000000000001</v>
      </c>
      <c r="B68" s="171">
        <f t="shared" si="2"/>
        <v>-0.17772861968289347</v>
      </c>
    </row>
    <row r="69" spans="1:8" ht="15.75" thickBot="1" x14ac:dyDescent="0.3">
      <c r="A69" s="172">
        <v>1.1499999999999999</v>
      </c>
      <c r="B69" s="171">
        <f t="shared" si="2"/>
        <v>-0.18948142239575219</v>
      </c>
    </row>
    <row r="70" spans="1:8" ht="15.75" thickBot="1" x14ac:dyDescent="0.3">
      <c r="A70" s="172">
        <v>1.2</v>
      </c>
      <c r="B70" s="171">
        <f t="shared" si="2"/>
        <v>-0.20123422510861103</v>
      </c>
    </row>
    <row r="71" spans="1:8" ht="15.75" thickBot="1" x14ac:dyDescent="0.3">
      <c r="A71" s="172">
        <v>1.25</v>
      </c>
      <c r="B71" s="171">
        <f t="shared" si="2"/>
        <v>-0.2129870278214698</v>
      </c>
    </row>
    <row r="72" spans="1:8" ht="15.75" thickBot="1" x14ac:dyDescent="0.3">
      <c r="A72" s="172">
        <v>1.3</v>
      </c>
      <c r="B72" s="171">
        <f t="shared" si="2"/>
        <v>-0.22473983053432864</v>
      </c>
    </row>
    <row r="73" spans="1:8" ht="15.75" thickBot="1" x14ac:dyDescent="0.3">
      <c r="A73" s="172">
        <v>1.35</v>
      </c>
      <c r="B73" s="171">
        <f t="shared" si="2"/>
        <v>-0.23649263324718742</v>
      </c>
    </row>
    <row r="74" spans="1:8" ht="15.75" thickBot="1" x14ac:dyDescent="0.3">
      <c r="A74" s="172">
        <v>1.4</v>
      </c>
      <c r="B74" s="171">
        <f t="shared" si="2"/>
        <v>-0.2482454359600462</v>
      </c>
    </row>
    <row r="75" spans="1:8" ht="15.75" thickBot="1" x14ac:dyDescent="0.3">
      <c r="A75" s="172">
        <v>1.45</v>
      </c>
      <c r="B75" s="171">
        <f t="shared" si="2"/>
        <v>-0.25999823867290495</v>
      </c>
    </row>
    <row r="76" spans="1:8" ht="15.75" thickBot="1" x14ac:dyDescent="0.3">
      <c r="A76" s="175">
        <v>1.5</v>
      </c>
      <c r="B76" s="171">
        <f t="shared" si="2"/>
        <v>-0.27175104138576378</v>
      </c>
    </row>
    <row r="77" spans="1:8" x14ac:dyDescent="0.25">
      <c r="A77" s="176"/>
    </row>
    <row r="78" spans="1:8" x14ac:dyDescent="0.25">
      <c r="A78" s="176"/>
    </row>
    <row r="79" spans="1:8" x14ac:dyDescent="0.25">
      <c r="A79" s="177" t="s">
        <v>97</v>
      </c>
      <c r="B79" s="177"/>
      <c r="C79" s="177"/>
      <c r="D79" s="177"/>
      <c r="E79" s="177"/>
      <c r="F79" s="177"/>
      <c r="G79" s="177"/>
      <c r="H79" s="177"/>
    </row>
    <row r="80" spans="1:8" ht="15.75" thickBot="1" x14ac:dyDescent="0.3"/>
    <row r="81" spans="1:4" ht="15.75" thickBot="1" x14ac:dyDescent="0.3">
      <c r="B81" s="178" t="s">
        <v>98</v>
      </c>
      <c r="C81" s="179">
        <f>B34+2%</f>
        <v>4.9736198570856843E-2</v>
      </c>
    </row>
    <row r="83" spans="1:4" x14ac:dyDescent="0.25">
      <c r="A83" s="12" t="s">
        <v>99</v>
      </c>
      <c r="D83" s="180"/>
    </row>
    <row r="87" spans="1:4" ht="15.75" thickBot="1" x14ac:dyDescent="0.3"/>
    <row r="88" spans="1:4" ht="15.75" thickBot="1" x14ac:dyDescent="0.3">
      <c r="B88" s="181"/>
      <c r="C88" s="182">
        <f>(C81-D10)*B35/(B34-D10)</f>
        <v>0.13229542854114262</v>
      </c>
    </row>
    <row r="90" spans="1:4" x14ac:dyDescent="0.25">
      <c r="A90" s="12" t="s">
        <v>100</v>
      </c>
    </row>
    <row r="95" spans="1:4" x14ac:dyDescent="0.25">
      <c r="A95" s="12" t="s">
        <v>101</v>
      </c>
    </row>
    <row r="97" spans="1:8" ht="15.75" thickBot="1" x14ac:dyDescent="0.3">
      <c r="C97" s="59" t="s">
        <v>44</v>
      </c>
      <c r="D97" s="183" t="s">
        <v>102</v>
      </c>
    </row>
    <row r="98" spans="1:8" ht="15.75" thickBot="1" x14ac:dyDescent="0.3">
      <c r="A98" s="184" t="s">
        <v>54</v>
      </c>
      <c r="B98" s="185" t="s">
        <v>60</v>
      </c>
      <c r="C98" s="170">
        <f>B34</f>
        <v>2.9736198570856839E-2</v>
      </c>
      <c r="D98" s="186">
        <f>B35</f>
        <v>0.21738151604143699</v>
      </c>
      <c r="E98" s="187" t="s">
        <v>83</v>
      </c>
      <c r="F98" s="188">
        <f>C81</f>
        <v>4.9736198570856843E-2</v>
      </c>
      <c r="G98" s="189">
        <f>C88</f>
        <v>0.13229542854114262</v>
      </c>
    </row>
    <row r="99" spans="1:8" ht="15.75" thickBot="1" x14ac:dyDescent="0.3">
      <c r="C99" s="175">
        <f>D10</f>
        <v>8.0833039999999995E-2</v>
      </c>
      <c r="D99" s="190">
        <v>0</v>
      </c>
      <c r="E99" s="187"/>
    </row>
    <row r="101" spans="1:8" x14ac:dyDescent="0.25">
      <c r="A101" s="12" t="s">
        <v>103</v>
      </c>
    </row>
    <row r="102" spans="1:8" ht="15.75" thickBot="1" x14ac:dyDescent="0.3"/>
    <row r="103" spans="1:8" ht="16.5" thickBot="1" x14ac:dyDescent="0.3">
      <c r="A103" s="188">
        <f>F98</f>
        <v>4.9736198570856843E-2</v>
      </c>
      <c r="B103" s="189">
        <f>G98</f>
        <v>0.13229542854114262</v>
      </c>
      <c r="C103" s="34">
        <f t="array" ref="C103:D104">MINVERSE(C98:D99)</f>
        <v>0</v>
      </c>
      <c r="D103" s="36">
        <v>12.371178913968842</v>
      </c>
      <c r="E103" s="187" t="s">
        <v>83</v>
      </c>
      <c r="F103" s="191">
        <f t="array" ref="F103">MMULT(A103:B103,C103:D104)</f>
        <v>0.60858637362674683</v>
      </c>
      <c r="G103" s="192">
        <f>1-F103</f>
        <v>0.39141362637325317</v>
      </c>
      <c r="H103" s="193"/>
    </row>
    <row r="104" spans="1:8" ht="16.5" thickBot="1" x14ac:dyDescent="0.3">
      <c r="A104" s="24"/>
      <c r="B104" s="194"/>
      <c r="C104" s="40">
        <v>4.6002071298894673</v>
      </c>
      <c r="D104" s="42">
        <v>-1.6922866278623769</v>
      </c>
      <c r="E104" s="187"/>
      <c r="F104" s="24"/>
      <c r="G104" s="24"/>
    </row>
    <row r="105" spans="1:8" x14ac:dyDescent="0.25">
      <c r="F105" s="77"/>
      <c r="G105" s="77">
        <f>SUM(F103:G103)</f>
        <v>1</v>
      </c>
    </row>
    <row r="107" spans="1:8" x14ac:dyDescent="0.25">
      <c r="A107" s="12" t="s">
        <v>104</v>
      </c>
    </row>
    <row r="108" spans="1:8" ht="15.75" thickBot="1" x14ac:dyDescent="0.3">
      <c r="G108" s="195"/>
      <c r="H108" s="195"/>
    </row>
    <row r="109" spans="1:8" ht="15.75" thickBot="1" x14ac:dyDescent="0.3">
      <c r="A109" s="196" t="s">
        <v>105</v>
      </c>
      <c r="B109" s="197"/>
      <c r="C109" s="198">
        <v>1000000</v>
      </c>
      <c r="G109" s="199"/>
    </row>
    <row r="111" spans="1:8" x14ac:dyDescent="0.25">
      <c r="A111" s="12" t="s">
        <v>106</v>
      </c>
      <c r="D111" s="200">
        <f>C109*F103</f>
        <v>608586.37362674682</v>
      </c>
    </row>
    <row r="112" spans="1:8" x14ac:dyDescent="0.25">
      <c r="A112" s="12" t="s">
        <v>107</v>
      </c>
      <c r="C112" s="200">
        <f>C109*G103</f>
        <v>391413.62637325318</v>
      </c>
    </row>
    <row r="123" spans="1:9" ht="15.75" thickBot="1" x14ac:dyDescent="0.3">
      <c r="A123" s="150" t="s">
        <v>108</v>
      </c>
      <c r="B123" s="201"/>
      <c r="C123" s="201"/>
      <c r="F123" s="23"/>
      <c r="G123" s="60" t="s">
        <v>55</v>
      </c>
      <c r="H123" s="61" t="s">
        <v>56</v>
      </c>
    </row>
    <row r="124" spans="1:9" ht="15.75" thickTop="1" x14ac:dyDescent="0.25">
      <c r="F124" s="73" t="str">
        <f>A15</f>
        <v>BIMBOA.MX</v>
      </c>
      <c r="G124" s="92">
        <f>$D$111*B28</f>
        <v>454348.99758016493</v>
      </c>
      <c r="H124" s="154">
        <f>G124/D15</f>
        <v>12073.352403085122</v>
      </c>
      <c r="I124" s="59"/>
    </row>
    <row r="125" spans="1:9" x14ac:dyDescent="0.25">
      <c r="F125" s="73" t="str">
        <f t="shared" ref="F125:F126" si="3">A16</f>
        <v>CEMEXCPO.MX</v>
      </c>
      <c r="G125" s="92">
        <f>$D$111*B29</f>
        <v>60334.041070040839</v>
      </c>
      <c r="H125" s="154">
        <f t="shared" ref="H125" si="4">G125/D16</f>
        <v>6608.3287042761049</v>
      </c>
      <c r="I125" s="59"/>
    </row>
    <row r="126" spans="1:9" x14ac:dyDescent="0.25">
      <c r="F126" s="73" t="str">
        <f t="shared" si="3"/>
        <v>GENTERA.MX</v>
      </c>
      <c r="G126" s="92">
        <f>$D$111*B30</f>
        <v>93903.334976541009</v>
      </c>
      <c r="H126" s="154">
        <f>G126/D17</f>
        <v>6349.1098699486829</v>
      </c>
      <c r="I126" s="59"/>
    </row>
    <row r="127" spans="1:9" ht="15.75" thickBot="1" x14ac:dyDescent="0.3">
      <c r="D127" s="77"/>
      <c r="F127" s="78" t="s">
        <v>109</v>
      </c>
      <c r="G127" s="48">
        <f>C112</f>
        <v>391413.62637325318</v>
      </c>
      <c r="H127" s="158" t="e">
        <f>G127/VLOOKUP(C7,'[2]Cetes libre de riesgo'!$A$19:$E$1838,4,FALSE)</f>
        <v>#N/A</v>
      </c>
      <c r="I127" s="59"/>
    </row>
    <row r="128" spans="1:9" ht="15.75" thickTop="1" x14ac:dyDescent="0.25">
      <c r="F128" s="53" t="s">
        <v>63</v>
      </c>
      <c r="G128" s="83">
        <f>SUM(G124:G127)</f>
        <v>1000000</v>
      </c>
      <c r="H128" s="84"/>
      <c r="I128" s="85"/>
    </row>
    <row r="129" spans="1:1" x14ac:dyDescent="0.25">
      <c r="A129" s="202"/>
    </row>
  </sheetData>
  <mergeCells count="9">
    <mergeCell ref="E98:E99"/>
    <mergeCell ref="E103:E104"/>
    <mergeCell ref="A109:B109"/>
    <mergeCell ref="A1:N3"/>
    <mergeCell ref="F14:H14"/>
    <mergeCell ref="J14:L14"/>
    <mergeCell ref="K23:K25"/>
    <mergeCell ref="C29:D29"/>
    <mergeCell ref="A79:H79"/>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0">
    <tabColor theme="4" tint="0.59999389629810485"/>
  </sheetPr>
  <dimension ref="A1:N64"/>
  <sheetViews>
    <sheetView tabSelected="1" topLeftCell="A7" workbookViewId="0">
      <selection activeCell="C32" sqref="C32"/>
    </sheetView>
  </sheetViews>
  <sheetFormatPr baseColWidth="10" defaultRowHeight="15" x14ac:dyDescent="0.25"/>
  <cols>
    <col min="1" max="1" width="12.7109375" style="12" customWidth="1"/>
    <col min="2" max="2" width="15" style="12" customWidth="1"/>
    <col min="3" max="3" width="14.28515625" style="12" bestFit="1" customWidth="1"/>
    <col min="4" max="4" width="11.85546875" style="12" bestFit="1" customWidth="1"/>
    <col min="5" max="7" width="12" style="12" bestFit="1" customWidth="1"/>
    <col min="8" max="9" width="11.85546875" style="12" bestFit="1" customWidth="1"/>
    <col min="10" max="10" width="15" style="12" customWidth="1"/>
    <col min="11" max="11" width="14.28515625" style="12" bestFit="1" customWidth="1"/>
    <col min="12" max="13" width="11.85546875" style="12" bestFit="1" customWidth="1"/>
    <col min="14" max="14" width="11.42578125" style="12" customWidth="1"/>
    <col min="15" max="16384" width="11.42578125" style="12"/>
  </cols>
  <sheetData>
    <row r="1" spans="1:8" x14ac:dyDescent="0.25">
      <c r="A1" s="13">
        <v>43161</v>
      </c>
    </row>
    <row r="2" spans="1:8" x14ac:dyDescent="0.25">
      <c r="A2" s="203" t="s">
        <v>111</v>
      </c>
    </row>
    <row r="3" spans="1:8" ht="15.75" thickBot="1" x14ac:dyDescent="0.3">
      <c r="C3" s="183" t="s">
        <v>112</v>
      </c>
    </row>
    <row r="4" spans="1:8" ht="15.75" thickBot="1" x14ac:dyDescent="0.3">
      <c r="A4" s="121">
        <v>1</v>
      </c>
      <c r="B4" s="28" t="s">
        <v>39</v>
      </c>
      <c r="C4" s="204">
        <f>Portafolio!C7</f>
        <v>2.3625568427091088E-2</v>
      </c>
    </row>
    <row r="5" spans="1:8" ht="16.5" thickTop="1" thickBot="1" x14ac:dyDescent="0.3">
      <c r="A5" s="121">
        <v>2</v>
      </c>
      <c r="B5" s="28" t="s">
        <v>38</v>
      </c>
      <c r="C5" s="205">
        <f>Portafolio!C8</f>
        <v>5.0066607214726763E-2</v>
      </c>
    </row>
    <row r="6" spans="1:8" ht="16.5" thickTop="1" thickBot="1" x14ac:dyDescent="0.3">
      <c r="A6" s="121">
        <v>3</v>
      </c>
      <c r="B6" s="28" t="s">
        <v>40</v>
      </c>
      <c r="C6" s="206">
        <f>Portafolio!C9</f>
        <v>4.6239797412157897E-2</v>
      </c>
    </row>
    <row r="7" spans="1:8" ht="15.75" thickTop="1" x14ac:dyDescent="0.25"/>
    <row r="8" spans="1:8" x14ac:dyDescent="0.25">
      <c r="A8" s="203" t="s">
        <v>113</v>
      </c>
    </row>
    <row r="9" spans="1:8" ht="15.75" thickBot="1" x14ac:dyDescent="0.3"/>
    <row r="10" spans="1:8" x14ac:dyDescent="0.25">
      <c r="B10" s="207">
        <f t="array" ref="B10:D12">matriz_covarianza_anual</f>
        <v>17.101987004727746</v>
      </c>
      <c r="C10" s="208">
        <v>-2.8026570511292768</v>
      </c>
      <c r="D10" s="209">
        <v>-2.453328083571984</v>
      </c>
      <c r="F10" s="216"/>
      <c r="G10" s="216"/>
      <c r="H10" s="216"/>
    </row>
    <row r="11" spans="1:8" x14ac:dyDescent="0.25">
      <c r="A11" s="59" t="s">
        <v>114</v>
      </c>
      <c r="B11" s="210">
        <v>-2.8026570511292768</v>
      </c>
      <c r="C11" s="211">
        <v>11.149159184509882</v>
      </c>
      <c r="D11" s="212">
        <v>-2.1821705866997787</v>
      </c>
      <c r="F11" s="216"/>
      <c r="G11" s="216"/>
      <c r="H11" s="216"/>
    </row>
    <row r="12" spans="1:8" ht="15.75" thickBot="1" x14ac:dyDescent="0.3">
      <c r="B12" s="213">
        <v>-2.4533280835719844</v>
      </c>
      <c r="C12" s="214">
        <v>-2.1821705866997787</v>
      </c>
      <c r="D12" s="215">
        <v>10.820875156588372</v>
      </c>
      <c r="F12" s="216"/>
      <c r="G12" s="216"/>
      <c r="H12" s="216"/>
    </row>
    <row r="15" spans="1:8" x14ac:dyDescent="0.25">
      <c r="A15" s="203" t="s">
        <v>115</v>
      </c>
    </row>
    <row r="16" spans="1:8" ht="15.75" thickBot="1" x14ac:dyDescent="0.3"/>
    <row r="17" spans="1:14" x14ac:dyDescent="0.25">
      <c r="B17" s="59" t="s">
        <v>54</v>
      </c>
      <c r="C17" s="217">
        <f t="array" ref="C17:C19">Port_min</f>
        <v>0.489591002599432</v>
      </c>
      <c r="E17" s="162" t="s">
        <v>116</v>
      </c>
      <c r="F17" s="220">
        <f t="array" ref="F17:F18">+rs_Port_m</f>
        <v>3.6143029206706152E-2</v>
      </c>
    </row>
    <row r="18" spans="1:14" x14ac:dyDescent="0.25">
      <c r="B18" s="59" t="s">
        <v>60</v>
      </c>
      <c r="C18" s="218">
        <v>0.25476960880203081</v>
      </c>
      <c r="E18" s="221" t="s">
        <v>117</v>
      </c>
      <c r="F18" s="220">
        <v>0.20329692775188168</v>
      </c>
    </row>
    <row r="19" spans="1:14" ht="15.75" thickBot="1" x14ac:dyDescent="0.3">
      <c r="B19" s="59" t="s">
        <v>61</v>
      </c>
      <c r="C19" s="219">
        <v>0.2556393885985373</v>
      </c>
    </row>
    <row r="22" spans="1:14" x14ac:dyDescent="0.25">
      <c r="A22" s="203" t="s">
        <v>118</v>
      </c>
    </row>
    <row r="23" spans="1:14" ht="15.75" thickBot="1" x14ac:dyDescent="0.3"/>
    <row r="24" spans="1:14" x14ac:dyDescent="0.25">
      <c r="B24" s="59" t="s">
        <v>54</v>
      </c>
      <c r="C24" s="91">
        <f t="array" ref="C24:C26">+Port_sharpe</f>
        <v>0.17184924746304781</v>
      </c>
      <c r="E24" s="162" t="s">
        <v>116</v>
      </c>
      <c r="F24" s="222">
        <f t="array" ref="F24:F25">+rs_Port_Sharpe</f>
        <v>4.4064925532257798E-2</v>
      </c>
    </row>
    <row r="25" spans="1:14" x14ac:dyDescent="0.25">
      <c r="B25" s="59" t="s">
        <v>60</v>
      </c>
      <c r="C25" s="94">
        <v>0.44720444480722993</v>
      </c>
      <c r="E25" s="221" t="s">
        <v>117</v>
      </c>
      <c r="F25" s="222">
        <v>0.22447349138885719</v>
      </c>
    </row>
    <row r="26" spans="1:14" ht="15.75" thickBot="1" x14ac:dyDescent="0.3">
      <c r="B26" s="59" t="s">
        <v>61</v>
      </c>
      <c r="C26" s="95">
        <v>0.38094630772972221</v>
      </c>
    </row>
    <row r="27" spans="1:14" x14ac:dyDescent="0.25">
      <c r="F27" s="202"/>
      <c r="G27" s="202"/>
    </row>
    <row r="28" spans="1:14" x14ac:dyDescent="0.25">
      <c r="A28" s="203" t="s">
        <v>119</v>
      </c>
      <c r="F28" s="202"/>
      <c r="G28" s="202"/>
    </row>
    <row r="29" spans="1:14" x14ac:dyDescent="0.25">
      <c r="F29" s="202"/>
      <c r="G29" s="202"/>
    </row>
    <row r="31" spans="1:14" ht="30.75" thickBot="1" x14ac:dyDescent="0.3">
      <c r="A31" s="223" t="s">
        <v>120</v>
      </c>
      <c r="B31" s="224">
        <f>'[1]App 3 activos'!A37</f>
        <v>-1</v>
      </c>
      <c r="C31" s="225">
        <f>'[1]App 3 activos'!A38</f>
        <v>-0.8</v>
      </c>
      <c r="D31" s="225">
        <f>'[1]App 3 activos'!A39</f>
        <v>-0.6</v>
      </c>
      <c r="E31" s="225">
        <f>'[1]App 3 activos'!A40</f>
        <v>-0.4</v>
      </c>
      <c r="F31" s="225">
        <f>'[1]App 3 activos'!A41</f>
        <v>-0.2</v>
      </c>
      <c r="G31" s="225">
        <f>'[1]App 3 activos'!A42</f>
        <v>0</v>
      </c>
      <c r="H31" s="226">
        <f>F17</f>
        <v>3.6143029206706152E-2</v>
      </c>
      <c r="I31" s="225">
        <f>'[1]App 3 activos'!A45</f>
        <v>0.2</v>
      </c>
      <c r="J31" s="226">
        <f>F24</f>
        <v>4.4064925532257798E-2</v>
      </c>
      <c r="K31" s="225">
        <f>'[1]App 3 activos'!A46</f>
        <v>0.4</v>
      </c>
      <c r="L31" s="225">
        <f>'[1]App 3 activos'!A47</f>
        <v>0.6</v>
      </c>
      <c r="M31" s="225">
        <f>'[1]App 3 activos'!A48</f>
        <v>0.8</v>
      </c>
      <c r="N31" s="225">
        <f>'[1]App 3 activos'!A49</f>
        <v>1</v>
      </c>
    </row>
    <row r="32" spans="1:14" x14ac:dyDescent="0.25">
      <c r="A32" s="162" t="s">
        <v>54</v>
      </c>
      <c r="B32" s="227" t="e">
        <f t="array" aca="1" ref="B32:N34" ca="1">Port_apalancado_R($C$17:$C$19,$C$24:$C$26,$B$10:$D$12,$C$4:$C$6,N31)</f>
        <v>#NAME?</v>
      </c>
      <c r="C32" s="227" t="e">
        <f ca="1"/>
        <v>#NAME?</v>
      </c>
      <c r="D32" s="227" t="e">
        <f ca="1"/>
        <v>#NAME?</v>
      </c>
      <c r="E32" s="227" t="e">
        <f ca="1"/>
        <v>#NAME?</v>
      </c>
      <c r="F32" s="227" t="e">
        <f ca="1"/>
        <v>#NAME?</v>
      </c>
      <c r="G32" s="227" t="e">
        <f ca="1"/>
        <v>#NAME?</v>
      </c>
      <c r="H32" s="217" t="e">
        <f ca="1"/>
        <v>#NAME?</v>
      </c>
      <c r="I32" s="227" t="e">
        <f ca="1"/>
        <v>#NAME?</v>
      </c>
      <c r="J32" s="230" t="e">
        <f ca="1"/>
        <v>#NAME?</v>
      </c>
      <c r="K32" s="227" t="e">
        <f ca="1"/>
        <v>#NAME?</v>
      </c>
      <c r="L32" s="227" t="e">
        <f ca="1"/>
        <v>#NAME?</v>
      </c>
      <c r="M32" s="227" t="e">
        <f ca="1"/>
        <v>#NAME?</v>
      </c>
      <c r="N32" s="227" t="e">
        <f ca="1"/>
        <v>#NAME?</v>
      </c>
    </row>
    <row r="33" spans="1:14" x14ac:dyDescent="0.25">
      <c r="A33" s="162" t="s">
        <v>60</v>
      </c>
      <c r="B33" s="228" t="e">
        <f ca="1"/>
        <v>#NAME?</v>
      </c>
      <c r="C33" s="228" t="e">
        <f ca="1"/>
        <v>#NAME?</v>
      </c>
      <c r="D33" s="228" t="e">
        <f ca="1"/>
        <v>#NAME?</v>
      </c>
      <c r="E33" s="228" t="e">
        <f ca="1"/>
        <v>#NAME?</v>
      </c>
      <c r="F33" s="228" t="e">
        <f ca="1"/>
        <v>#NAME?</v>
      </c>
      <c r="G33" s="228" t="e">
        <f ca="1"/>
        <v>#NAME?</v>
      </c>
      <c r="H33" s="218" t="e">
        <f ca="1"/>
        <v>#NAME?</v>
      </c>
      <c r="I33" s="228" t="e">
        <f ca="1"/>
        <v>#NAME?</v>
      </c>
      <c r="J33" s="231" t="e">
        <f ca="1"/>
        <v>#NAME?</v>
      </c>
      <c r="K33" s="228" t="e">
        <f ca="1"/>
        <v>#NAME?</v>
      </c>
      <c r="L33" s="228" t="e">
        <f ca="1"/>
        <v>#NAME?</v>
      </c>
      <c r="M33" s="228" t="e">
        <f ca="1"/>
        <v>#NAME?</v>
      </c>
      <c r="N33" s="228" t="e">
        <f ca="1"/>
        <v>#NAME?</v>
      </c>
    </row>
    <row r="34" spans="1:14" ht="15.75" thickBot="1" x14ac:dyDescent="0.3">
      <c r="A34" s="162" t="s">
        <v>61</v>
      </c>
      <c r="B34" s="229" t="e">
        <f ca="1"/>
        <v>#NAME?</v>
      </c>
      <c r="C34" s="229" t="e">
        <f ca="1"/>
        <v>#NAME?</v>
      </c>
      <c r="D34" s="229" t="e">
        <f ca="1"/>
        <v>#NAME?</v>
      </c>
      <c r="E34" s="229" t="e">
        <f ca="1"/>
        <v>#NAME?</v>
      </c>
      <c r="F34" s="229" t="e">
        <f ca="1"/>
        <v>#NAME?</v>
      </c>
      <c r="G34" s="229" t="e">
        <f ca="1"/>
        <v>#NAME?</v>
      </c>
      <c r="H34" s="219" t="e">
        <f ca="1"/>
        <v>#NAME?</v>
      </c>
      <c r="I34" s="229" t="e">
        <f ca="1"/>
        <v>#NAME?</v>
      </c>
      <c r="J34" s="232" t="e">
        <f ca="1"/>
        <v>#NAME?</v>
      </c>
      <c r="K34" s="229" t="e">
        <f ca="1"/>
        <v>#NAME?</v>
      </c>
      <c r="L34" s="229" t="e">
        <f ca="1"/>
        <v>#NAME?</v>
      </c>
      <c r="M34" s="229" t="e">
        <f ca="1"/>
        <v>#NAME?</v>
      </c>
      <c r="N34" s="229" t="e">
        <f ca="1"/>
        <v>#NAME?</v>
      </c>
    </row>
    <row r="35" spans="1:14" x14ac:dyDescent="0.25">
      <c r="A35" s="162" t="s">
        <v>116</v>
      </c>
      <c r="B35" s="233" t="e">
        <f ca="1">Rendimiento_Port(B32:B34,$C$4:$C$6)</f>
        <v>#NAME?</v>
      </c>
      <c r="C35" s="234" t="e">
        <f t="array" aca="1" ref="C35" ca="1">Rendimiento_Port(C32:C34,$C$4:$C$6)</f>
        <v>#NAME?</v>
      </c>
      <c r="D35" s="234" t="e">
        <f t="array" aca="1" ref="D35" ca="1">Rendimiento_Port(D32:D34,$C$4:$C$6)</f>
        <v>#NAME?</v>
      </c>
      <c r="E35" s="234" t="e">
        <f t="array" aca="1" ref="E35" ca="1">Rendimiento_Port(E32:E34,$C$4:$C$6)</f>
        <v>#NAME?</v>
      </c>
      <c r="F35" s="234" t="e">
        <f t="array" aca="1" ref="F35" ca="1">Rendimiento_Port(F32:F34,$C$4:$C$6)</f>
        <v>#NAME?</v>
      </c>
      <c r="G35" s="234" t="e">
        <f t="array" aca="1" ref="G35" ca="1">Rendimiento_Port(G32:G34,$C$4:$C$6)</f>
        <v>#NAME?</v>
      </c>
      <c r="H35" s="235" t="e">
        <f t="array" aca="1" ref="H35" ca="1">Rendimiento_Port(H32:H34,$C$4:$C$6)</f>
        <v>#NAME?</v>
      </c>
      <c r="I35" s="234" t="e">
        <f t="array" aca="1" ref="I35" ca="1">Rendimiento_Port(I32:I34,$C$4:$C$6)</f>
        <v>#NAME?</v>
      </c>
      <c r="J35" s="235" t="e">
        <f t="array" aca="1" ref="J35" ca="1">Rendimiento_Port(J32:J34,$C$4:$C$6)</f>
        <v>#NAME?</v>
      </c>
      <c r="K35" s="234" t="e">
        <f t="array" aca="1" ref="K35" ca="1">Rendimiento_Port(K32:K34,$C$4:$C$6)</f>
        <v>#NAME?</v>
      </c>
      <c r="L35" s="234" t="e">
        <f t="array" aca="1" ref="L35" ca="1">Rendimiento_Port(L32:L34,$C$4:$C$6)</f>
        <v>#NAME?</v>
      </c>
      <c r="M35" s="234" t="e">
        <f t="array" aca="1" ref="M35" ca="1">Rendimiento_Port(M32:M34,$C$4:$C$6)</f>
        <v>#NAME?</v>
      </c>
      <c r="N35" s="234" t="e">
        <f t="array" aca="1" ref="N35" ca="1">Rendimiento_Port(N32:N34,$C$4:$C$6)</f>
        <v>#NAME?</v>
      </c>
    </row>
    <row r="36" spans="1:14" x14ac:dyDescent="0.25">
      <c r="A36" s="221" t="s">
        <v>117</v>
      </c>
      <c r="B36" s="235" t="e">
        <f ca="1">SQRT(Varianza_Port(B32:B34,$B$10:$D$12))</f>
        <v>#NAME?</v>
      </c>
      <c r="C36" s="235" t="e">
        <f t="array" aca="1" ref="C36" ca="1">SQRT(Varianza_Port(C32:C34,$B$10:$D$12))</f>
        <v>#NAME?</v>
      </c>
      <c r="D36" s="235" t="e">
        <f t="array" aca="1" ref="D36" ca="1">SQRT(Varianza_Port(D32:D34,$B$10:$D$12))</f>
        <v>#NAME?</v>
      </c>
      <c r="E36" s="235" t="e">
        <f t="array" aca="1" ref="E36" ca="1">SQRT(Varianza_Port(E32:E34,$B$10:$D$12))</f>
        <v>#NAME?</v>
      </c>
      <c r="F36" s="235" t="e">
        <f t="array" aca="1" ref="F36" ca="1">SQRT(Varianza_Port(F32:F34,$B$10:$D$12))</f>
        <v>#NAME?</v>
      </c>
      <c r="G36" s="235" t="e">
        <f t="array" aca="1" ref="G36" ca="1">SQRT(Varianza_Port(G32:G34,$B$10:$D$12))</f>
        <v>#NAME?</v>
      </c>
      <c r="H36" s="235" t="e">
        <f t="array" aca="1" ref="H36" ca="1">SQRT(Varianza_Port(H32:H34,$B$10:$D$12))</f>
        <v>#NAME?</v>
      </c>
      <c r="I36" s="235" t="e">
        <f t="array" aca="1" ref="I36" ca="1">SQRT(Varianza_Port(I32:I34,$B$10:$D$12))</f>
        <v>#NAME?</v>
      </c>
      <c r="J36" s="235" t="e">
        <f t="array" aca="1" ref="J36" ca="1">SQRT(Varianza_Port(J32:J34,$B$10:$D$12))</f>
        <v>#NAME?</v>
      </c>
      <c r="K36" s="235" t="e">
        <f t="array" aca="1" ref="K36" ca="1">SQRT(Varianza_Port(K32:K34,$B$10:$D$12))</f>
        <v>#NAME?</v>
      </c>
      <c r="L36" s="235" t="e">
        <f t="array" aca="1" ref="L36" ca="1">SQRT(Varianza_Port(L32:L34,$B$10:$D$12))</f>
        <v>#NAME?</v>
      </c>
      <c r="M36" s="235" t="e">
        <f t="array" aca="1" ref="M36" ca="1">SQRT(Varianza_Port(M32:M34,$B$10:$D$12))</f>
        <v>#NAME?</v>
      </c>
      <c r="N36" s="235" t="e">
        <f t="array" aca="1" ref="N36" ca="1">SQRT(Varianza_Port(N32:N34,$B$10:$D$12))</f>
        <v>#NAME?</v>
      </c>
    </row>
    <row r="37" spans="1:14" x14ac:dyDescent="0.25">
      <c r="B37" s="236"/>
      <c r="C37" s="236"/>
      <c r="D37" s="236"/>
      <c r="F37" s="202"/>
      <c r="G37" s="202"/>
    </row>
    <row r="38" spans="1:14" x14ac:dyDescent="0.25">
      <c r="B38" s="236"/>
      <c r="C38" s="236"/>
      <c r="D38" s="236"/>
      <c r="F38" s="202"/>
      <c r="G38" s="202"/>
    </row>
    <row r="39" spans="1:14" x14ac:dyDescent="0.25">
      <c r="A39" s="203" t="s">
        <v>121</v>
      </c>
    </row>
    <row r="40" spans="1:14" ht="15.75" thickBot="1" x14ac:dyDescent="0.3"/>
    <row r="41" spans="1:14" x14ac:dyDescent="0.25">
      <c r="B41" s="59" t="s">
        <v>54</v>
      </c>
      <c r="C41" s="237" t="e">
        <f t="array" aca="1" ref="C41:C43" ca="1">Port_Tangencia(B10:D12,'[2]App 3 activos'!C7:C9,'[2]Portafolio de tangencia'!D10)</f>
        <v>#NAME?</v>
      </c>
      <c r="E41" s="162" t="s">
        <v>116</v>
      </c>
      <c r="F41" s="240" t="e">
        <f ca="1">Rendimiento_Port(C41:C43,$C$4:$C$6)</f>
        <v>#NAME?</v>
      </c>
      <c r="H41" s="241" t="s">
        <v>86</v>
      </c>
      <c r="I41" s="242">
        <f>'[2]Portafolio de tangencia'!D10</f>
        <v>7.4746880000000002E-2</v>
      </c>
      <c r="J41" s="243" t="s">
        <v>122</v>
      </c>
    </row>
    <row r="42" spans="1:14" x14ac:dyDescent="0.25">
      <c r="B42" s="59" t="s">
        <v>60</v>
      </c>
      <c r="C42" s="238" t="e">
        <f ca="1"/>
        <v>#NAME?</v>
      </c>
      <c r="E42" s="221" t="s">
        <v>117</v>
      </c>
      <c r="F42" s="240" t="e">
        <f ca="1">SQRT(Varianza_Port(C41:C43,$B$10:$D$12))</f>
        <v>#NAME?</v>
      </c>
    </row>
    <row r="43" spans="1:14" ht="15.75" thickBot="1" x14ac:dyDescent="0.3">
      <c r="B43" s="59" t="s">
        <v>61</v>
      </c>
      <c r="C43" s="239" t="e">
        <f ca="1"/>
        <v>#NAME?</v>
      </c>
    </row>
    <row r="45" spans="1:14" x14ac:dyDescent="0.25">
      <c r="A45" s="203" t="s">
        <v>123</v>
      </c>
    </row>
    <row r="46" spans="1:14" x14ac:dyDescent="0.25">
      <c r="A46" s="53" t="str">
        <f>CONCATENATE("Portafolio con ",D47," más rendimiento que el de Tangencia")</f>
        <v>Portafolio con 0.02 más rendimiento que el de Tangencia</v>
      </c>
      <c r="H46" s="53" t="str">
        <f>CONCATENATE("Portafolio con ",J47," más rendimiento que el de Tangencia")</f>
        <v>Portafolio con -0.02 más rendimiento que el de Tangencia</v>
      </c>
    </row>
    <row r="47" spans="1:14" x14ac:dyDescent="0.25">
      <c r="B47" s="244" t="s">
        <v>124</v>
      </c>
      <c r="C47" s="244"/>
      <c r="D47" s="245">
        <v>0.02</v>
      </c>
      <c r="H47" s="244" t="s">
        <v>124</v>
      </c>
      <c r="I47" s="244"/>
      <c r="J47" s="245">
        <v>-0.02</v>
      </c>
    </row>
    <row r="48" spans="1:14" ht="15.75" thickBot="1" x14ac:dyDescent="0.3"/>
    <row r="49" spans="1:14" x14ac:dyDescent="0.25">
      <c r="B49" s="59" t="s">
        <v>54</v>
      </c>
      <c r="C49" s="246" t="e">
        <f t="array" aca="1" ref="C49:C52" ca="1">Port_Tangencia_más_Rend(B10:D12,C4:C6,I41,D47)</f>
        <v>#NAME?</v>
      </c>
      <c r="E49" s="162" t="s">
        <v>116</v>
      </c>
      <c r="F49" s="249" t="e">
        <f ca="1">Rendimiento_Port(C49:C51,$C$4:$C$6)+C52*I41</f>
        <v>#NAME?</v>
      </c>
      <c r="G49" s="76" t="e">
        <f ca="1">F41+D47</f>
        <v>#NAME?</v>
      </c>
      <c r="I49" s="59" t="s">
        <v>54</v>
      </c>
      <c r="J49" s="246" t="e">
        <f t="array" aca="1" ref="J49:J52" ca="1">Port_Tangencia_más_Rend(B10:D12,C4:C6,I41,J47)</f>
        <v>#NAME?</v>
      </c>
      <c r="L49" s="162" t="s">
        <v>116</v>
      </c>
      <c r="M49" s="249" t="e">
        <f ca="1">Rendimiento_Port(J49:J51,$C$4:$C$6)+J52*I41</f>
        <v>#NAME?</v>
      </c>
      <c r="N49" s="76" t="e">
        <f ca="1">F41+J47</f>
        <v>#NAME?</v>
      </c>
    </row>
    <row r="50" spans="1:14" x14ac:dyDescent="0.25">
      <c r="B50" s="59" t="s">
        <v>60</v>
      </c>
      <c r="C50" s="247" t="e">
        <f ca="1"/>
        <v>#NAME?</v>
      </c>
      <c r="E50" s="221" t="s">
        <v>117</v>
      </c>
      <c r="F50" s="249" t="e">
        <f ca="1">SQRT(Varianza_Port(C49:C51,$B$10:$D$12))</f>
        <v>#NAME?</v>
      </c>
      <c r="I50" s="59" t="s">
        <v>60</v>
      </c>
      <c r="J50" s="247" t="e">
        <f ca="1"/>
        <v>#NAME?</v>
      </c>
      <c r="L50" s="221" t="s">
        <v>117</v>
      </c>
      <c r="M50" s="249" t="e">
        <f ca="1">SQRT(Varianza_Port(J49:J51,$B$10:$D$12))</f>
        <v>#NAME?</v>
      </c>
    </row>
    <row r="51" spans="1:14" x14ac:dyDescent="0.25">
      <c r="B51" s="59" t="s">
        <v>61</v>
      </c>
      <c r="C51" s="247" t="e">
        <f ca="1"/>
        <v>#NAME?</v>
      </c>
      <c r="I51" s="59" t="s">
        <v>61</v>
      </c>
      <c r="J51" s="247" t="e">
        <f ca="1"/>
        <v>#NAME?</v>
      </c>
    </row>
    <row r="52" spans="1:14" ht="15.75" thickBot="1" x14ac:dyDescent="0.3">
      <c r="B52" s="59" t="s">
        <v>125</v>
      </c>
      <c r="C52" s="248" t="e">
        <f ca="1"/>
        <v>#NAME?</v>
      </c>
      <c r="I52" s="59" t="s">
        <v>125</v>
      </c>
      <c r="J52" s="248" t="e">
        <f ca="1"/>
        <v>#NAME?</v>
      </c>
    </row>
    <row r="54" spans="1:14" ht="15.75" thickBot="1" x14ac:dyDescent="0.3"/>
    <row r="55" spans="1:14" ht="15.75" thickBot="1" x14ac:dyDescent="0.3">
      <c r="A55" s="196" t="s">
        <v>105</v>
      </c>
      <c r="B55" s="197"/>
      <c r="C55" s="198">
        <v>1000000</v>
      </c>
      <c r="I55" s="196" t="s">
        <v>105</v>
      </c>
      <c r="J55" s="197"/>
      <c r="K55" s="198">
        <v>1000000</v>
      </c>
    </row>
    <row r="57" spans="1:14" x14ac:dyDescent="0.25">
      <c r="A57" s="150" t="s">
        <v>108</v>
      </c>
      <c r="B57" s="201"/>
      <c r="C57" s="201"/>
      <c r="I57" s="150" t="s">
        <v>108</v>
      </c>
      <c r="J57" s="201"/>
      <c r="K57" s="201"/>
    </row>
    <row r="59" spans="1:14" ht="15.75" thickBot="1" x14ac:dyDescent="0.3">
      <c r="A59" s="23"/>
      <c r="B59" s="60" t="s">
        <v>55</v>
      </c>
      <c r="C59" s="61" t="s">
        <v>56</v>
      </c>
      <c r="E59" s="25" t="s">
        <v>46</v>
      </c>
      <c r="F59" s="25" t="s">
        <v>49</v>
      </c>
      <c r="I59" s="23"/>
      <c r="J59" s="60" t="s">
        <v>55</v>
      </c>
      <c r="K59" s="61" t="s">
        <v>56</v>
      </c>
    </row>
    <row r="60" spans="1:14" ht="16.5" thickTop="1" thickBot="1" x14ac:dyDescent="0.3">
      <c r="A60" s="73" t="s">
        <v>39</v>
      </c>
      <c r="B60" s="92" t="e">
        <f ca="1">+$C$55*C49</f>
        <v>#NAME?</v>
      </c>
      <c r="C60" s="154" t="e">
        <f ca="1">+B60/F60</f>
        <v>#NAME?</v>
      </c>
      <c r="E60" s="28" t="s">
        <v>39</v>
      </c>
      <c r="F60" s="30">
        <f>'[2]App 3 activos'!D7</f>
        <v>43.040000999999997</v>
      </c>
      <c r="I60" s="73" t="s">
        <v>39</v>
      </c>
      <c r="J60" s="92" t="e">
        <f ca="1">$K$55*J49</f>
        <v>#NAME?</v>
      </c>
      <c r="K60" s="154" t="e">
        <f ca="1">+J60/F60</f>
        <v>#NAME?</v>
      </c>
    </row>
    <row r="61" spans="1:14" ht="16.5" thickTop="1" thickBot="1" x14ac:dyDescent="0.3">
      <c r="A61" s="73" t="s">
        <v>38</v>
      </c>
      <c r="B61" s="92" t="e">
        <f ca="1">+$C$55*C50</f>
        <v>#NAME?</v>
      </c>
      <c r="C61" s="154" t="e">
        <f ca="1">+B61/F61</f>
        <v>#NAME?</v>
      </c>
      <c r="E61" s="28" t="s">
        <v>38</v>
      </c>
      <c r="F61" s="30">
        <f>'[2]App 3 activos'!D8</f>
        <v>13.1</v>
      </c>
      <c r="I61" s="73" t="s">
        <v>38</v>
      </c>
      <c r="J61" s="92" t="e">
        <f ca="1">$K$55*J50</f>
        <v>#NAME?</v>
      </c>
      <c r="K61" s="154" t="e">
        <f ca="1">+J61/F61</f>
        <v>#NAME?</v>
      </c>
    </row>
    <row r="62" spans="1:14" ht="16.5" thickTop="1" thickBot="1" x14ac:dyDescent="0.3">
      <c r="A62" s="73" t="s">
        <v>40</v>
      </c>
      <c r="B62" s="92" t="e">
        <f ca="1">+$C$55*C51</f>
        <v>#NAME?</v>
      </c>
      <c r="C62" s="154" t="e">
        <f ca="1">+B62/F62</f>
        <v>#NAME?</v>
      </c>
      <c r="E62" s="28" t="s">
        <v>40</v>
      </c>
      <c r="F62" s="147">
        <f>'[2]App 3 activos'!D9</f>
        <v>15.69</v>
      </c>
      <c r="I62" s="73" t="s">
        <v>40</v>
      </c>
      <c r="J62" s="92" t="e">
        <f ca="1">$K$55*J51</f>
        <v>#NAME?</v>
      </c>
      <c r="K62" s="154" t="e">
        <f ca="1">+J62/F62</f>
        <v>#NAME?</v>
      </c>
    </row>
    <row r="63" spans="1:14" ht="16.5" thickTop="1" thickBot="1" x14ac:dyDescent="0.3">
      <c r="A63" s="78" t="s">
        <v>109</v>
      </c>
      <c r="B63" s="48" t="e">
        <f ca="1">+$C$55*C52</f>
        <v>#NAME?</v>
      </c>
      <c r="C63" s="158" t="e">
        <f ca="1">B63/VLOOKUP(A1,'[2]Cetes libre de riesgo'!$A$19:$E$1838,4,FALSE)</f>
        <v>#NAME?</v>
      </c>
      <c r="I63" s="78" t="s">
        <v>109</v>
      </c>
      <c r="J63" s="48" t="e">
        <f ca="1">$K$55*J52</f>
        <v>#NAME?</v>
      </c>
      <c r="K63" s="158" t="e">
        <f ca="1">J63/VLOOKUP(A1,'[2]Cetes libre de riesgo'!$A$19:$E$1838,4,FALSE)</f>
        <v>#NAME?</v>
      </c>
    </row>
    <row r="64" spans="1:14" ht="15.75" thickTop="1" x14ac:dyDescent="0.25">
      <c r="A64" s="53" t="s">
        <v>63</v>
      </c>
      <c r="B64" s="83" t="e">
        <f ca="1">SUM(B60:B63)</f>
        <v>#NAME?</v>
      </c>
      <c r="C64" s="84"/>
      <c r="I64" s="53" t="s">
        <v>63</v>
      </c>
      <c r="J64" s="83" t="e">
        <f ca="1">SUM(J60:J63)</f>
        <v>#NAME?</v>
      </c>
      <c r="K64" s="250"/>
    </row>
  </sheetData>
  <mergeCells count="2">
    <mergeCell ref="A55:B55"/>
    <mergeCell ref="I55:J5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12</vt:i4>
      </vt:variant>
    </vt:vector>
  </HeadingPairs>
  <TitlesOfParts>
    <vt:vector size="21" baseType="lpstr">
      <vt:lpstr>KOFL.MX</vt:lpstr>
      <vt:lpstr>Cetes</vt:lpstr>
      <vt:lpstr>BIMBOA.MX</vt:lpstr>
      <vt:lpstr>CEMEXCPO.MX</vt:lpstr>
      <vt:lpstr>GENTERA.MX</vt:lpstr>
      <vt:lpstr>Rendimientos</vt:lpstr>
      <vt:lpstr>Portafolio</vt:lpstr>
      <vt:lpstr>Portafolio de tangencia</vt:lpstr>
      <vt:lpstr>Port_fin</vt:lpstr>
      <vt:lpstr>Bim</vt:lpstr>
      <vt:lpstr>Cem</vt:lpstr>
      <vt:lpstr>Gen</vt:lpstr>
      <vt:lpstr>LogBim</vt:lpstr>
      <vt:lpstr>LogCem</vt:lpstr>
      <vt:lpstr>LogGen</vt:lpstr>
      <vt:lpstr>matriz_covarianza_anual</vt:lpstr>
      <vt:lpstr>Port_min</vt:lpstr>
      <vt:lpstr>Port_sharpe</vt:lpstr>
      <vt:lpstr>Port_tan</vt:lpstr>
      <vt:lpstr>rs_Port_m</vt:lpstr>
      <vt:lpstr>rs_Port_Sharpe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 Hethcliff</cp:lastModifiedBy>
  <dcterms:created xsi:type="dcterms:W3CDTF">2019-05-12T18:19:04Z</dcterms:created>
  <dcterms:modified xsi:type="dcterms:W3CDTF">2019-05-12T21:25:31Z</dcterms:modified>
</cp:coreProperties>
</file>