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 activeTab="2"/>
  </bookViews>
  <sheets>
    <sheet name="stable" sheetId="1" r:id="rId1"/>
    <sheet name="dev_1021" sheetId="3" r:id="rId2"/>
    <sheet name="amd_triton_optimize" sheetId="4" r:id="rId3"/>
    <sheet name="dev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<sst xmlns="http://schemas.openxmlformats.org/spreadsheetml/2006/main" count="551" uniqueCount="74">
  <si>
    <t>TE-TestCastTranspose</t>
  </si>
  <si>
    <r>
      <rPr>
        <sz val="12"/>
        <color rgb="FF000000"/>
        <rFont val="Arial"/>
        <charset val="134"/>
      </rPr>
      <t>stable rules</t>
    </r>
    <r>
      <rPr>
        <sz val="12"/>
        <color rgb="FF000000"/>
        <rFont val="宋体"/>
        <charset val="134"/>
      </rPr>
      <t>：</t>
    </r>
  </si>
  <si>
    <t>tile num &gt; cu num : (8,8)</t>
  </si>
  <si>
    <t>tile num &lt;= cu num : (4,4)</t>
  </si>
  <si>
    <t>AMD_MI308(stable)</t>
  </si>
  <si>
    <t>AMD_MI308(dev)</t>
  </si>
  <si>
    <t>NVIDIA_H20</t>
  </si>
  <si>
    <t>AMD_308_triton</t>
  </si>
  <si>
    <t>InType</t>
  </si>
  <si>
    <t>OutType</t>
  </si>
  <si>
    <t>Shape</t>
  </si>
  <si>
    <t>Time(us)</t>
  </si>
  <si>
    <t>better</t>
  </si>
  <si>
    <t>float32</t>
  </si>
  <si>
    <t>float8e5m2</t>
  </si>
  <si>
    <t>[2048,12288]</t>
  </si>
  <si>
    <t>[256,65536]</t>
  </si>
  <si>
    <t>[65536,128]</t>
  </si>
  <si>
    <t>[768,1024]</t>
  </si>
  <si>
    <t>[256,256]</t>
  </si>
  <si>
    <t>[120,2080]</t>
  </si>
  <si>
    <t>[8,8]</t>
  </si>
  <si>
    <t>float8e4m3</t>
  </si>
  <si>
    <t>bfloat16</t>
  </si>
  <si>
    <t>float16</t>
  </si>
  <si>
    <t>ld:1,2,4,8</t>
  </si>
  <si>
    <t>tile_size_x = warps_size*(ld/sizeof(InputType))</t>
  </si>
  <si>
    <t>st:1,2,4,8</t>
  </si>
  <si>
    <t>tile_size_y = wpt * iter * (st/sizeof(OutputType))</t>
  </si>
  <si>
    <t>wpt:4,8,16</t>
  </si>
  <si>
    <t>iter: 1,2,4 ...,32/wpt</t>
  </si>
  <si>
    <t>heyi_308_triton</t>
  </si>
  <si>
    <t>heyi_308_trion(using AMD triton config)</t>
  </si>
  <si>
    <t>AMD_triton</t>
  </si>
  <si>
    <t>AMD_308(tune warp_size32)</t>
  </si>
  <si>
    <t>ld, st , wpt, iter</t>
  </si>
  <si>
    <t>AMD_308(tune warp_size64)</t>
  </si>
  <si>
    <t>M</t>
  </si>
  <si>
    <t>N</t>
  </si>
  <si>
    <t>Config</t>
  </si>
  <si>
    <t>Bandwidth</t>
  </si>
  <si>
    <t>8,2,8,4</t>
  </si>
  <si>
    <t>8,1,8,8</t>
  </si>
  <si>
    <t>8,1,16,2</t>
  </si>
  <si>
    <t>8,1,4,4</t>
  </si>
  <si>
    <t>4,2,4,4</t>
  </si>
  <si>
    <t>8,1,8,4</t>
  </si>
  <si>
    <t>4,1,8,8</t>
  </si>
  <si>
    <t>8,2,16,2</t>
  </si>
  <si>
    <t>4,1,16,2</t>
  </si>
  <si>
    <t>2,1,4,8</t>
  </si>
  <si>
    <t> 26.90</t>
  </si>
  <si>
    <t>2,2,4,4</t>
  </si>
  <si>
    <t>AMD_trion_optimize</t>
  </si>
  <si>
    <t>boost</t>
  </si>
  <si>
    <t>ratio</t>
  </si>
  <si>
    <t>rule params:</t>
  </si>
  <si>
    <t>MI308X</t>
  </si>
  <si>
    <t>1. constexpr size_t warps_per_tile = 4;</t>
  </si>
  <si>
    <t>2. THREADS_PER_WARP</t>
  </si>
  <si>
    <t>3. constexpr size_t cache_line_size = 128;</t>
  </si>
  <si>
    <t>?</t>
  </si>
  <si>
    <t>4. constexpr size_t warps_per_sm = 16;</t>
  </si>
  <si>
    <t>5. static_cast&lt;size_t&gt;(cuda::sm_count())</t>
  </si>
  <si>
    <r>
      <rPr>
        <sz val="12"/>
        <color rgb="FF000000"/>
        <rFont val="Arial"/>
        <charset val="134"/>
      </rPr>
      <t>high level</t>
    </r>
    <r>
      <rPr>
        <sz val="12"/>
        <color rgb="FF000000"/>
        <rFont val="宋体"/>
        <charset val="134"/>
      </rPr>
      <t>可能的优化方向：</t>
    </r>
  </si>
  <si>
    <r>
      <rPr>
        <sz val="12"/>
        <color rgb="FF000000"/>
        <rFont val="Arial"/>
        <charset val="134"/>
      </rPr>
      <t xml:space="preserve">1. </t>
    </r>
    <r>
      <rPr>
        <sz val="12"/>
        <color rgb="FF000000"/>
        <rFont val="宋体"/>
        <charset val="134"/>
      </rPr>
      <t>修改上述参数为MI308X匹配的数值，再测试性能；</t>
    </r>
  </si>
  <si>
    <r>
      <rPr>
        <sz val="12"/>
        <color rgb="FF000000"/>
        <rFont val="Arial"/>
        <charset val="134"/>
      </rPr>
      <t xml:space="preserve">2. </t>
    </r>
    <r>
      <rPr>
        <sz val="12"/>
        <color rgb="FF000000"/>
        <rFont val="宋体"/>
        <charset val="134"/>
      </rPr>
      <t>通过实际测试的方法给出各种超参数情况下的经验性配置方法；</t>
    </r>
  </si>
  <si>
    <r>
      <rPr>
        <sz val="12"/>
        <color rgb="FF000000"/>
        <rFont val="Arial"/>
        <charset val="134"/>
      </rPr>
      <t>3. cost</t>
    </r>
    <r>
      <rPr>
        <sz val="12"/>
        <color rgb="FF000000"/>
        <rFont val="宋体"/>
        <charset val="134"/>
      </rPr>
      <t>函数的设计原则；</t>
    </r>
  </si>
  <si>
    <t>AMD_MI308</t>
  </si>
  <si>
    <t>sel-config</t>
  </si>
  <si>
    <t>8, 8</t>
  </si>
  <si>
    <t>4, 2</t>
  </si>
  <si>
    <t>4, 1</t>
  </si>
  <si>
    <t>4, 4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</si>
</sst>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rgb="FF000000"/>
      <name val="Noto Sans CJK SC"/>
      <charset val="1"/>
    </font>
    <font>
      <sz val="12"/>
      <color rgb="FF000000"/>
      <name val="Arial"/>
      <charset val="134"/>
    </font>
    <font>
      <sz val="12"/>
      <color rgb="FF000000"/>
      <name val="Noto Sans CJK SC"/>
      <charset val="134"/>
    </font>
    <font>
      <sz val="12"/>
      <color rgb="FFFF0000"/>
      <name val="Arial"/>
      <charset val="1"/>
    </font>
    <font>
      <sz val="12"/>
      <color rgb="FF000000"/>
      <name val="Arial"/>
      <charset val="1"/>
    </font>
    <font>
      <sz val="12"/>
      <color rgb="FFC9211E"/>
      <name val="Arial"/>
      <charset val="1"/>
    </font>
    <font>
      <sz val="12"/>
      <name val="Arial"/>
      <charset val="1"/>
    </font>
    <font>
      <sz val="12"/>
      <name val="Noto Sans CJK SC"/>
      <charset val="134"/>
    </font>
    <font>
      <sz val="12"/>
      <color rgb="FFFF0000"/>
      <name val="Arial"/>
      <charset val="134"/>
    </font>
    <font>
      <b/>
      <sz val="10.5"/>
      <color rgb="FF000000"/>
      <name val="Arial Unicode MS"/>
      <charset val="134"/>
    </font>
    <font>
      <sz val="12"/>
      <color rgb="FFFF0000"/>
      <name val="Noto Sans CJK SC"/>
      <charset val="1"/>
    </font>
    <font>
      <sz val="12"/>
      <name val="Arial"/>
      <charset val="134"/>
    </font>
    <font>
      <sz val="12"/>
      <name val="Noto Sans CJK SC"/>
      <charset val="1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1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4" borderId="0" xfId="0" applyFont="1" applyFill="1" applyBorder="1" applyAlignment="1">
      <alignment horizontal="center" vertical="center"/>
    </xf>
    <xf numFmtId="0" fontId="0" fillId="5" borderId="0" xfId="0" applyFill="1"/>
    <xf numFmtId="0" fontId="7" fillId="5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2" fontId="1" fillId="2" borderId="0" xfId="0" applyNumberFormat="1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171360</xdr:colOff>
      <xdr:row>3</xdr:row>
      <xdr:rowOff>28440</xdr:rowOff>
    </xdr:from>
    <xdr:to>
      <xdr:col>13</xdr:col>
      <xdr:colOff>570600</xdr:colOff>
      <xdr:row>24</xdr:row>
      <xdr:rowOff>151560</xdr:rowOff>
    </xdr:to>
    <xdr:pic>
      <xdr:nvPicPr>
        <xdr:cNvPr id="2" name="图片 2"/>
        <xdr:cNvPicPr/>
      </xdr:nvPicPr>
      <xdr:blipFill>
        <a:blip r:embed="rId1"/>
        <a:stretch>
          <a:fillRect/>
        </a:stretch>
      </xdr:blipFill>
      <xdr:spPr>
        <a:xfrm>
          <a:off x="10796270" y="608965"/>
          <a:ext cx="1779905" cy="4114165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19080</xdr:rowOff>
    </xdr:from>
    <xdr:to>
      <xdr:col>24</xdr:col>
      <xdr:colOff>208440</xdr:colOff>
      <xdr:row>23</xdr:row>
      <xdr:rowOff>75600</xdr:rowOff>
    </xdr:to>
    <xdr:pic>
      <xdr:nvPicPr>
        <xdr:cNvPr id="3" name="图片 3"/>
        <xdr:cNvPicPr/>
      </xdr:nvPicPr>
      <xdr:blipFill>
        <a:blip r:embed="rId2"/>
        <a:stretch>
          <a:fillRect/>
        </a:stretch>
      </xdr:blipFill>
      <xdr:spPr>
        <a:xfrm>
          <a:off x="12696190" y="600075"/>
          <a:ext cx="7110730" cy="385699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561960</xdr:colOff>
      <xdr:row>2</xdr:row>
      <xdr:rowOff>181080</xdr:rowOff>
    </xdr:from>
    <xdr:to>
      <xdr:col>12</xdr:col>
      <xdr:colOff>113400</xdr:colOff>
      <xdr:row>23</xdr:row>
      <xdr:rowOff>18360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7073900" y="552450"/>
          <a:ext cx="1622425" cy="3799205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12</xdr:col>
      <xdr:colOff>676440</xdr:colOff>
      <xdr:row>2</xdr:row>
      <xdr:rowOff>152280</xdr:rowOff>
    </xdr:from>
    <xdr:to>
      <xdr:col>22</xdr:col>
      <xdr:colOff>675720</xdr:colOff>
      <xdr:row>23</xdr:row>
      <xdr:rowOff>18360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9259570" y="523240"/>
          <a:ext cx="6901815" cy="3828415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2"/>
  <sheetViews>
    <sheetView topLeftCell="B18" workbookViewId="0">
      <selection activeCell="G7" sqref="G7"/>
    </sheetView>
  </sheetViews>
  <sheetFormatPr defaultColWidth="9.05833333333333" defaultRowHeight="14.25"/>
  <cols>
    <col min="1" max="1" width="9" hidden="1"/>
    <col min="2" max="2" width="19.775" customWidth="1"/>
    <col min="3" max="3" width="10.6083333333333" customWidth="1"/>
    <col min="4" max="4" width="13.8333333333333" customWidth="1"/>
    <col min="5" max="5" width="13.6666666666667" customWidth="1"/>
    <col min="6" max="7" width="15.6666666666667" style="12" customWidth="1"/>
    <col min="8" max="8" width="15.6666666666667" customWidth="1"/>
    <col min="9" max="9" width="16.4416666666667" customWidth="1"/>
  </cols>
  <sheetData>
    <row r="1" ht="15.75" spans="2:2">
      <c r="B1" s="38" t="s">
        <v>0</v>
      </c>
    </row>
    <row r="2" ht="15" spans="2:5">
      <c r="B2" s="25" t="s">
        <v>1</v>
      </c>
      <c r="C2" s="39"/>
      <c r="D2" s="40"/>
      <c r="E2" s="40"/>
    </row>
    <row r="3" ht="15" spans="2:5">
      <c r="B3" s="18" t="s">
        <v>2</v>
      </c>
      <c r="C3" s="39"/>
      <c r="D3" s="40"/>
      <c r="E3" s="40"/>
    </row>
    <row r="4" ht="15" spans="2:9">
      <c r="B4" s="18" t="s">
        <v>3</v>
      </c>
      <c r="D4" s="12"/>
      <c r="E4" s="12"/>
      <c r="F4" s="71" t="s">
        <v>4</v>
      </c>
      <c r="G4" s="5" t="s">
        <v>5</v>
      </c>
      <c r="H4" s="71" t="s">
        <v>6</v>
      </c>
      <c r="I4" s="71" t="s">
        <v>7</v>
      </c>
    </row>
    <row r="5" ht="15" spans="3:11">
      <c r="C5" s="18" t="s">
        <v>8</v>
      </c>
      <c r="D5" s="18" t="s">
        <v>9</v>
      </c>
      <c r="E5" s="18" t="s">
        <v>10</v>
      </c>
      <c r="F5" s="18" t="s">
        <v>11</v>
      </c>
      <c r="G5" s="6" t="s">
        <v>11</v>
      </c>
      <c r="H5" s="18" t="s">
        <v>11</v>
      </c>
      <c r="I5" s="18" t="s">
        <v>11</v>
      </c>
      <c r="J5" s="1" t="s">
        <v>12</v>
      </c>
      <c r="K5" s="1" t="s">
        <v>12</v>
      </c>
    </row>
    <row r="6" ht="15" spans="3:11">
      <c r="C6" s="18" t="s">
        <v>13</v>
      </c>
      <c r="D6" s="18" t="s">
        <v>14</v>
      </c>
      <c r="E6" s="25" t="s">
        <v>15</v>
      </c>
      <c r="F6" s="12">
        <v>570.885</v>
      </c>
      <c r="G6" s="12">
        <v>647.77</v>
      </c>
      <c r="H6" s="12">
        <v>57.081</v>
      </c>
      <c r="I6" s="12">
        <v>88.8</v>
      </c>
      <c r="J6" t="str">
        <f t="shared" ref="J6:J12" si="0">IF(F6&gt;H6,"H20",IF(H6&lt;F6,"MI308"))</f>
        <v>H20</v>
      </c>
      <c r="K6" t="str">
        <f t="shared" ref="K6:K12" si="1">IF(F6&gt;G6,"dev",IF(F6&lt;G6,"stable"))</f>
        <v>stable</v>
      </c>
    </row>
    <row r="7" ht="15" spans="3:11">
      <c r="C7" s="18" t="s">
        <v>13</v>
      </c>
      <c r="D7" s="18" t="s">
        <v>14</v>
      </c>
      <c r="E7" s="25" t="s">
        <v>16</v>
      </c>
      <c r="F7" s="12">
        <v>400.997</v>
      </c>
      <c r="G7" s="12">
        <v>462.86</v>
      </c>
      <c r="H7" s="12">
        <v>41.376</v>
      </c>
      <c r="I7" s="12">
        <v>46.62</v>
      </c>
      <c r="J7" t="str">
        <f t="shared" si="0"/>
        <v>H20</v>
      </c>
      <c r="K7" t="str">
        <f t="shared" si="1"/>
        <v>stable</v>
      </c>
    </row>
    <row r="8" ht="15" spans="3:11">
      <c r="C8" s="18" t="s">
        <v>13</v>
      </c>
      <c r="D8" s="18" t="s">
        <v>14</v>
      </c>
      <c r="E8" s="25" t="s">
        <v>17</v>
      </c>
      <c r="F8" s="12">
        <v>226.702</v>
      </c>
      <c r="G8" s="12">
        <v>273</v>
      </c>
      <c r="H8" s="12">
        <v>22.772</v>
      </c>
      <c r="I8" s="12">
        <v>29.42</v>
      </c>
      <c r="J8" t="str">
        <f t="shared" si="0"/>
        <v>H20</v>
      </c>
      <c r="K8" t="str">
        <f t="shared" si="1"/>
        <v>stable</v>
      </c>
    </row>
    <row r="9" ht="15" spans="3:11">
      <c r="C9" s="18" t="s">
        <v>13</v>
      </c>
      <c r="D9" s="18" t="s">
        <v>14</v>
      </c>
      <c r="E9" s="25" t="s">
        <v>18</v>
      </c>
      <c r="F9" s="12">
        <v>23.784</v>
      </c>
      <c r="G9" s="12">
        <v>17.58</v>
      </c>
      <c r="H9" s="12">
        <v>6.051</v>
      </c>
      <c r="I9" s="12">
        <v>23.46</v>
      </c>
      <c r="J9" t="str">
        <f t="shared" si="0"/>
        <v>H20</v>
      </c>
      <c r="K9" t="str">
        <f t="shared" si="1"/>
        <v>dev</v>
      </c>
    </row>
    <row r="10" ht="15" spans="3:11">
      <c r="C10" s="18" t="s">
        <v>13</v>
      </c>
      <c r="D10" s="18" t="s">
        <v>14</v>
      </c>
      <c r="E10" s="25" t="s">
        <v>19</v>
      </c>
      <c r="F10" s="12">
        <v>20.782</v>
      </c>
      <c r="G10" s="12">
        <v>7.68</v>
      </c>
      <c r="H10" s="12">
        <v>3.882</v>
      </c>
      <c r="I10" s="12">
        <v>23.36</v>
      </c>
      <c r="J10" t="str">
        <f t="shared" si="0"/>
        <v>H20</v>
      </c>
      <c r="K10" t="str">
        <f t="shared" si="1"/>
        <v>dev</v>
      </c>
    </row>
    <row r="11" ht="15" spans="3:11">
      <c r="C11" s="18" t="s">
        <v>13</v>
      </c>
      <c r="D11" s="18" t="s">
        <v>14</v>
      </c>
      <c r="E11" s="25" t="s">
        <v>20</v>
      </c>
      <c r="F11" s="12">
        <v>20.209</v>
      </c>
      <c r="G11" s="12">
        <v>26.47</v>
      </c>
      <c r="H11" s="12">
        <v>8.905</v>
      </c>
      <c r="I11" s="12">
        <v>37.73</v>
      </c>
      <c r="J11" t="str">
        <f t="shared" si="0"/>
        <v>H20</v>
      </c>
      <c r="K11" t="str">
        <f t="shared" si="1"/>
        <v>stable</v>
      </c>
    </row>
    <row r="12" ht="15" spans="3:11">
      <c r="C12" s="18" t="s">
        <v>13</v>
      </c>
      <c r="D12" s="18" t="s">
        <v>14</v>
      </c>
      <c r="E12" s="25" t="s">
        <v>21</v>
      </c>
      <c r="F12" s="12">
        <v>19.946</v>
      </c>
      <c r="G12" s="12">
        <v>7.93</v>
      </c>
      <c r="H12" s="12">
        <v>6.137</v>
      </c>
      <c r="I12" s="12">
        <v>23.59</v>
      </c>
      <c r="J12" t="str">
        <f t="shared" si="0"/>
        <v>H20</v>
      </c>
      <c r="K12" t="str">
        <f t="shared" si="1"/>
        <v>dev</v>
      </c>
    </row>
    <row r="13" ht="15" spans="3:9">
      <c r="C13" s="12"/>
      <c r="D13" s="12"/>
      <c r="E13" s="25"/>
      <c r="G13" s="4"/>
      <c r="H13" s="12"/>
      <c r="I13" s="12"/>
    </row>
    <row r="14" ht="15" spans="3:11">
      <c r="C14" s="18" t="s">
        <v>13</v>
      </c>
      <c r="D14" s="18" t="s">
        <v>22</v>
      </c>
      <c r="E14" s="25" t="s">
        <v>15</v>
      </c>
      <c r="F14" s="72">
        <v>566.565</v>
      </c>
      <c r="G14" s="10">
        <v>645.36</v>
      </c>
      <c r="H14" s="12">
        <v>57.154</v>
      </c>
      <c r="I14" s="12">
        <v>86.63</v>
      </c>
      <c r="J14" t="b">
        <f t="shared" ref="J14:J20" si="2">IF(B14&gt;D14,"H20",IF(D14&lt;B14,"MI308"))</f>
        <v>0</v>
      </c>
      <c r="K14" t="str">
        <f t="shared" ref="K14:K20" si="3">IF(B14&gt;C14,"dev",IF(B14&lt;C14,"stable"))</f>
        <v>stable</v>
      </c>
    </row>
    <row r="15" ht="15" spans="3:11">
      <c r="C15" s="18" t="s">
        <v>13</v>
      </c>
      <c r="D15" s="18" t="s">
        <v>22</v>
      </c>
      <c r="E15" s="25" t="s">
        <v>16</v>
      </c>
      <c r="F15" s="72">
        <v>398.132</v>
      </c>
      <c r="G15" s="10">
        <v>456.56</v>
      </c>
      <c r="H15" s="12">
        <v>41.228</v>
      </c>
      <c r="I15" s="12">
        <v>46.75</v>
      </c>
      <c r="J15" t="b">
        <f t="shared" si="2"/>
        <v>0</v>
      </c>
      <c r="K15" t="str">
        <f t="shared" si="3"/>
        <v>stable</v>
      </c>
    </row>
    <row r="16" ht="15" spans="3:11">
      <c r="C16" s="18" t="s">
        <v>13</v>
      </c>
      <c r="D16" s="18" t="s">
        <v>22</v>
      </c>
      <c r="E16" s="25" t="s">
        <v>17</v>
      </c>
      <c r="F16" s="72">
        <v>226.627</v>
      </c>
      <c r="G16" s="10">
        <v>275.7</v>
      </c>
      <c r="H16" s="12">
        <v>22.742</v>
      </c>
      <c r="I16" s="12">
        <v>28.92</v>
      </c>
      <c r="J16" t="b">
        <f t="shared" si="2"/>
        <v>0</v>
      </c>
      <c r="K16" t="str">
        <f t="shared" si="3"/>
        <v>stable</v>
      </c>
    </row>
    <row r="17" ht="15" spans="3:11">
      <c r="C17" s="18" t="s">
        <v>13</v>
      </c>
      <c r="D17" s="18" t="s">
        <v>22</v>
      </c>
      <c r="E17" s="25" t="s">
        <v>18</v>
      </c>
      <c r="F17" s="72">
        <v>23.859</v>
      </c>
      <c r="G17" s="10">
        <v>17.47</v>
      </c>
      <c r="H17" s="12">
        <v>6.05</v>
      </c>
      <c r="I17" s="12">
        <v>23.73</v>
      </c>
      <c r="J17" t="b">
        <f t="shared" si="2"/>
        <v>0</v>
      </c>
      <c r="K17" t="str">
        <f t="shared" si="3"/>
        <v>stable</v>
      </c>
    </row>
    <row r="18" ht="15" spans="3:11">
      <c r="C18" s="18" t="s">
        <v>13</v>
      </c>
      <c r="D18" s="18" t="s">
        <v>22</v>
      </c>
      <c r="E18" s="25" t="s">
        <v>19</v>
      </c>
      <c r="F18" s="72">
        <v>20.772</v>
      </c>
      <c r="G18" s="10">
        <v>7.71</v>
      </c>
      <c r="H18" s="12">
        <v>3.881</v>
      </c>
      <c r="I18" s="12">
        <v>23.21</v>
      </c>
      <c r="J18" t="b">
        <f t="shared" si="2"/>
        <v>0</v>
      </c>
      <c r="K18" t="str">
        <f t="shared" si="3"/>
        <v>stable</v>
      </c>
    </row>
    <row r="19" ht="15" spans="3:11">
      <c r="C19" s="18" t="s">
        <v>13</v>
      </c>
      <c r="D19" s="18" t="s">
        <v>22</v>
      </c>
      <c r="E19" s="25" t="s">
        <v>20</v>
      </c>
      <c r="F19" s="72">
        <v>29.168</v>
      </c>
      <c r="G19" s="10">
        <v>26.43</v>
      </c>
      <c r="H19" s="12">
        <v>8.905</v>
      </c>
      <c r="I19" s="12">
        <v>23.5</v>
      </c>
      <c r="J19" t="b">
        <f t="shared" si="2"/>
        <v>0</v>
      </c>
      <c r="K19" t="str">
        <f t="shared" si="3"/>
        <v>stable</v>
      </c>
    </row>
    <row r="20" ht="15" spans="3:11">
      <c r="C20" s="18" t="s">
        <v>13</v>
      </c>
      <c r="D20" s="18" t="s">
        <v>22</v>
      </c>
      <c r="E20" s="25" t="s">
        <v>21</v>
      </c>
      <c r="F20" s="72">
        <v>20.025</v>
      </c>
      <c r="G20" s="10">
        <v>7.95</v>
      </c>
      <c r="H20" s="12">
        <v>6.136</v>
      </c>
      <c r="I20" s="12">
        <v>24.07</v>
      </c>
      <c r="J20" t="b">
        <f t="shared" si="2"/>
        <v>0</v>
      </c>
      <c r="K20" t="str">
        <f t="shared" si="3"/>
        <v>stable</v>
      </c>
    </row>
    <row r="21" spans="6:7">
      <c r="F21" s="73"/>
      <c r="G21" s="11"/>
    </row>
    <row r="22" ht="15" spans="3:11">
      <c r="C22" s="18" t="s">
        <v>23</v>
      </c>
      <c r="D22" s="18" t="s">
        <v>14</v>
      </c>
      <c r="E22" s="25" t="s">
        <v>15</v>
      </c>
      <c r="F22" s="72">
        <v>587.642</v>
      </c>
      <c r="G22" s="10">
        <v>576.78</v>
      </c>
      <c r="H22" s="12">
        <v>57.153</v>
      </c>
      <c r="I22" s="12">
        <v>54.4</v>
      </c>
      <c r="J22" t="b">
        <f t="shared" ref="J22:J28" si="4">IF(B22&gt;D22,"H20",IF(D22&lt;B22,"MI308"))</f>
        <v>0</v>
      </c>
      <c r="K22" t="str">
        <f t="shared" ref="K22:K28" si="5">IF(B22&gt;C22,"dev",IF(B22&lt;C22,"stable"))</f>
        <v>stable</v>
      </c>
    </row>
    <row r="23" ht="15" spans="3:11">
      <c r="C23" s="18" t="s">
        <v>23</v>
      </c>
      <c r="D23" s="18" t="s">
        <v>14</v>
      </c>
      <c r="E23" s="25" t="s">
        <v>16</v>
      </c>
      <c r="F23" s="72">
        <v>467.353</v>
      </c>
      <c r="G23" s="10">
        <v>461.12</v>
      </c>
      <c r="H23" s="12">
        <v>41.228</v>
      </c>
      <c r="I23" s="12">
        <v>39.12</v>
      </c>
      <c r="J23" t="b">
        <f t="shared" si="4"/>
        <v>0</v>
      </c>
      <c r="K23" t="str">
        <f t="shared" si="5"/>
        <v>stable</v>
      </c>
    </row>
    <row r="24" ht="15" spans="3:11">
      <c r="C24" s="18" t="s">
        <v>23</v>
      </c>
      <c r="D24" s="18" t="s">
        <v>14</v>
      </c>
      <c r="E24" s="25" t="s">
        <v>17</v>
      </c>
      <c r="F24" s="72">
        <v>233.997</v>
      </c>
      <c r="G24" s="10">
        <v>226.82</v>
      </c>
      <c r="H24" s="12">
        <v>22.742</v>
      </c>
      <c r="I24" s="12">
        <v>24.5</v>
      </c>
      <c r="J24" t="b">
        <f t="shared" si="4"/>
        <v>0</v>
      </c>
      <c r="K24" t="str">
        <f t="shared" si="5"/>
        <v>stable</v>
      </c>
    </row>
    <row r="25" ht="15" spans="3:11">
      <c r="C25" s="18" t="s">
        <v>23</v>
      </c>
      <c r="D25" s="18" t="s">
        <v>14</v>
      </c>
      <c r="E25" s="25" t="s">
        <v>18</v>
      </c>
      <c r="F25" s="72">
        <v>29.21</v>
      </c>
      <c r="G25" s="10">
        <v>15.94</v>
      </c>
      <c r="H25" s="12">
        <v>3.685</v>
      </c>
      <c r="I25" s="12">
        <v>23.39</v>
      </c>
      <c r="J25" t="b">
        <f t="shared" si="4"/>
        <v>0</v>
      </c>
      <c r="K25" t="str">
        <f t="shared" si="5"/>
        <v>stable</v>
      </c>
    </row>
    <row r="26" ht="15" spans="3:11">
      <c r="C26" s="18" t="s">
        <v>23</v>
      </c>
      <c r="D26" s="18" t="s">
        <v>14</v>
      </c>
      <c r="E26" s="25" t="s">
        <v>19</v>
      </c>
      <c r="F26" s="72">
        <v>28.209</v>
      </c>
      <c r="G26" s="10">
        <v>7.64</v>
      </c>
      <c r="H26" s="12">
        <v>3.176</v>
      </c>
      <c r="I26" s="12">
        <v>23.49</v>
      </c>
      <c r="J26" t="b">
        <f t="shared" si="4"/>
        <v>0</v>
      </c>
      <c r="K26" t="str">
        <f t="shared" si="5"/>
        <v>stable</v>
      </c>
    </row>
    <row r="27" ht="15" spans="3:11">
      <c r="C27" s="18" t="s">
        <v>23</v>
      </c>
      <c r="D27" s="18" t="s">
        <v>14</v>
      </c>
      <c r="E27" s="25" t="s">
        <v>20</v>
      </c>
      <c r="F27" s="72">
        <v>40.057</v>
      </c>
      <c r="G27" s="10">
        <v>48.85</v>
      </c>
      <c r="H27" s="12">
        <v>8.904</v>
      </c>
      <c r="I27" s="12">
        <v>25.82</v>
      </c>
      <c r="J27" t="b">
        <f t="shared" si="4"/>
        <v>0</v>
      </c>
      <c r="K27" t="str">
        <f t="shared" si="5"/>
        <v>stable</v>
      </c>
    </row>
    <row r="28" ht="15" spans="3:11">
      <c r="C28" s="18" t="s">
        <v>23</v>
      </c>
      <c r="D28" s="18" t="s">
        <v>14</v>
      </c>
      <c r="E28" s="25" t="s">
        <v>21</v>
      </c>
      <c r="F28" s="72">
        <v>19.712</v>
      </c>
      <c r="G28" s="10">
        <v>10.74</v>
      </c>
      <c r="H28" s="12">
        <v>4.063</v>
      </c>
      <c r="I28" s="12">
        <v>23.53</v>
      </c>
      <c r="J28" t="b">
        <f t="shared" si="4"/>
        <v>0</v>
      </c>
      <c r="K28" t="str">
        <f t="shared" si="5"/>
        <v>stable</v>
      </c>
    </row>
    <row r="29" ht="15" spans="3:9">
      <c r="C29" s="12"/>
      <c r="D29" s="12"/>
      <c r="E29" s="25"/>
      <c r="F29" s="73"/>
      <c r="G29" s="11"/>
      <c r="H29" s="12"/>
      <c r="I29" s="12"/>
    </row>
    <row r="30" ht="15" spans="3:11">
      <c r="C30" s="18" t="s">
        <v>23</v>
      </c>
      <c r="D30" s="18" t="s">
        <v>22</v>
      </c>
      <c r="E30" s="25" t="s">
        <v>15</v>
      </c>
      <c r="F30" s="72">
        <v>583.115</v>
      </c>
      <c r="G30" s="10">
        <v>574.35</v>
      </c>
      <c r="H30" s="12">
        <v>41.147</v>
      </c>
      <c r="I30" s="12">
        <v>55.01</v>
      </c>
      <c r="J30" t="b">
        <f t="shared" ref="J30:J36" si="6">IF(B30&gt;D30,"H20",IF(D30&lt;B30,"MI308"))</f>
        <v>0</v>
      </c>
      <c r="K30" t="str">
        <f t="shared" ref="K30:K36" si="7">IF(B30&gt;C30,"dev",IF(B30&lt;C30,"stable"))</f>
        <v>stable</v>
      </c>
    </row>
    <row r="31" ht="15" spans="3:11">
      <c r="C31" s="18" t="s">
        <v>23</v>
      </c>
      <c r="D31" s="18" t="s">
        <v>22</v>
      </c>
      <c r="E31" s="25" t="s">
        <v>16</v>
      </c>
      <c r="F31" s="72">
        <v>464.123</v>
      </c>
      <c r="G31" s="10">
        <v>459.96</v>
      </c>
      <c r="H31" s="12">
        <v>28.449</v>
      </c>
      <c r="I31" s="12">
        <v>39.46</v>
      </c>
      <c r="J31" t="b">
        <f t="shared" si="6"/>
        <v>0</v>
      </c>
      <c r="K31" t="str">
        <f t="shared" si="7"/>
        <v>stable</v>
      </c>
    </row>
    <row r="32" ht="15" spans="3:11">
      <c r="C32" s="18" t="s">
        <v>23</v>
      </c>
      <c r="D32" s="18" t="s">
        <v>22</v>
      </c>
      <c r="E32" s="25" t="s">
        <v>17</v>
      </c>
      <c r="F32" s="72">
        <v>232.467</v>
      </c>
      <c r="G32" s="10">
        <v>226.23</v>
      </c>
      <c r="H32" s="12">
        <v>11.733</v>
      </c>
      <c r="I32" s="12">
        <v>25.18</v>
      </c>
      <c r="J32" t="b">
        <f t="shared" si="6"/>
        <v>0</v>
      </c>
      <c r="K32" t="str">
        <f t="shared" si="7"/>
        <v>stable</v>
      </c>
    </row>
    <row r="33" ht="15" spans="3:11">
      <c r="C33" s="18" t="s">
        <v>23</v>
      </c>
      <c r="D33" s="18" t="s">
        <v>22</v>
      </c>
      <c r="E33" s="25" t="s">
        <v>18</v>
      </c>
      <c r="F33" s="72">
        <v>29.1307</v>
      </c>
      <c r="G33" s="10">
        <v>16.14</v>
      </c>
      <c r="H33" s="12">
        <v>3.805</v>
      </c>
      <c r="I33" s="12">
        <v>23.74</v>
      </c>
      <c r="J33" t="b">
        <f t="shared" si="6"/>
        <v>0</v>
      </c>
      <c r="K33" t="str">
        <f t="shared" si="7"/>
        <v>stable</v>
      </c>
    </row>
    <row r="34" ht="15" spans="3:11">
      <c r="C34" s="18" t="s">
        <v>23</v>
      </c>
      <c r="D34" s="18" t="s">
        <v>22</v>
      </c>
      <c r="E34" s="25" t="s">
        <v>19</v>
      </c>
      <c r="F34" s="72">
        <v>28.0908</v>
      </c>
      <c r="G34" s="10">
        <v>7.73</v>
      </c>
      <c r="H34" s="12">
        <v>3.826</v>
      </c>
      <c r="I34" s="12">
        <v>23.17</v>
      </c>
      <c r="J34" t="b">
        <f t="shared" si="6"/>
        <v>0</v>
      </c>
      <c r="K34" t="str">
        <f t="shared" si="7"/>
        <v>stable</v>
      </c>
    </row>
    <row r="35" ht="15" spans="3:11">
      <c r="C35" s="18" t="s">
        <v>23</v>
      </c>
      <c r="D35" s="18" t="s">
        <v>22</v>
      </c>
      <c r="E35" s="25" t="s">
        <v>20</v>
      </c>
      <c r="F35" s="72">
        <v>40.152</v>
      </c>
      <c r="G35" s="10">
        <v>48.77</v>
      </c>
      <c r="H35" s="12">
        <v>9.939</v>
      </c>
      <c r="I35" s="12">
        <v>22.96</v>
      </c>
      <c r="J35" t="b">
        <f t="shared" si="6"/>
        <v>0</v>
      </c>
      <c r="K35" t="str">
        <f t="shared" si="7"/>
        <v>stable</v>
      </c>
    </row>
    <row r="36" ht="15" spans="3:11">
      <c r="C36" s="18" t="s">
        <v>23</v>
      </c>
      <c r="D36" s="18" t="s">
        <v>22</v>
      </c>
      <c r="E36" s="25" t="s">
        <v>21</v>
      </c>
      <c r="F36" s="72">
        <v>19.7768</v>
      </c>
      <c r="G36" s="10">
        <v>10.74</v>
      </c>
      <c r="H36" s="12">
        <v>4.203</v>
      </c>
      <c r="I36" s="12">
        <v>23.93</v>
      </c>
      <c r="J36" t="b">
        <f t="shared" si="6"/>
        <v>0</v>
      </c>
      <c r="K36" t="str">
        <f t="shared" si="7"/>
        <v>stable</v>
      </c>
    </row>
    <row r="37" spans="3:7">
      <c r="C37" s="12"/>
      <c r="F37" s="73"/>
      <c r="G37" s="11"/>
    </row>
    <row r="38" ht="15" spans="3:11">
      <c r="C38" s="18" t="s">
        <v>24</v>
      </c>
      <c r="D38" s="18" t="s">
        <v>14</v>
      </c>
      <c r="E38" s="25" t="s">
        <v>15</v>
      </c>
      <c r="F38" s="72">
        <v>592.886</v>
      </c>
      <c r="G38" s="10">
        <v>581.27</v>
      </c>
      <c r="H38" s="12">
        <v>41.183</v>
      </c>
      <c r="I38" s="12">
        <v>53.51</v>
      </c>
      <c r="J38" t="b">
        <f t="shared" ref="J38:J44" si="8">IF(B38&gt;D38,"H20",IF(D38&lt;B38,"MI308"))</f>
        <v>0</v>
      </c>
      <c r="K38" t="str">
        <f t="shared" ref="K38:K44" si="9">IF(B38&gt;C38,"dev",IF(B38&lt;C38,"stable"))</f>
        <v>stable</v>
      </c>
    </row>
    <row r="39" ht="15" spans="3:11">
      <c r="C39" s="18" t="s">
        <v>24</v>
      </c>
      <c r="D39" s="18" t="s">
        <v>14</v>
      </c>
      <c r="E39" s="25" t="s">
        <v>16</v>
      </c>
      <c r="F39" s="72">
        <v>472.305</v>
      </c>
      <c r="G39" s="10">
        <v>464.05</v>
      </c>
      <c r="H39" s="12">
        <v>28.385</v>
      </c>
      <c r="I39" s="12">
        <v>37.77</v>
      </c>
      <c r="J39" t="b">
        <f t="shared" si="8"/>
        <v>0</v>
      </c>
      <c r="K39" t="str">
        <f t="shared" si="9"/>
        <v>stable</v>
      </c>
    </row>
    <row r="40" ht="15" spans="3:11">
      <c r="C40" s="18" t="s">
        <v>24</v>
      </c>
      <c r="D40" s="18" t="s">
        <v>14</v>
      </c>
      <c r="E40" s="25" t="s">
        <v>17</v>
      </c>
      <c r="F40" s="72">
        <v>236.146</v>
      </c>
      <c r="G40" s="10">
        <v>225.81</v>
      </c>
      <c r="H40" s="12">
        <v>11.725</v>
      </c>
      <c r="I40" s="12">
        <v>25.55</v>
      </c>
      <c r="J40" t="b">
        <f t="shared" si="8"/>
        <v>0</v>
      </c>
      <c r="K40" t="str">
        <f t="shared" si="9"/>
        <v>stable</v>
      </c>
    </row>
    <row r="41" ht="15" spans="3:11">
      <c r="C41" s="18" t="s">
        <v>24</v>
      </c>
      <c r="D41" s="18" t="s">
        <v>14</v>
      </c>
      <c r="E41" s="25" t="s">
        <v>18</v>
      </c>
      <c r="F41" s="72">
        <v>30.082</v>
      </c>
      <c r="G41" s="10">
        <v>16.06</v>
      </c>
      <c r="H41" s="12">
        <v>3.816</v>
      </c>
      <c r="I41" s="12">
        <v>22.87</v>
      </c>
      <c r="J41" t="b">
        <f t="shared" si="8"/>
        <v>0</v>
      </c>
      <c r="K41" t="str">
        <f t="shared" si="9"/>
        <v>stable</v>
      </c>
    </row>
    <row r="42" ht="15" spans="3:11">
      <c r="C42" s="18" t="s">
        <v>24</v>
      </c>
      <c r="D42" s="18" t="s">
        <v>14</v>
      </c>
      <c r="E42" s="25" t="s">
        <v>19</v>
      </c>
      <c r="F42" s="72">
        <v>28.559</v>
      </c>
      <c r="G42" s="10">
        <v>7.71</v>
      </c>
      <c r="H42" s="12">
        <v>3.211</v>
      </c>
      <c r="I42" s="12">
        <v>23.75</v>
      </c>
      <c r="J42" t="b">
        <f t="shared" si="8"/>
        <v>0</v>
      </c>
      <c r="K42" t="str">
        <f t="shared" si="9"/>
        <v>stable</v>
      </c>
    </row>
    <row r="43" ht="15" spans="3:11">
      <c r="C43" s="18" t="s">
        <v>24</v>
      </c>
      <c r="D43" s="18" t="s">
        <v>14</v>
      </c>
      <c r="E43" s="25" t="s">
        <v>20</v>
      </c>
      <c r="F43" s="72">
        <v>41.587</v>
      </c>
      <c r="G43" s="10">
        <v>49.19</v>
      </c>
      <c r="H43" s="12">
        <v>9.938</v>
      </c>
      <c r="I43" s="12">
        <v>24.07</v>
      </c>
      <c r="J43" t="b">
        <f t="shared" si="8"/>
        <v>0</v>
      </c>
      <c r="K43" t="str">
        <f t="shared" si="9"/>
        <v>stable</v>
      </c>
    </row>
    <row r="44" ht="15" spans="3:11">
      <c r="C44" s="18" t="s">
        <v>24</v>
      </c>
      <c r="D44" s="18" t="s">
        <v>14</v>
      </c>
      <c r="E44" s="25" t="s">
        <v>21</v>
      </c>
      <c r="F44" s="72">
        <v>20.411</v>
      </c>
      <c r="G44" s="10">
        <v>10.9</v>
      </c>
      <c r="H44" s="12">
        <v>4.237</v>
      </c>
      <c r="I44" s="12">
        <v>24.74</v>
      </c>
      <c r="J44" t="b">
        <f t="shared" si="8"/>
        <v>0</v>
      </c>
      <c r="K44" t="str">
        <f t="shared" si="9"/>
        <v>stable</v>
      </c>
    </row>
    <row r="45" ht="15" spans="3:7">
      <c r="C45" s="12"/>
      <c r="D45" s="12"/>
      <c r="E45" s="25"/>
      <c r="F45" s="73"/>
      <c r="G45" s="11"/>
    </row>
    <row r="46" ht="15" spans="3:11">
      <c r="C46" s="18" t="s">
        <v>24</v>
      </c>
      <c r="D46" s="18" t="s">
        <v>22</v>
      </c>
      <c r="E46" s="25" t="s">
        <v>15</v>
      </c>
      <c r="F46" s="72">
        <v>590.651</v>
      </c>
      <c r="G46" s="10">
        <v>580.52</v>
      </c>
      <c r="H46" s="12">
        <v>41.265</v>
      </c>
      <c r="I46" s="12">
        <v>55.21</v>
      </c>
      <c r="J46" t="b">
        <f t="shared" ref="J46:J52" si="10">IF(B46&gt;D46,"H20",IF(D46&lt;B46,"MI308"))</f>
        <v>0</v>
      </c>
      <c r="K46" t="str">
        <f t="shared" ref="K46:K52" si="11">IF(B46&gt;C46,"dev",IF(B46&lt;C46,"stable"))</f>
        <v>stable</v>
      </c>
    </row>
    <row r="47" ht="15" spans="3:11">
      <c r="C47" s="18" t="s">
        <v>24</v>
      </c>
      <c r="D47" s="18" t="s">
        <v>22</v>
      </c>
      <c r="E47" s="25" t="s">
        <v>16</v>
      </c>
      <c r="F47" s="72">
        <v>470.906</v>
      </c>
      <c r="G47" s="10">
        <v>457.91</v>
      </c>
      <c r="H47" s="12">
        <v>28.508</v>
      </c>
      <c r="I47" s="12">
        <v>40.04</v>
      </c>
      <c r="J47" t="b">
        <f t="shared" si="10"/>
        <v>0</v>
      </c>
      <c r="K47" t="str">
        <f t="shared" si="11"/>
        <v>stable</v>
      </c>
    </row>
    <row r="48" ht="15" spans="3:11">
      <c r="C48" s="18" t="s">
        <v>24</v>
      </c>
      <c r="D48" s="18" t="s">
        <v>22</v>
      </c>
      <c r="E48" s="25" t="s">
        <v>17</v>
      </c>
      <c r="F48" s="72">
        <v>234.764</v>
      </c>
      <c r="G48" s="10">
        <v>225.06</v>
      </c>
      <c r="H48" s="12">
        <v>11.521</v>
      </c>
      <c r="I48" s="12">
        <v>25.5</v>
      </c>
      <c r="J48" t="b">
        <f t="shared" si="10"/>
        <v>0</v>
      </c>
      <c r="K48" t="str">
        <f t="shared" si="11"/>
        <v>stable</v>
      </c>
    </row>
    <row r="49" ht="15" spans="3:11">
      <c r="C49" s="18" t="s">
        <v>24</v>
      </c>
      <c r="D49" s="18" t="s">
        <v>22</v>
      </c>
      <c r="E49" s="25" t="s">
        <v>18</v>
      </c>
      <c r="F49" s="72">
        <v>29.3563</v>
      </c>
      <c r="G49" s="10">
        <v>16.18</v>
      </c>
      <c r="H49" s="12">
        <v>3.821</v>
      </c>
      <c r="I49" s="12">
        <v>23.05</v>
      </c>
      <c r="J49" t="b">
        <f t="shared" si="10"/>
        <v>0</v>
      </c>
      <c r="K49" t="str">
        <f t="shared" si="11"/>
        <v>stable</v>
      </c>
    </row>
    <row r="50" ht="15" spans="3:11">
      <c r="C50" s="18" t="s">
        <v>24</v>
      </c>
      <c r="D50" s="18" t="s">
        <v>22</v>
      </c>
      <c r="E50" s="25" t="s">
        <v>19</v>
      </c>
      <c r="F50" s="72">
        <v>28.432</v>
      </c>
      <c r="G50" s="10">
        <v>7.72</v>
      </c>
      <c r="H50" s="12">
        <v>3.317</v>
      </c>
      <c r="I50" s="12">
        <v>22.92</v>
      </c>
      <c r="J50" t="b">
        <f t="shared" si="10"/>
        <v>0</v>
      </c>
      <c r="K50" t="str">
        <f t="shared" si="11"/>
        <v>stable</v>
      </c>
    </row>
    <row r="51" ht="15" spans="3:11">
      <c r="C51" s="18" t="s">
        <v>24</v>
      </c>
      <c r="D51" s="18" t="s">
        <v>22</v>
      </c>
      <c r="E51" s="25" t="s">
        <v>20</v>
      </c>
      <c r="F51" s="72">
        <v>41.564</v>
      </c>
      <c r="G51" s="10">
        <v>49.11</v>
      </c>
      <c r="H51" s="12">
        <v>9.946</v>
      </c>
      <c r="I51" s="12">
        <v>23.33</v>
      </c>
      <c r="J51" t="b">
        <f t="shared" si="10"/>
        <v>0</v>
      </c>
      <c r="K51" t="str">
        <f t="shared" si="11"/>
        <v>stable</v>
      </c>
    </row>
    <row r="52" ht="15" spans="3:11">
      <c r="C52" s="18" t="s">
        <v>24</v>
      </c>
      <c r="D52" s="18" t="s">
        <v>22</v>
      </c>
      <c r="E52" s="25" t="s">
        <v>21</v>
      </c>
      <c r="F52" s="72">
        <v>29.672</v>
      </c>
      <c r="G52" s="10">
        <v>10.86</v>
      </c>
      <c r="H52" s="12">
        <v>4.115</v>
      </c>
      <c r="I52" s="12">
        <v>23.64</v>
      </c>
      <c r="J52" t="b">
        <f t="shared" si="10"/>
        <v>0</v>
      </c>
      <c r="K52" t="str">
        <f t="shared" si="11"/>
        <v>stable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6"/>
  <sheetViews>
    <sheetView zoomScale="90" zoomScaleNormal="90" topLeftCell="B1" workbookViewId="0">
      <selection activeCell="T22" sqref="T22"/>
    </sheetView>
  </sheetViews>
  <sheetFormatPr defaultColWidth="9.05833333333333" defaultRowHeight="14.25"/>
  <cols>
    <col min="2" max="2" width="13" customWidth="1"/>
    <col min="3" max="3" width="10.6083333333333" customWidth="1"/>
    <col min="4" max="4" width="13.8333333333333" customWidth="1"/>
    <col min="5" max="5" width="9.66666666666667" customWidth="1"/>
    <col min="6" max="6" width="9.775" customWidth="1"/>
    <col min="7" max="7" width="14.1083333333333" style="12" customWidth="1"/>
    <col min="8" max="11" width="13.3833333333333" customWidth="1"/>
    <col min="12" max="12" width="13.6666666666667" customWidth="1"/>
    <col min="13" max="13" width="13" customWidth="1"/>
    <col min="14" max="14" width="12.6666666666667" style="37" customWidth="1"/>
    <col min="15" max="15" width="12.5583333333333" customWidth="1"/>
    <col min="16" max="16" width="10.8833333333333" customWidth="1"/>
    <col min="17" max="17" width="11.775" style="37" customWidth="1"/>
  </cols>
  <sheetData>
    <row r="1" ht="15.75" spans="2:13">
      <c r="B1" s="38" t="s">
        <v>0</v>
      </c>
      <c r="M1" t="s">
        <v>25</v>
      </c>
    </row>
    <row r="2" ht="15" spans="2:13">
      <c r="B2" s="25"/>
      <c r="C2" s="39"/>
      <c r="D2" s="40"/>
      <c r="E2" s="40"/>
      <c r="F2" s="40"/>
      <c r="G2" s="12" t="s">
        <v>26</v>
      </c>
      <c r="M2" t="s">
        <v>27</v>
      </c>
    </row>
    <row r="3" ht="15" spans="2:13">
      <c r="B3" s="25"/>
      <c r="C3" s="39"/>
      <c r="D3" s="40"/>
      <c r="E3" s="40"/>
      <c r="F3" s="40"/>
      <c r="G3" s="12" t="s">
        <v>28</v>
      </c>
      <c r="M3" t="s">
        <v>29</v>
      </c>
    </row>
    <row r="4" ht="15" spans="2:13">
      <c r="B4" s="25"/>
      <c r="C4" s="39"/>
      <c r="D4" s="40"/>
      <c r="E4" s="40"/>
      <c r="F4" s="40"/>
      <c r="M4" s="37" t="s">
        <v>30</v>
      </c>
    </row>
    <row r="5" ht="15" spans="2:6">
      <c r="B5" s="18"/>
      <c r="C5" s="39"/>
      <c r="D5" s="40"/>
      <c r="E5" s="40"/>
      <c r="F5" s="40"/>
    </row>
    <row r="6" ht="45" spans="2:17">
      <c r="B6" s="18"/>
      <c r="D6" s="12"/>
      <c r="E6" s="12"/>
      <c r="F6" s="13"/>
      <c r="G6" s="41" t="s">
        <v>5</v>
      </c>
      <c r="H6" s="14" t="s">
        <v>6</v>
      </c>
      <c r="I6" s="14" t="s">
        <v>31</v>
      </c>
      <c r="J6" s="15" t="s">
        <v>32</v>
      </c>
      <c r="K6" s="14" t="s">
        <v>33</v>
      </c>
      <c r="L6" s="15" t="s">
        <v>34</v>
      </c>
      <c r="M6" s="15" t="s">
        <v>35</v>
      </c>
      <c r="N6" s="43"/>
      <c r="O6" s="15" t="s">
        <v>36</v>
      </c>
      <c r="P6" s="15"/>
      <c r="Q6" s="43"/>
    </row>
    <row r="7" ht="15" spans="3:17">
      <c r="C7" s="16" t="s">
        <v>8</v>
      </c>
      <c r="D7" s="16" t="s">
        <v>9</v>
      </c>
      <c r="E7" s="16" t="s">
        <v>37</v>
      </c>
      <c r="F7" s="17" t="s">
        <v>38</v>
      </c>
      <c r="G7" s="42" t="s">
        <v>11</v>
      </c>
      <c r="H7" s="16" t="s">
        <v>11</v>
      </c>
      <c r="I7" s="16" t="s">
        <v>11</v>
      </c>
      <c r="J7" s="16" t="s">
        <v>11</v>
      </c>
      <c r="K7" s="16" t="s">
        <v>11</v>
      </c>
      <c r="L7" s="16" t="s">
        <v>11</v>
      </c>
      <c r="M7" s="16" t="s">
        <v>39</v>
      </c>
      <c r="N7" s="44" t="s">
        <v>40</v>
      </c>
      <c r="O7" s="16" t="s">
        <v>11</v>
      </c>
      <c r="P7" s="16" t="s">
        <v>39</v>
      </c>
      <c r="Q7" s="44" t="s">
        <v>40</v>
      </c>
    </row>
    <row r="8" ht="15" spans="3:17">
      <c r="C8" s="18" t="s">
        <v>13</v>
      </c>
      <c r="D8" s="18" t="s">
        <v>14</v>
      </c>
      <c r="E8" s="18">
        <v>2048</v>
      </c>
      <c r="F8" s="19">
        <v>12288</v>
      </c>
      <c r="G8" s="12">
        <v>647.77</v>
      </c>
      <c r="H8" s="12">
        <v>57.081</v>
      </c>
      <c r="I8" s="45">
        <v>86.06</v>
      </c>
      <c r="J8" s="21">
        <v>91.38</v>
      </c>
      <c r="K8" s="20">
        <v>110.01</v>
      </c>
      <c r="L8" s="46">
        <v>174.68</v>
      </c>
      <c r="M8" s="47" t="s">
        <v>41</v>
      </c>
      <c r="N8" s="48">
        <f>((E8*F8)*4+(E8*F8)*2)/L8/1000000</f>
        <v>0.864408884817953</v>
      </c>
      <c r="O8" s="49">
        <v>182.93</v>
      </c>
      <c r="P8" s="50" t="s">
        <v>42</v>
      </c>
      <c r="Q8" s="69">
        <f>((E8*F8)*4+(E8*F8)*2)/O8/1000000</f>
        <v>0.825424719838189</v>
      </c>
    </row>
    <row r="9" ht="15" spans="3:17">
      <c r="C9" s="18" t="s">
        <v>13</v>
      </c>
      <c r="D9" s="18" t="s">
        <v>14</v>
      </c>
      <c r="E9" s="18">
        <v>256</v>
      </c>
      <c r="F9" s="19">
        <v>65536</v>
      </c>
      <c r="G9" s="12">
        <v>462.86</v>
      </c>
      <c r="H9" s="12">
        <v>41.376</v>
      </c>
      <c r="I9" s="51">
        <v>49.66</v>
      </c>
      <c r="J9" s="23">
        <v>63.97</v>
      </c>
      <c r="K9" s="22">
        <v>75.52</v>
      </c>
      <c r="L9" s="52">
        <v>119.93</v>
      </c>
      <c r="M9" s="53" t="s">
        <v>41</v>
      </c>
      <c r="N9" s="54">
        <f t="shared" ref="N9:N16" si="0">((E9*F9)*4+(E9*F9)*2)/L9/1000000</f>
        <v>0.839350421078963</v>
      </c>
      <c r="O9" s="55">
        <v>124.4</v>
      </c>
      <c r="P9" s="56" t="s">
        <v>42</v>
      </c>
      <c r="Q9" s="70">
        <f>((E9*F9)*4+(E9*F9)*2)/O9/1000000</f>
        <v>0.809190482315112</v>
      </c>
    </row>
    <row r="10" ht="15" spans="3:17">
      <c r="C10" s="18" t="s">
        <v>13</v>
      </c>
      <c r="D10" s="18" t="s">
        <v>14</v>
      </c>
      <c r="E10" s="18">
        <v>65536</v>
      </c>
      <c r="F10" s="19">
        <v>128</v>
      </c>
      <c r="G10" s="12">
        <v>273</v>
      </c>
      <c r="H10" s="12">
        <v>22.772</v>
      </c>
      <c r="I10" s="51">
        <v>28.57</v>
      </c>
      <c r="J10" s="23">
        <v>35.4</v>
      </c>
      <c r="K10" s="22">
        <v>41.99</v>
      </c>
      <c r="L10" s="52">
        <v>64.33</v>
      </c>
      <c r="M10" s="53" t="s">
        <v>41</v>
      </c>
      <c r="N10" s="54">
        <f t="shared" si="0"/>
        <v>0.782397761542049</v>
      </c>
      <c r="O10" s="55">
        <v>65.62</v>
      </c>
      <c r="P10" s="56" t="s">
        <v>42</v>
      </c>
      <c r="Q10" s="70">
        <f t="shared" ref="Q10:Q11" si="1">((E10*F10)*4+(E10*F10)*2)/O10/1000000</f>
        <v>0.767016885096007</v>
      </c>
    </row>
    <row r="11" ht="15" spans="3:17">
      <c r="C11" s="18" t="s">
        <v>13</v>
      </c>
      <c r="D11" s="18" t="s">
        <v>14</v>
      </c>
      <c r="E11" s="18">
        <v>768</v>
      </c>
      <c r="F11" s="19">
        <v>1024</v>
      </c>
      <c r="G11" s="12">
        <v>17.58</v>
      </c>
      <c r="H11" s="12">
        <v>6.051</v>
      </c>
      <c r="I11" s="57">
        <v>25.81</v>
      </c>
      <c r="J11" s="58">
        <v>25.25</v>
      </c>
      <c r="K11" s="59">
        <v>26.9</v>
      </c>
      <c r="L11" s="52">
        <v>12.15</v>
      </c>
      <c r="M11" s="53" t="s">
        <v>43</v>
      </c>
      <c r="N11" s="54">
        <f t="shared" si="0"/>
        <v>0.388361481481481</v>
      </c>
      <c r="O11" s="55">
        <v>13.82</v>
      </c>
      <c r="P11" s="56" t="s">
        <v>44</v>
      </c>
      <c r="Q11" s="70">
        <f t="shared" si="1"/>
        <v>0.341432127351664</v>
      </c>
    </row>
    <row r="12" ht="15" spans="3:17">
      <c r="C12" s="12"/>
      <c r="D12" s="12"/>
      <c r="E12" s="12"/>
      <c r="F12" s="25"/>
      <c r="G12" s="4"/>
      <c r="H12" s="12"/>
      <c r="I12" s="12"/>
      <c r="J12" s="12"/>
      <c r="K12" s="12"/>
      <c r="L12" s="12"/>
      <c r="M12" s="12"/>
      <c r="N12" s="60"/>
      <c r="O12" s="12"/>
      <c r="P12" s="12"/>
      <c r="Q12" s="66"/>
    </row>
    <row r="13" ht="15" spans="3:17">
      <c r="C13" s="18" t="s">
        <v>13</v>
      </c>
      <c r="D13" s="18" t="s">
        <v>22</v>
      </c>
      <c r="E13" s="18">
        <v>2048</v>
      </c>
      <c r="F13" s="19">
        <v>12288</v>
      </c>
      <c r="G13" s="10">
        <v>645.36</v>
      </c>
      <c r="H13" s="12">
        <v>57.154</v>
      </c>
      <c r="I13" s="45">
        <v>75.9</v>
      </c>
      <c r="J13" s="21">
        <v>75.54</v>
      </c>
      <c r="K13" s="20">
        <v>109.82</v>
      </c>
      <c r="L13" s="46">
        <v>176.65</v>
      </c>
      <c r="M13" s="47" t="s">
        <v>41</v>
      </c>
      <c r="N13" s="61">
        <f t="shared" si="0"/>
        <v>0.854769000849137</v>
      </c>
      <c r="O13" s="49">
        <v>184.67</v>
      </c>
      <c r="P13" s="50" t="s">
        <v>42</v>
      </c>
      <c r="Q13" s="69">
        <f>((E13*F13)*4+(E13*F13)*2)/O13/1000000</f>
        <v>0.817647392646342</v>
      </c>
    </row>
    <row r="14" ht="15" spans="3:17">
      <c r="C14" s="18" t="s">
        <v>13</v>
      </c>
      <c r="D14" s="18" t="s">
        <v>22</v>
      </c>
      <c r="E14" s="18">
        <v>256</v>
      </c>
      <c r="F14" s="19">
        <v>65536</v>
      </c>
      <c r="G14" s="10">
        <v>456.56</v>
      </c>
      <c r="H14" s="12">
        <v>41.228</v>
      </c>
      <c r="I14" s="51">
        <v>49.61</v>
      </c>
      <c r="J14" s="23">
        <v>53.14</v>
      </c>
      <c r="K14" s="22">
        <v>74.63</v>
      </c>
      <c r="L14" s="52">
        <v>120.44</v>
      </c>
      <c r="M14" s="53" t="s">
        <v>41</v>
      </c>
      <c r="N14" s="62">
        <f t="shared" si="0"/>
        <v>0.835796213882431</v>
      </c>
      <c r="O14" s="55">
        <v>124.95</v>
      </c>
      <c r="P14" s="56" t="s">
        <v>42</v>
      </c>
      <c r="Q14" s="70">
        <f>((E14*F14)*4+(E14*F14)*2)/O14/1000000</f>
        <v>0.805628619447779</v>
      </c>
    </row>
    <row r="15" ht="15" spans="3:17">
      <c r="C15" s="18" t="s">
        <v>13</v>
      </c>
      <c r="D15" s="18" t="s">
        <v>22</v>
      </c>
      <c r="E15" s="18">
        <v>65536</v>
      </c>
      <c r="F15" s="19">
        <v>128</v>
      </c>
      <c r="G15" s="10">
        <v>275.7</v>
      </c>
      <c r="H15" s="12">
        <v>22.742</v>
      </c>
      <c r="I15" s="63">
        <v>28.36</v>
      </c>
      <c r="J15" s="30">
        <v>34.1</v>
      </c>
      <c r="K15" s="22">
        <v>41.54</v>
      </c>
      <c r="L15" s="52">
        <v>64.76</v>
      </c>
      <c r="M15" s="53" t="s">
        <v>41</v>
      </c>
      <c r="N15" s="62">
        <f t="shared" si="0"/>
        <v>0.777202717726992</v>
      </c>
      <c r="O15" s="55">
        <v>66.12</v>
      </c>
      <c r="P15" s="56" t="s">
        <v>42</v>
      </c>
      <c r="Q15" s="70">
        <f t="shared" ref="Q15:Q36" si="2">((E15*F15)*4+(E15*F15)*2)/O15/1000000</f>
        <v>0.7612166969147</v>
      </c>
    </row>
    <row r="16" ht="15" spans="3:17">
      <c r="C16" s="18" t="s">
        <v>13</v>
      </c>
      <c r="D16" s="18" t="s">
        <v>22</v>
      </c>
      <c r="E16" s="18">
        <v>768</v>
      </c>
      <c r="F16" s="19">
        <v>1024</v>
      </c>
      <c r="G16" s="10">
        <v>17.47</v>
      </c>
      <c r="H16" s="12">
        <v>6.05</v>
      </c>
      <c r="I16" s="64">
        <v>25.73</v>
      </c>
      <c r="J16" s="65">
        <v>25.66</v>
      </c>
      <c r="K16" s="59">
        <v>25.85</v>
      </c>
      <c r="L16" s="52">
        <v>12.23</v>
      </c>
      <c r="M16" s="53" t="s">
        <v>43</v>
      </c>
      <c r="N16" s="62">
        <f t="shared" si="0"/>
        <v>0.385821095666394</v>
      </c>
      <c r="O16" s="55">
        <v>13.91</v>
      </c>
      <c r="P16" s="56" t="s">
        <v>45</v>
      </c>
      <c r="Q16" s="70">
        <f t="shared" si="2"/>
        <v>0.339223005032351</v>
      </c>
    </row>
    <row r="17" spans="7:17">
      <c r="G17" s="11"/>
      <c r="I17" s="28"/>
      <c r="J17" s="28"/>
      <c r="K17" s="27"/>
      <c r="N17" s="66"/>
      <c r="Q17" s="60"/>
    </row>
    <row r="18" ht="15" spans="3:17">
      <c r="C18" s="18" t="s">
        <v>23</v>
      </c>
      <c r="D18" s="18" t="s">
        <v>14</v>
      </c>
      <c r="E18" s="18">
        <v>2048</v>
      </c>
      <c r="F18" s="19">
        <v>12288</v>
      </c>
      <c r="G18" s="10">
        <v>576.78</v>
      </c>
      <c r="H18" s="12">
        <v>57.153</v>
      </c>
      <c r="I18" s="67">
        <v>82.1</v>
      </c>
      <c r="J18" s="29">
        <v>85.55</v>
      </c>
      <c r="K18" s="20">
        <v>134.11</v>
      </c>
      <c r="L18" s="46">
        <v>175.6</v>
      </c>
      <c r="M18" s="47" t="s">
        <v>46</v>
      </c>
      <c r="N18" s="48">
        <f>((E18*F18)*2+(E18*F18)*2)/L18/1000000</f>
        <v>0.573253394077449</v>
      </c>
      <c r="O18" s="49">
        <v>185.64</v>
      </c>
      <c r="P18" s="50" t="s">
        <v>47</v>
      </c>
      <c r="Q18" s="69">
        <f t="shared" si="2"/>
        <v>0.813375048480931</v>
      </c>
    </row>
    <row r="19" ht="15" spans="3:17">
      <c r="C19" s="18" t="s">
        <v>23</v>
      </c>
      <c r="D19" s="18" t="s">
        <v>14</v>
      </c>
      <c r="E19" s="18">
        <v>256</v>
      </c>
      <c r="F19" s="19">
        <v>65536</v>
      </c>
      <c r="G19" s="10">
        <v>461.12</v>
      </c>
      <c r="H19" s="12">
        <v>41.228</v>
      </c>
      <c r="I19" s="63">
        <v>62.52</v>
      </c>
      <c r="J19" s="30">
        <v>61.33</v>
      </c>
      <c r="K19" s="22">
        <v>95.12</v>
      </c>
      <c r="L19" s="52">
        <v>120.23</v>
      </c>
      <c r="M19" s="53" t="s">
        <v>48</v>
      </c>
      <c r="N19" s="54">
        <f t="shared" ref="N19:N36" si="3">((E19*F19)*2+(E19*F19)*2)/L19/1000000</f>
        <v>0.558170706146553</v>
      </c>
      <c r="O19" s="55">
        <v>125.94</v>
      </c>
      <c r="P19" s="56" t="s">
        <v>47</v>
      </c>
      <c r="Q19" s="70">
        <f t="shared" si="2"/>
        <v>0.799295664602192</v>
      </c>
    </row>
    <row r="20" ht="15" spans="3:17">
      <c r="C20" s="18" t="s">
        <v>23</v>
      </c>
      <c r="D20" s="18" t="s">
        <v>14</v>
      </c>
      <c r="E20" s="18">
        <v>65536</v>
      </c>
      <c r="F20" s="19">
        <v>128</v>
      </c>
      <c r="G20" s="10">
        <v>226.82</v>
      </c>
      <c r="H20" s="12">
        <v>22.742</v>
      </c>
      <c r="I20" s="63">
        <v>31.59</v>
      </c>
      <c r="J20" s="30">
        <v>34.33</v>
      </c>
      <c r="K20" s="22">
        <v>51.72</v>
      </c>
      <c r="L20" s="52">
        <v>63.41</v>
      </c>
      <c r="M20" s="53" t="s">
        <v>48</v>
      </c>
      <c r="N20" s="54">
        <f t="shared" si="3"/>
        <v>0.529166251379909</v>
      </c>
      <c r="O20" s="55">
        <v>66.44</v>
      </c>
      <c r="P20" s="56" t="s">
        <v>47</v>
      </c>
      <c r="Q20" s="70">
        <f t="shared" si="2"/>
        <v>0.757550391330524</v>
      </c>
    </row>
    <row r="21" ht="15" spans="3:17">
      <c r="C21" s="18" t="s">
        <v>23</v>
      </c>
      <c r="D21" s="18" t="s">
        <v>14</v>
      </c>
      <c r="E21" s="18">
        <v>768</v>
      </c>
      <c r="F21" s="19">
        <v>1024</v>
      </c>
      <c r="G21" s="10">
        <v>15.94</v>
      </c>
      <c r="H21" s="12">
        <v>3.685</v>
      </c>
      <c r="I21" s="64">
        <v>26.97</v>
      </c>
      <c r="J21" s="65">
        <v>24.98</v>
      </c>
      <c r="K21" s="68">
        <v>26.15</v>
      </c>
      <c r="L21" s="52">
        <v>12.14</v>
      </c>
      <c r="M21" s="53" t="s">
        <v>49</v>
      </c>
      <c r="N21" s="54">
        <f t="shared" si="3"/>
        <v>0.259120922570016</v>
      </c>
      <c r="O21" s="55">
        <v>13.94</v>
      </c>
      <c r="P21" s="56" t="s">
        <v>50</v>
      </c>
      <c r="Q21" s="70">
        <f t="shared" si="2"/>
        <v>0.338492969870875</v>
      </c>
    </row>
    <row r="22" ht="15" spans="3:17">
      <c r="C22" s="12"/>
      <c r="D22" s="12"/>
      <c r="E22" s="12"/>
      <c r="F22" s="25"/>
      <c r="G22" s="11"/>
      <c r="H22" s="12"/>
      <c r="I22" s="28"/>
      <c r="J22" s="28"/>
      <c r="K22" s="28"/>
      <c r="L22" s="12"/>
      <c r="M22" s="12"/>
      <c r="N22" s="66"/>
      <c r="O22" s="12"/>
      <c r="P22" s="12"/>
      <c r="Q22" s="60"/>
    </row>
    <row r="23" ht="15" spans="3:17">
      <c r="C23" s="18" t="s">
        <v>23</v>
      </c>
      <c r="D23" s="18" t="s">
        <v>22</v>
      </c>
      <c r="E23" s="18">
        <v>2048</v>
      </c>
      <c r="F23" s="19">
        <v>12288</v>
      </c>
      <c r="G23" s="10">
        <v>574.35</v>
      </c>
      <c r="H23" s="12">
        <v>41.147</v>
      </c>
      <c r="I23" s="67">
        <v>77.41</v>
      </c>
      <c r="J23" s="29">
        <v>85.66</v>
      </c>
      <c r="K23" s="33">
        <v>135.75</v>
      </c>
      <c r="L23" s="46">
        <v>176.35</v>
      </c>
      <c r="M23" s="47" t="s">
        <v>46</v>
      </c>
      <c r="N23" s="48">
        <f t="shared" si="3"/>
        <v>0.570815401190814</v>
      </c>
      <c r="O23" s="49">
        <v>186.44</v>
      </c>
      <c r="P23" s="50" t="s">
        <v>47</v>
      </c>
      <c r="Q23" s="69">
        <f t="shared" si="2"/>
        <v>0.8098849173997</v>
      </c>
    </row>
    <row r="24" ht="15" spans="3:17">
      <c r="C24" s="18" t="s">
        <v>23</v>
      </c>
      <c r="D24" s="18" t="s">
        <v>22</v>
      </c>
      <c r="E24" s="18">
        <v>256</v>
      </c>
      <c r="F24" s="19">
        <v>65536</v>
      </c>
      <c r="G24" s="10">
        <v>459.96</v>
      </c>
      <c r="H24" s="12">
        <v>28.449</v>
      </c>
      <c r="I24" s="63">
        <v>57.75</v>
      </c>
      <c r="J24" s="30">
        <v>62.21</v>
      </c>
      <c r="K24" s="31">
        <v>96.08</v>
      </c>
      <c r="L24" s="52">
        <v>120.66</v>
      </c>
      <c r="M24" s="53" t="s">
        <v>48</v>
      </c>
      <c r="N24" s="54">
        <f t="shared" si="3"/>
        <v>0.556181534891431</v>
      </c>
      <c r="O24" s="55">
        <v>126.54</v>
      </c>
      <c r="P24" s="56" t="s">
        <v>47</v>
      </c>
      <c r="Q24" s="70">
        <f t="shared" si="2"/>
        <v>0.795505737316264</v>
      </c>
    </row>
    <row r="25" ht="15" spans="3:17">
      <c r="C25" s="18" t="s">
        <v>23</v>
      </c>
      <c r="D25" s="18" t="s">
        <v>22</v>
      </c>
      <c r="E25" s="18">
        <v>65536</v>
      </c>
      <c r="F25" s="19">
        <v>128</v>
      </c>
      <c r="G25" s="10">
        <v>226.23</v>
      </c>
      <c r="H25" s="12">
        <v>11.733</v>
      </c>
      <c r="I25" s="63">
        <v>29.65</v>
      </c>
      <c r="J25" s="30">
        <v>34.26</v>
      </c>
      <c r="K25" s="31">
        <v>51.57</v>
      </c>
      <c r="L25" s="52">
        <v>67.87</v>
      </c>
      <c r="M25" s="53" t="s">
        <v>48</v>
      </c>
      <c r="N25" s="54">
        <f t="shared" si="3"/>
        <v>0.494392691911006</v>
      </c>
      <c r="O25" s="55">
        <v>66.88</v>
      </c>
      <c r="P25" s="56" t="s">
        <v>47</v>
      </c>
      <c r="Q25" s="70">
        <f t="shared" si="2"/>
        <v>0.752566507177034</v>
      </c>
    </row>
    <row r="26" ht="15" spans="3:17">
      <c r="C26" s="18" t="s">
        <v>23</v>
      </c>
      <c r="D26" s="18" t="s">
        <v>22</v>
      </c>
      <c r="E26" s="18">
        <v>768</v>
      </c>
      <c r="F26" s="19">
        <v>1024</v>
      </c>
      <c r="G26" s="10">
        <v>16.14</v>
      </c>
      <c r="H26" s="12">
        <v>3.805</v>
      </c>
      <c r="I26" s="64">
        <v>25.66</v>
      </c>
      <c r="J26" s="65">
        <v>24.74</v>
      </c>
      <c r="K26" s="68">
        <v>26.21</v>
      </c>
      <c r="L26" s="52">
        <v>12.24</v>
      </c>
      <c r="M26" s="53" t="s">
        <v>49</v>
      </c>
      <c r="N26" s="54">
        <f t="shared" si="3"/>
        <v>0.257003921568627</v>
      </c>
      <c r="O26" s="55">
        <v>13.94</v>
      </c>
      <c r="P26" s="56" t="s">
        <v>50</v>
      </c>
      <c r="Q26" s="70">
        <f t="shared" si="2"/>
        <v>0.338492969870875</v>
      </c>
    </row>
    <row r="27" spans="3:17">
      <c r="C27" s="12"/>
      <c r="G27" s="11"/>
      <c r="I27" s="28"/>
      <c r="J27" s="28"/>
      <c r="K27" s="28"/>
      <c r="N27" s="66"/>
      <c r="Q27" s="60"/>
    </row>
    <row r="28" ht="15" spans="3:17">
      <c r="C28" s="18" t="s">
        <v>24</v>
      </c>
      <c r="D28" s="18" t="s">
        <v>14</v>
      </c>
      <c r="E28" s="18">
        <v>2048</v>
      </c>
      <c r="F28" s="19">
        <v>12288</v>
      </c>
      <c r="G28" s="10">
        <v>581.27</v>
      </c>
      <c r="H28" s="12">
        <v>41.183</v>
      </c>
      <c r="I28" s="67">
        <v>81.98</v>
      </c>
      <c r="J28" s="29">
        <v>85.41</v>
      </c>
      <c r="K28" s="33">
        <v>134.58</v>
      </c>
      <c r="L28" s="46">
        <v>175.25</v>
      </c>
      <c r="M28" s="47" t="s">
        <v>46</v>
      </c>
      <c r="N28" s="48">
        <f t="shared" si="3"/>
        <v>0.574398265335235</v>
      </c>
      <c r="O28" s="49">
        <v>186.61</v>
      </c>
      <c r="P28" s="50" t="s">
        <v>47</v>
      </c>
      <c r="Q28" s="69">
        <f t="shared" si="2"/>
        <v>0.809147119661326</v>
      </c>
    </row>
    <row r="29" ht="15" spans="3:17">
      <c r="C29" s="18" t="s">
        <v>24</v>
      </c>
      <c r="D29" s="18" t="s">
        <v>14</v>
      </c>
      <c r="E29" s="18">
        <v>256</v>
      </c>
      <c r="F29" s="19">
        <v>65536</v>
      </c>
      <c r="G29" s="10">
        <v>464.05</v>
      </c>
      <c r="H29" s="12">
        <v>28.385</v>
      </c>
      <c r="I29" s="63">
        <v>55.33</v>
      </c>
      <c r="J29" s="30">
        <v>62.23</v>
      </c>
      <c r="K29" s="31">
        <v>95.212</v>
      </c>
      <c r="L29" s="52">
        <v>119.99</v>
      </c>
      <c r="M29" s="53" t="s">
        <v>48</v>
      </c>
      <c r="N29" s="54">
        <f t="shared" si="3"/>
        <v>0.55928714059505</v>
      </c>
      <c r="O29" s="55">
        <v>126.37</v>
      </c>
      <c r="P29" s="56" t="s">
        <v>47</v>
      </c>
      <c r="Q29" s="70">
        <f t="shared" si="2"/>
        <v>0.79657589617789</v>
      </c>
    </row>
    <row r="30" ht="15" spans="3:17">
      <c r="C30" s="18" t="s">
        <v>24</v>
      </c>
      <c r="D30" s="18" t="s">
        <v>14</v>
      </c>
      <c r="E30" s="18">
        <v>65536</v>
      </c>
      <c r="F30" s="19">
        <v>128</v>
      </c>
      <c r="G30" s="10">
        <v>225.81</v>
      </c>
      <c r="H30" s="12">
        <v>11.725</v>
      </c>
      <c r="I30" s="63">
        <v>34.15</v>
      </c>
      <c r="J30" s="30">
        <v>33.82</v>
      </c>
      <c r="K30" s="31">
        <v>51.7</v>
      </c>
      <c r="L30" s="52">
        <v>63.38</v>
      </c>
      <c r="M30" s="53" t="s">
        <v>48</v>
      </c>
      <c r="N30" s="54">
        <f t="shared" si="3"/>
        <v>0.529416724518776</v>
      </c>
      <c r="O30" s="55">
        <v>66.66</v>
      </c>
      <c r="P30" s="56" t="s">
        <v>47</v>
      </c>
      <c r="Q30" s="70">
        <f t="shared" si="2"/>
        <v>0.755050225022502</v>
      </c>
    </row>
    <row r="31" ht="15" spans="3:17">
      <c r="C31" s="18" t="s">
        <v>24</v>
      </c>
      <c r="D31" s="18" t="s">
        <v>14</v>
      </c>
      <c r="E31" s="18">
        <v>768</v>
      </c>
      <c r="F31" s="19">
        <v>1024</v>
      </c>
      <c r="G31" s="10">
        <v>16.06</v>
      </c>
      <c r="H31" s="12">
        <v>3.816</v>
      </c>
      <c r="I31" s="64">
        <v>25.82</v>
      </c>
      <c r="J31" s="65">
        <v>24.94</v>
      </c>
      <c r="K31" s="68">
        <v>26.32</v>
      </c>
      <c r="L31" s="52">
        <v>12.22</v>
      </c>
      <c r="M31" s="53" t="s">
        <v>49</v>
      </c>
      <c r="N31" s="54">
        <f t="shared" si="3"/>
        <v>0.257424549918167</v>
      </c>
      <c r="O31" s="55">
        <v>13.9</v>
      </c>
      <c r="P31" s="56" t="s">
        <v>50</v>
      </c>
      <c r="Q31" s="70">
        <f t="shared" si="2"/>
        <v>0.339467050359712</v>
      </c>
    </row>
    <row r="32" ht="15" spans="3:17">
      <c r="C32" s="12"/>
      <c r="D32" s="12"/>
      <c r="E32" s="12"/>
      <c r="F32" s="25"/>
      <c r="G32" s="11"/>
      <c r="I32" s="28"/>
      <c r="J32" s="28"/>
      <c r="K32" s="28"/>
      <c r="N32" s="66"/>
      <c r="Q32" s="60"/>
    </row>
    <row r="33" ht="15" spans="3:17">
      <c r="C33" s="18" t="s">
        <v>24</v>
      </c>
      <c r="D33" s="18" t="s">
        <v>22</v>
      </c>
      <c r="E33" s="18">
        <v>2048</v>
      </c>
      <c r="F33" s="19">
        <v>12288</v>
      </c>
      <c r="G33" s="10">
        <v>580.52</v>
      </c>
      <c r="H33" s="12">
        <v>41.265</v>
      </c>
      <c r="I33" s="67">
        <v>77.1</v>
      </c>
      <c r="J33" s="29">
        <v>85.95</v>
      </c>
      <c r="K33" s="33">
        <v>136.23</v>
      </c>
      <c r="L33" s="46">
        <v>177.03</v>
      </c>
      <c r="M33" s="47" t="s">
        <v>46</v>
      </c>
      <c r="N33" s="48">
        <f t="shared" si="3"/>
        <v>0.568622809693272</v>
      </c>
      <c r="O33" s="49">
        <v>187.97</v>
      </c>
      <c r="P33" s="50" t="s">
        <v>47</v>
      </c>
      <c r="Q33" s="69">
        <f t="shared" si="2"/>
        <v>0.803292780762888</v>
      </c>
    </row>
    <row r="34" ht="15" spans="3:17">
      <c r="C34" s="18" t="s">
        <v>24</v>
      </c>
      <c r="D34" s="18" t="s">
        <v>22</v>
      </c>
      <c r="E34" s="18">
        <v>256</v>
      </c>
      <c r="F34" s="19">
        <v>65536</v>
      </c>
      <c r="G34" s="10">
        <v>457.91</v>
      </c>
      <c r="H34" s="12">
        <v>28.508</v>
      </c>
      <c r="I34" s="63">
        <v>53.11</v>
      </c>
      <c r="J34" s="30">
        <v>61.72</v>
      </c>
      <c r="K34" s="31">
        <v>96</v>
      </c>
      <c r="L34" s="52">
        <v>120.68</v>
      </c>
      <c r="M34" s="53" t="s">
        <v>48</v>
      </c>
      <c r="N34" s="54">
        <f t="shared" si="3"/>
        <v>0.55608936029168</v>
      </c>
      <c r="O34" s="55">
        <v>127.13</v>
      </c>
      <c r="P34" s="56" t="s">
        <v>47</v>
      </c>
      <c r="Q34" s="70">
        <f t="shared" si="2"/>
        <v>0.791813859828522</v>
      </c>
    </row>
    <row r="35" ht="15" spans="3:17">
      <c r="C35" s="18" t="s">
        <v>24</v>
      </c>
      <c r="D35" s="18" t="s">
        <v>22</v>
      </c>
      <c r="E35" s="18">
        <v>65536</v>
      </c>
      <c r="F35" s="19">
        <v>128</v>
      </c>
      <c r="G35" s="10">
        <v>225.06</v>
      </c>
      <c r="H35" s="12">
        <v>11.521</v>
      </c>
      <c r="I35" s="63">
        <v>29.92</v>
      </c>
      <c r="J35" s="30">
        <v>34.43</v>
      </c>
      <c r="K35" s="31">
        <v>51.47</v>
      </c>
      <c r="L35" s="52">
        <v>63.6</v>
      </c>
      <c r="M35" s="53" t="s">
        <v>48</v>
      </c>
      <c r="N35" s="54">
        <f t="shared" si="3"/>
        <v>0.527585408805031</v>
      </c>
      <c r="O35" s="55">
        <v>66.96</v>
      </c>
      <c r="P35" s="56" t="s">
        <v>47</v>
      </c>
      <c r="Q35" s="70">
        <f t="shared" si="2"/>
        <v>0.751667383512545</v>
      </c>
    </row>
    <row r="36" ht="15" spans="3:17">
      <c r="C36" s="18" t="s">
        <v>24</v>
      </c>
      <c r="D36" s="18" t="s">
        <v>22</v>
      </c>
      <c r="E36" s="18">
        <v>768</v>
      </c>
      <c r="F36" s="19">
        <v>1024</v>
      </c>
      <c r="G36" s="10">
        <v>16.18</v>
      </c>
      <c r="H36" s="12">
        <v>3.821</v>
      </c>
      <c r="I36" s="64">
        <v>25.74</v>
      </c>
      <c r="J36" s="65">
        <v>25.26</v>
      </c>
      <c r="K36" s="68" t="s">
        <v>51</v>
      </c>
      <c r="L36" s="52">
        <v>12.24</v>
      </c>
      <c r="M36" s="53" t="s">
        <v>49</v>
      </c>
      <c r="N36" s="54">
        <f t="shared" si="3"/>
        <v>0.257003921568627</v>
      </c>
      <c r="O36" s="55">
        <v>13.88</v>
      </c>
      <c r="P36" s="56" t="s">
        <v>52</v>
      </c>
      <c r="Q36" s="70">
        <f t="shared" si="2"/>
        <v>0.339956195965418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52"/>
  <sheetViews>
    <sheetView tabSelected="1" zoomScale="83" zoomScaleNormal="83" topLeftCell="A7" workbookViewId="0">
      <selection activeCell="L9" sqref="L9"/>
    </sheetView>
  </sheetViews>
  <sheetFormatPr defaultColWidth="9" defaultRowHeight="14.25"/>
  <cols>
    <col min="3" max="3" width="11.6083333333333" customWidth="1"/>
    <col min="6" max="6" width="15.5" customWidth="1"/>
    <col min="7" max="7" width="20.475" customWidth="1"/>
    <col min="8" max="8" width="15.8833333333333" customWidth="1"/>
    <col min="9" max="9" width="11.4416666666667" customWidth="1"/>
    <col min="10" max="10" width="11.5583333333333" customWidth="1"/>
  </cols>
  <sheetData>
    <row r="4" ht="15" spans="3:10">
      <c r="C4" s="12"/>
      <c r="D4" s="12"/>
      <c r="E4" s="13"/>
      <c r="F4" s="14" t="s">
        <v>33</v>
      </c>
      <c r="G4" s="15" t="s">
        <v>53</v>
      </c>
      <c r="H4" s="15" t="s">
        <v>54</v>
      </c>
      <c r="I4" s="15"/>
      <c r="J4" s="15"/>
    </row>
    <row r="5" ht="15" spans="2:8">
      <c r="B5" s="16" t="s">
        <v>8</v>
      </c>
      <c r="C5" s="16" t="s">
        <v>9</v>
      </c>
      <c r="D5" s="16" t="s">
        <v>37</v>
      </c>
      <c r="E5" s="17" t="s">
        <v>38</v>
      </c>
      <c r="F5" s="16" t="s">
        <v>11</v>
      </c>
      <c r="G5" s="16" t="s">
        <v>11</v>
      </c>
      <c r="H5" s="16" t="s">
        <v>55</v>
      </c>
    </row>
    <row r="6" ht="15" spans="2:8">
      <c r="B6" s="18" t="s">
        <v>13</v>
      </c>
      <c r="C6" s="18" t="s">
        <v>14</v>
      </c>
      <c r="D6" s="18">
        <v>2048</v>
      </c>
      <c r="E6" s="19">
        <v>12288</v>
      </c>
      <c r="F6" s="20">
        <v>110.01</v>
      </c>
      <c r="G6" s="21">
        <v>74.53</v>
      </c>
      <c r="H6" s="21">
        <f>F6/G6</f>
        <v>1.4760499127868</v>
      </c>
    </row>
    <row r="7" ht="15" spans="2:8">
      <c r="B7" s="18" t="s">
        <v>13</v>
      </c>
      <c r="C7" s="18" t="s">
        <v>14</v>
      </c>
      <c r="D7" s="18">
        <v>256</v>
      </c>
      <c r="E7" s="19">
        <v>65536</v>
      </c>
      <c r="F7" s="22">
        <v>75.52</v>
      </c>
      <c r="G7" s="23">
        <v>51.58</v>
      </c>
      <c r="H7" s="24">
        <f t="shared" ref="H7:H12" si="0">F7/G7</f>
        <v>1.46413338503296</v>
      </c>
    </row>
    <row r="8" ht="15" spans="2:8">
      <c r="B8" s="18" t="s">
        <v>13</v>
      </c>
      <c r="C8" s="18" t="s">
        <v>14</v>
      </c>
      <c r="D8" s="18">
        <v>65536</v>
      </c>
      <c r="E8" s="19">
        <v>128</v>
      </c>
      <c r="F8" s="22">
        <v>41.99</v>
      </c>
      <c r="G8" s="23">
        <v>36.52</v>
      </c>
      <c r="H8" s="24">
        <f t="shared" si="0"/>
        <v>1.14978094194962</v>
      </c>
    </row>
    <row r="9" ht="15" spans="2:8">
      <c r="B9" s="18" t="s">
        <v>13</v>
      </c>
      <c r="C9" s="18" t="s">
        <v>14</v>
      </c>
      <c r="D9" s="18">
        <v>768</v>
      </c>
      <c r="E9" s="19">
        <v>1024</v>
      </c>
      <c r="F9" s="22">
        <v>26.9</v>
      </c>
      <c r="G9" s="24">
        <v>25.63</v>
      </c>
      <c r="H9" s="24">
        <f t="shared" si="0"/>
        <v>1.04955130706204</v>
      </c>
    </row>
    <row r="10" ht="15" spans="2:8">
      <c r="B10" s="18" t="s">
        <v>13</v>
      </c>
      <c r="C10" s="18" t="s">
        <v>14</v>
      </c>
      <c r="D10" s="18">
        <v>256</v>
      </c>
      <c r="E10" s="19">
        <v>256</v>
      </c>
      <c r="F10" s="22">
        <v>26.13</v>
      </c>
      <c r="G10" s="24">
        <v>25.91</v>
      </c>
      <c r="H10" s="24">
        <f t="shared" si="0"/>
        <v>1.0084909301428</v>
      </c>
    </row>
    <row r="11" ht="15" spans="2:8">
      <c r="B11" s="18" t="s">
        <v>13</v>
      </c>
      <c r="C11" s="18" t="s">
        <v>14</v>
      </c>
      <c r="D11" s="18">
        <v>120</v>
      </c>
      <c r="E11" s="19">
        <v>2080</v>
      </c>
      <c r="F11" s="22">
        <v>27.64</v>
      </c>
      <c r="G11" s="24">
        <v>26.22</v>
      </c>
      <c r="H11" s="24">
        <f t="shared" si="0"/>
        <v>1.05415713196034</v>
      </c>
    </row>
    <row r="12" ht="15" spans="2:8">
      <c r="B12" s="18" t="s">
        <v>13</v>
      </c>
      <c r="C12" s="18" t="s">
        <v>14</v>
      </c>
      <c r="D12" s="18">
        <v>256</v>
      </c>
      <c r="E12" s="19">
        <v>256</v>
      </c>
      <c r="F12" s="22">
        <v>26.17</v>
      </c>
      <c r="G12" s="24">
        <v>26.15</v>
      </c>
      <c r="H12" s="24">
        <f t="shared" si="0"/>
        <v>1.00076481835564</v>
      </c>
    </row>
    <row r="13" ht="15" spans="2:8">
      <c r="B13" s="12"/>
      <c r="C13" s="12"/>
      <c r="D13" s="12"/>
      <c r="E13" s="25"/>
      <c r="F13" s="12"/>
      <c r="G13" s="12"/>
      <c r="H13" s="12"/>
    </row>
    <row r="14" ht="15" spans="2:8">
      <c r="B14" s="18" t="s">
        <v>13</v>
      </c>
      <c r="C14" s="18" t="s">
        <v>22</v>
      </c>
      <c r="D14" s="18">
        <v>2048</v>
      </c>
      <c r="E14" s="19">
        <v>12288</v>
      </c>
      <c r="F14" s="20">
        <v>109.82</v>
      </c>
      <c r="G14" s="21">
        <v>75.04</v>
      </c>
      <c r="H14" s="21">
        <f>F14/G14</f>
        <v>1.46348614072495</v>
      </c>
    </row>
    <row r="15" ht="15" spans="2:8">
      <c r="B15" s="18" t="s">
        <v>13</v>
      </c>
      <c r="C15" s="18" t="s">
        <v>22</v>
      </c>
      <c r="D15" s="18">
        <v>256</v>
      </c>
      <c r="E15" s="19">
        <v>65536</v>
      </c>
      <c r="F15" s="22">
        <v>74.63</v>
      </c>
      <c r="G15" s="23">
        <v>51.13</v>
      </c>
      <c r="H15" s="24">
        <f t="shared" ref="H15:H20" si="1">F15/G15</f>
        <v>1.45961275180911</v>
      </c>
    </row>
    <row r="16" ht="15" spans="2:8">
      <c r="B16" s="18" t="s">
        <v>13</v>
      </c>
      <c r="C16" s="18" t="s">
        <v>22</v>
      </c>
      <c r="D16" s="18">
        <v>65536</v>
      </c>
      <c r="E16" s="19">
        <v>128</v>
      </c>
      <c r="F16" s="22">
        <v>41.54</v>
      </c>
      <c r="G16" s="26">
        <v>36.63</v>
      </c>
      <c r="H16" s="24">
        <f t="shared" si="1"/>
        <v>1.13404313404313</v>
      </c>
    </row>
    <row r="17" ht="15" spans="2:8">
      <c r="B17" s="18" t="s">
        <v>13</v>
      </c>
      <c r="C17" s="18" t="s">
        <v>22</v>
      </c>
      <c r="D17" s="18">
        <v>768</v>
      </c>
      <c r="E17" s="19">
        <v>1024</v>
      </c>
      <c r="F17" s="22">
        <v>25.85</v>
      </c>
      <c r="G17" s="26">
        <v>27.06</v>
      </c>
      <c r="H17" s="24">
        <f t="shared" si="1"/>
        <v>0.955284552845529</v>
      </c>
    </row>
    <row r="18" ht="15" spans="2:8">
      <c r="B18" s="18" t="s">
        <v>13</v>
      </c>
      <c r="C18" s="18" t="s">
        <v>22</v>
      </c>
      <c r="D18" s="18">
        <v>256</v>
      </c>
      <c r="E18" s="19">
        <v>256</v>
      </c>
      <c r="F18" s="22">
        <v>25.84</v>
      </c>
      <c r="G18" s="26">
        <v>25.81</v>
      </c>
      <c r="H18" s="24">
        <f t="shared" si="1"/>
        <v>1.00116234017823</v>
      </c>
    </row>
    <row r="19" ht="15" spans="2:8">
      <c r="B19" s="18" t="s">
        <v>13</v>
      </c>
      <c r="C19" s="18" t="s">
        <v>22</v>
      </c>
      <c r="D19" s="18">
        <v>120</v>
      </c>
      <c r="E19" s="19">
        <v>2080</v>
      </c>
      <c r="F19" s="22">
        <v>26.63</v>
      </c>
      <c r="G19" s="26">
        <v>26.28</v>
      </c>
      <c r="H19" s="24">
        <f t="shared" si="1"/>
        <v>1.01331811263318</v>
      </c>
    </row>
    <row r="20" ht="15" spans="2:8">
      <c r="B20" s="18" t="s">
        <v>13</v>
      </c>
      <c r="C20" s="18" t="s">
        <v>22</v>
      </c>
      <c r="D20" s="18">
        <v>256</v>
      </c>
      <c r="E20" s="19">
        <v>256</v>
      </c>
      <c r="F20" s="22">
        <v>26.11</v>
      </c>
      <c r="G20" s="26">
        <v>26.02</v>
      </c>
      <c r="H20" s="24">
        <f t="shared" si="1"/>
        <v>1.00345887778632</v>
      </c>
    </row>
    <row r="21" spans="6:8">
      <c r="F21" s="27"/>
      <c r="G21" s="28"/>
      <c r="H21" s="28"/>
    </row>
    <row r="22" ht="15" spans="2:8">
      <c r="B22" s="18" t="s">
        <v>23</v>
      </c>
      <c r="C22" s="18" t="s">
        <v>14</v>
      </c>
      <c r="D22" s="18">
        <v>2048</v>
      </c>
      <c r="E22" s="19">
        <v>12288</v>
      </c>
      <c r="F22" s="20">
        <v>134.11</v>
      </c>
      <c r="G22" s="29">
        <v>80.13</v>
      </c>
      <c r="H22" s="21">
        <f>F22/G22</f>
        <v>1.67365531012105</v>
      </c>
    </row>
    <row r="23" ht="15" spans="2:8">
      <c r="B23" s="18" t="s">
        <v>23</v>
      </c>
      <c r="C23" s="18" t="s">
        <v>14</v>
      </c>
      <c r="D23" s="18">
        <v>256</v>
      </c>
      <c r="E23" s="19">
        <v>65536</v>
      </c>
      <c r="F23" s="22">
        <v>95.12</v>
      </c>
      <c r="G23" s="30">
        <v>51.73</v>
      </c>
      <c r="H23" s="24">
        <f t="shared" ref="H23:H28" si="2">F23/G23</f>
        <v>1.83877827179586</v>
      </c>
    </row>
    <row r="24" ht="15" spans="2:8">
      <c r="B24" s="18" t="s">
        <v>23</v>
      </c>
      <c r="C24" s="18" t="s">
        <v>14</v>
      </c>
      <c r="D24" s="18">
        <v>65536</v>
      </c>
      <c r="E24" s="19">
        <v>128</v>
      </c>
      <c r="F24" s="22">
        <v>51.72</v>
      </c>
      <c r="G24" s="30">
        <v>34.38</v>
      </c>
      <c r="H24" s="24">
        <f t="shared" si="2"/>
        <v>1.5043630017452</v>
      </c>
    </row>
    <row r="25" ht="15" spans="2:8">
      <c r="B25" s="18" t="s">
        <v>23</v>
      </c>
      <c r="C25" s="18" t="s">
        <v>14</v>
      </c>
      <c r="D25" s="18">
        <v>768</v>
      </c>
      <c r="E25" s="19">
        <v>1024</v>
      </c>
      <c r="F25" s="31">
        <v>26.15</v>
      </c>
      <c r="G25" s="26">
        <v>26.43</v>
      </c>
      <c r="H25" s="24">
        <f t="shared" si="2"/>
        <v>0.98940597805524</v>
      </c>
    </row>
    <row r="26" ht="15" spans="2:8">
      <c r="B26" s="18" t="s">
        <v>23</v>
      </c>
      <c r="C26" s="18" t="s">
        <v>14</v>
      </c>
      <c r="D26" s="18">
        <v>256</v>
      </c>
      <c r="E26" s="19">
        <v>256</v>
      </c>
      <c r="F26" s="31">
        <v>26.81</v>
      </c>
      <c r="G26" s="26">
        <v>25.74</v>
      </c>
      <c r="H26" s="24">
        <f t="shared" si="2"/>
        <v>1.04156954156954</v>
      </c>
    </row>
    <row r="27" ht="15" spans="2:8">
      <c r="B27" s="18" t="s">
        <v>23</v>
      </c>
      <c r="C27" s="18" t="s">
        <v>14</v>
      </c>
      <c r="D27" s="18">
        <v>120</v>
      </c>
      <c r="E27" s="19">
        <v>2080</v>
      </c>
      <c r="F27" s="31">
        <v>26.36</v>
      </c>
      <c r="G27" s="26">
        <v>26.02</v>
      </c>
      <c r="H27" s="24">
        <f t="shared" si="2"/>
        <v>1.0130668716372</v>
      </c>
    </row>
    <row r="28" ht="15" spans="2:8">
      <c r="B28" s="18" t="s">
        <v>23</v>
      </c>
      <c r="C28" s="18" t="s">
        <v>14</v>
      </c>
      <c r="D28" s="18">
        <v>256</v>
      </c>
      <c r="E28" s="19">
        <v>256</v>
      </c>
      <c r="F28" s="31">
        <v>26.37</v>
      </c>
      <c r="G28" s="26">
        <v>26.04</v>
      </c>
      <c r="H28" s="24">
        <f t="shared" si="2"/>
        <v>1.01267281105991</v>
      </c>
    </row>
    <row r="29" ht="15" spans="2:8">
      <c r="B29" s="12"/>
      <c r="C29" s="12"/>
      <c r="D29" s="12"/>
      <c r="E29" s="25"/>
      <c r="F29" s="32"/>
      <c r="G29" s="28"/>
      <c r="H29" s="28"/>
    </row>
    <row r="30" ht="15" spans="2:8">
      <c r="B30" s="18" t="s">
        <v>23</v>
      </c>
      <c r="C30" s="18" t="s">
        <v>22</v>
      </c>
      <c r="D30" s="18">
        <v>2048</v>
      </c>
      <c r="E30" s="19">
        <v>12288</v>
      </c>
      <c r="F30" s="33">
        <v>135.75</v>
      </c>
      <c r="G30" s="29">
        <v>79.15</v>
      </c>
      <c r="H30" s="21">
        <f>F30/G30</f>
        <v>1.7150979153506</v>
      </c>
    </row>
    <row r="31" ht="15" spans="2:8">
      <c r="B31" s="18" t="s">
        <v>23</v>
      </c>
      <c r="C31" s="18" t="s">
        <v>22</v>
      </c>
      <c r="D31" s="18">
        <v>256</v>
      </c>
      <c r="E31" s="19">
        <v>65536</v>
      </c>
      <c r="F31" s="31">
        <v>96.08</v>
      </c>
      <c r="G31" s="30">
        <v>50.59</v>
      </c>
      <c r="H31" s="24">
        <f t="shared" ref="H31:H36" si="3">F31/G31</f>
        <v>1.89918956315477</v>
      </c>
    </row>
    <row r="32" ht="15" spans="2:8">
      <c r="B32" s="18" t="s">
        <v>23</v>
      </c>
      <c r="C32" s="18" t="s">
        <v>22</v>
      </c>
      <c r="D32" s="18">
        <v>65536</v>
      </c>
      <c r="E32" s="19">
        <v>128</v>
      </c>
      <c r="F32" s="31">
        <v>51.57</v>
      </c>
      <c r="G32" s="30">
        <v>34.11</v>
      </c>
      <c r="H32" s="24">
        <f t="shared" si="3"/>
        <v>1.51187335092348</v>
      </c>
    </row>
    <row r="33" ht="15" spans="2:8">
      <c r="B33" s="18" t="s">
        <v>23</v>
      </c>
      <c r="C33" s="18" t="s">
        <v>22</v>
      </c>
      <c r="D33" s="18">
        <v>768</v>
      </c>
      <c r="E33" s="19">
        <v>1024</v>
      </c>
      <c r="F33" s="31">
        <v>26.21</v>
      </c>
      <c r="G33" s="26">
        <v>26.41</v>
      </c>
      <c r="H33" s="24">
        <f t="shared" si="3"/>
        <v>0.992427110942825</v>
      </c>
    </row>
    <row r="34" ht="15" spans="2:8">
      <c r="B34" s="18" t="s">
        <v>23</v>
      </c>
      <c r="C34" s="18" t="s">
        <v>22</v>
      </c>
      <c r="D34" s="18">
        <v>256</v>
      </c>
      <c r="E34" s="19">
        <v>256</v>
      </c>
      <c r="F34" s="31">
        <v>25.91</v>
      </c>
      <c r="G34" s="26">
        <v>25.92</v>
      </c>
      <c r="H34" s="24">
        <f t="shared" si="3"/>
        <v>0.999614197530864</v>
      </c>
    </row>
    <row r="35" ht="15" spans="2:8">
      <c r="B35" s="18" t="s">
        <v>23</v>
      </c>
      <c r="C35" s="18" t="s">
        <v>22</v>
      </c>
      <c r="D35" s="18">
        <v>120</v>
      </c>
      <c r="E35" s="19">
        <v>2080</v>
      </c>
      <c r="F35" s="31">
        <v>26.22</v>
      </c>
      <c r="G35" s="26">
        <v>26.82</v>
      </c>
      <c r="H35" s="24">
        <f t="shared" si="3"/>
        <v>0.977628635346756</v>
      </c>
    </row>
    <row r="36" ht="15" spans="2:8">
      <c r="B36" s="18" t="s">
        <v>23</v>
      </c>
      <c r="C36" s="18" t="s">
        <v>22</v>
      </c>
      <c r="D36" s="18">
        <v>256</v>
      </c>
      <c r="E36" s="19">
        <v>256</v>
      </c>
      <c r="F36" s="31">
        <v>26.15</v>
      </c>
      <c r="G36" s="26">
        <v>26.67</v>
      </c>
      <c r="H36" s="24">
        <f t="shared" si="3"/>
        <v>0.98050243719535</v>
      </c>
    </row>
    <row r="37" spans="2:8">
      <c r="B37" s="12"/>
      <c r="F37" s="32"/>
      <c r="G37" s="28"/>
      <c r="H37" s="28"/>
    </row>
    <row r="38" ht="15" spans="2:8">
      <c r="B38" s="18" t="s">
        <v>24</v>
      </c>
      <c r="C38" s="18" t="s">
        <v>14</v>
      </c>
      <c r="D38" s="18">
        <v>2048</v>
      </c>
      <c r="E38" s="19">
        <v>12288</v>
      </c>
      <c r="F38" s="33">
        <v>134.58</v>
      </c>
      <c r="G38" s="29">
        <v>80.89</v>
      </c>
      <c r="H38" s="21">
        <f>F38/G38</f>
        <v>1.66374088268018</v>
      </c>
    </row>
    <row r="39" ht="15" spans="2:8">
      <c r="B39" s="18" t="s">
        <v>24</v>
      </c>
      <c r="C39" s="18" t="s">
        <v>14</v>
      </c>
      <c r="D39" s="18">
        <v>256</v>
      </c>
      <c r="E39" s="19">
        <v>65536</v>
      </c>
      <c r="F39" s="31">
        <v>95.212</v>
      </c>
      <c r="G39" s="30">
        <v>54.63</v>
      </c>
      <c r="H39" s="24">
        <f t="shared" ref="H39:H44" si="4">F39/G39</f>
        <v>1.74285191286839</v>
      </c>
    </row>
    <row r="40" ht="15" spans="2:8">
      <c r="B40" s="18" t="s">
        <v>24</v>
      </c>
      <c r="C40" s="18" t="s">
        <v>14</v>
      </c>
      <c r="D40" s="18">
        <v>65536</v>
      </c>
      <c r="E40" s="19">
        <v>128</v>
      </c>
      <c r="F40" s="31">
        <v>51.7</v>
      </c>
      <c r="G40" s="30">
        <v>34.55</v>
      </c>
      <c r="H40" s="24">
        <f t="shared" si="4"/>
        <v>1.49638205499276</v>
      </c>
    </row>
    <row r="41" ht="15" spans="2:8">
      <c r="B41" s="18" t="s">
        <v>24</v>
      </c>
      <c r="C41" s="18" t="s">
        <v>14</v>
      </c>
      <c r="D41" s="18">
        <v>768</v>
      </c>
      <c r="E41" s="19">
        <v>1024</v>
      </c>
      <c r="F41" s="31">
        <v>26.32</v>
      </c>
      <c r="G41" s="26">
        <v>26.24</v>
      </c>
      <c r="H41" s="24">
        <f t="shared" si="4"/>
        <v>1.0030487804878</v>
      </c>
    </row>
    <row r="42" ht="15" spans="2:8">
      <c r="B42" s="18" t="s">
        <v>24</v>
      </c>
      <c r="C42" s="18" t="s">
        <v>14</v>
      </c>
      <c r="D42" s="18">
        <v>256</v>
      </c>
      <c r="E42" s="19">
        <v>256</v>
      </c>
      <c r="F42" s="34">
        <v>26.18</v>
      </c>
      <c r="G42" s="35">
        <v>25.74</v>
      </c>
      <c r="H42" s="24">
        <f t="shared" si="4"/>
        <v>1.01709401709402</v>
      </c>
    </row>
    <row r="43" ht="15" spans="2:8">
      <c r="B43" s="18" t="s">
        <v>24</v>
      </c>
      <c r="C43" s="18" t="s">
        <v>14</v>
      </c>
      <c r="D43" s="18">
        <v>120</v>
      </c>
      <c r="E43" s="19">
        <v>2080</v>
      </c>
      <c r="F43" s="31">
        <v>27.03</v>
      </c>
      <c r="G43" s="26">
        <v>28.33</v>
      </c>
      <c r="H43" s="24">
        <f t="shared" si="4"/>
        <v>0.954112248499824</v>
      </c>
    </row>
    <row r="44" ht="15" spans="2:8">
      <c r="B44" s="18" t="s">
        <v>24</v>
      </c>
      <c r="C44" s="18" t="s">
        <v>14</v>
      </c>
      <c r="D44" s="18">
        <v>256</v>
      </c>
      <c r="E44" s="19">
        <v>256</v>
      </c>
      <c r="F44" s="31">
        <v>27.74</v>
      </c>
      <c r="G44" s="26">
        <v>26.04</v>
      </c>
      <c r="H44" s="24">
        <f t="shared" si="4"/>
        <v>1.0652841781874</v>
      </c>
    </row>
    <row r="45" spans="6:6">
      <c r="F45" s="36"/>
    </row>
    <row r="46" ht="15" spans="2:8">
      <c r="B46" s="18" t="s">
        <v>24</v>
      </c>
      <c r="C46" s="18" t="s">
        <v>22</v>
      </c>
      <c r="D46" s="18">
        <v>2048</v>
      </c>
      <c r="E46" s="19">
        <v>12288</v>
      </c>
      <c r="F46" s="33">
        <v>136.23</v>
      </c>
      <c r="G46" s="29">
        <v>81.22</v>
      </c>
      <c r="H46" s="21">
        <f>F46/G46</f>
        <v>1.67729623245506</v>
      </c>
    </row>
    <row r="47" ht="15" spans="2:8">
      <c r="B47" s="18" t="s">
        <v>24</v>
      </c>
      <c r="C47" s="18" t="s">
        <v>22</v>
      </c>
      <c r="D47" s="18">
        <v>256</v>
      </c>
      <c r="E47" s="19">
        <v>65536</v>
      </c>
      <c r="F47" s="31">
        <v>96</v>
      </c>
      <c r="G47" s="30">
        <v>53.13</v>
      </c>
      <c r="H47" s="24">
        <f t="shared" ref="H47:H52" si="5">F47/G47</f>
        <v>1.8068887634105</v>
      </c>
    </row>
    <row r="48" ht="15" spans="2:8">
      <c r="B48" s="18" t="s">
        <v>24</v>
      </c>
      <c r="C48" s="18" t="s">
        <v>22</v>
      </c>
      <c r="D48" s="18">
        <v>65536</v>
      </c>
      <c r="E48" s="19">
        <v>128</v>
      </c>
      <c r="F48" s="31">
        <v>51.47</v>
      </c>
      <c r="G48" s="30">
        <v>34.04</v>
      </c>
      <c r="H48" s="24">
        <f t="shared" si="5"/>
        <v>1.512044653349</v>
      </c>
    </row>
    <row r="49" ht="15" spans="2:8">
      <c r="B49" s="18" t="s">
        <v>24</v>
      </c>
      <c r="C49" s="18" t="s">
        <v>22</v>
      </c>
      <c r="D49" s="18">
        <v>768</v>
      </c>
      <c r="E49" s="19">
        <v>1024</v>
      </c>
      <c r="F49" s="31" t="s">
        <v>51</v>
      </c>
      <c r="G49" s="26">
        <v>26.13</v>
      </c>
      <c r="H49" s="24">
        <f t="shared" si="5"/>
        <v>1.02946804439342</v>
      </c>
    </row>
    <row r="50" ht="15" spans="2:8">
      <c r="B50" s="18" t="s">
        <v>24</v>
      </c>
      <c r="C50" s="18" t="s">
        <v>22</v>
      </c>
      <c r="D50" s="18">
        <v>256</v>
      </c>
      <c r="E50" s="19">
        <v>256</v>
      </c>
      <c r="F50" s="31">
        <v>26.21</v>
      </c>
      <c r="G50" s="26">
        <v>26.12</v>
      </c>
      <c r="H50" s="24">
        <f t="shared" si="5"/>
        <v>1.00344563552833</v>
      </c>
    </row>
    <row r="51" ht="15" spans="2:8">
      <c r="B51" s="18" t="s">
        <v>24</v>
      </c>
      <c r="C51" s="18" t="s">
        <v>22</v>
      </c>
      <c r="D51" s="18">
        <v>120</v>
      </c>
      <c r="E51" s="19">
        <v>2080</v>
      </c>
      <c r="F51" s="31">
        <v>27.66</v>
      </c>
      <c r="G51" s="26">
        <v>27.62</v>
      </c>
      <c r="H51" s="24">
        <f t="shared" si="5"/>
        <v>1.00144822592324</v>
      </c>
    </row>
    <row r="52" ht="15" spans="2:8">
      <c r="B52" s="18" t="s">
        <v>24</v>
      </c>
      <c r="C52" s="18" t="s">
        <v>22</v>
      </c>
      <c r="D52" s="18">
        <v>256</v>
      </c>
      <c r="E52" s="19">
        <v>256</v>
      </c>
      <c r="F52" s="22">
        <v>26.75</v>
      </c>
      <c r="G52" s="26">
        <v>26.32</v>
      </c>
      <c r="H52" s="24">
        <f t="shared" si="5"/>
        <v>1.01633738601824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workbookViewId="0">
      <selection activeCell="G17" sqref="G17"/>
    </sheetView>
  </sheetViews>
  <sheetFormatPr defaultColWidth="9.05833333333333" defaultRowHeight="14.25" outlineLevelCol="4"/>
  <cols>
    <col min="4" max="4" width="13" customWidth="1"/>
  </cols>
  <sheetData>
    <row r="1" ht="15" spans="1:4">
      <c r="A1" s="1" t="s">
        <v>56</v>
      </c>
      <c r="D1" s="1" t="s">
        <v>57</v>
      </c>
    </row>
    <row r="3" ht="15" spans="1:1">
      <c r="A3" s="1" t="s">
        <v>58</v>
      </c>
    </row>
    <row r="4" ht="15" spans="1:4">
      <c r="A4" s="1" t="s">
        <v>59</v>
      </c>
      <c r="D4">
        <v>64</v>
      </c>
    </row>
    <row r="5" ht="15" spans="1:4">
      <c r="A5" s="1" t="s">
        <v>60</v>
      </c>
      <c r="D5" s="2" t="s">
        <v>61</v>
      </c>
    </row>
    <row r="6" ht="15" spans="1:4">
      <c r="A6" s="1" t="s">
        <v>62</v>
      </c>
      <c r="D6">
        <v>32</v>
      </c>
    </row>
    <row r="7" ht="15" spans="1:4">
      <c r="A7" s="1" t="s">
        <v>63</v>
      </c>
      <c r="D7">
        <v>80</v>
      </c>
    </row>
    <row r="10" ht="15" spans="1:1">
      <c r="A10" s="1" t="s">
        <v>64</v>
      </c>
    </row>
    <row r="11" ht="15" spans="1:1">
      <c r="A11" s="1" t="s">
        <v>65</v>
      </c>
    </row>
    <row r="12" ht="15" spans="1:1">
      <c r="A12" s="1" t="s">
        <v>66</v>
      </c>
    </row>
    <row r="13" ht="15" spans="1:1">
      <c r="A13" s="1" t="s">
        <v>67</v>
      </c>
    </row>
    <row r="16" ht="15" spans="1:5">
      <c r="A16" s="3"/>
      <c r="B16" s="4"/>
      <c r="C16" s="4"/>
      <c r="D16" s="5" t="s">
        <v>68</v>
      </c>
      <c r="E16" s="5"/>
    </row>
    <row r="17" ht="15" spans="1:5">
      <c r="A17" s="6" t="s">
        <v>8</v>
      </c>
      <c r="B17" s="6" t="s">
        <v>9</v>
      </c>
      <c r="C17" s="6" t="s">
        <v>10</v>
      </c>
      <c r="D17" s="6" t="s">
        <v>11</v>
      </c>
      <c r="E17" s="7" t="s">
        <v>69</v>
      </c>
    </row>
    <row r="18" ht="15" spans="1:5">
      <c r="A18" s="6" t="s">
        <v>13</v>
      </c>
      <c r="B18" s="6" t="s">
        <v>14</v>
      </c>
      <c r="C18" s="8" t="s">
        <v>15</v>
      </c>
      <c r="D18" s="4">
        <v>647.77</v>
      </c>
      <c r="E18" s="6" t="s">
        <v>70</v>
      </c>
    </row>
    <row r="19" ht="15" spans="1:5">
      <c r="A19" s="6" t="s">
        <v>13</v>
      </c>
      <c r="B19" s="6" t="s">
        <v>14</v>
      </c>
      <c r="C19" s="8" t="s">
        <v>16</v>
      </c>
      <c r="D19" s="4">
        <v>462.86</v>
      </c>
      <c r="E19" s="6" t="s">
        <v>70</v>
      </c>
    </row>
    <row r="20" ht="15" spans="1:5">
      <c r="A20" s="6" t="s">
        <v>13</v>
      </c>
      <c r="B20" s="6" t="s">
        <v>14</v>
      </c>
      <c r="C20" s="8" t="s">
        <v>17</v>
      </c>
      <c r="D20" s="4">
        <v>273</v>
      </c>
      <c r="E20" s="6" t="s">
        <v>70</v>
      </c>
    </row>
    <row r="21" ht="15" spans="1:5">
      <c r="A21" s="6" t="s">
        <v>13</v>
      </c>
      <c r="B21" s="6" t="s">
        <v>14</v>
      </c>
      <c r="C21" s="8" t="s">
        <v>18</v>
      </c>
      <c r="D21" s="4">
        <v>17.58</v>
      </c>
      <c r="E21" s="6" t="s">
        <v>71</v>
      </c>
    </row>
    <row r="22" ht="15" spans="1:5">
      <c r="A22" s="6" t="s">
        <v>13</v>
      </c>
      <c r="B22" s="6" t="s">
        <v>14</v>
      </c>
      <c r="C22" s="8" t="s">
        <v>19</v>
      </c>
      <c r="D22" s="4">
        <v>7.68</v>
      </c>
      <c r="E22" s="6" t="s">
        <v>72</v>
      </c>
    </row>
    <row r="23" ht="15" spans="1:5">
      <c r="A23" s="6" t="s">
        <v>13</v>
      </c>
      <c r="B23" s="6" t="s">
        <v>14</v>
      </c>
      <c r="C23" s="8" t="s">
        <v>20</v>
      </c>
      <c r="D23" s="4">
        <v>26.47</v>
      </c>
      <c r="E23" s="6" t="s">
        <v>73</v>
      </c>
    </row>
    <row r="24" ht="15" spans="1:5">
      <c r="A24" s="6" t="s">
        <v>13</v>
      </c>
      <c r="B24" s="6" t="s">
        <v>14</v>
      </c>
      <c r="C24" s="8" t="s">
        <v>21</v>
      </c>
      <c r="D24" s="4">
        <v>7.93</v>
      </c>
      <c r="E24" s="6" t="s">
        <v>73</v>
      </c>
    </row>
    <row r="25" spans="1:5">
      <c r="A25" s="4"/>
      <c r="B25" s="4"/>
      <c r="C25" s="9"/>
      <c r="D25" s="4"/>
      <c r="E25" s="4"/>
    </row>
    <row r="26" ht="15" spans="1:5">
      <c r="A26" s="6" t="s">
        <v>13</v>
      </c>
      <c r="B26" s="6" t="s">
        <v>22</v>
      </c>
      <c r="C26" s="8" t="s">
        <v>15</v>
      </c>
      <c r="D26" s="10">
        <v>645.36</v>
      </c>
      <c r="E26" s="6" t="s">
        <v>70</v>
      </c>
    </row>
    <row r="27" ht="15" spans="1:5">
      <c r="A27" s="6" t="s">
        <v>13</v>
      </c>
      <c r="B27" s="6" t="s">
        <v>22</v>
      </c>
      <c r="C27" s="8" t="s">
        <v>16</v>
      </c>
      <c r="D27" s="10">
        <v>456.56</v>
      </c>
      <c r="E27" s="6" t="s">
        <v>70</v>
      </c>
    </row>
    <row r="28" ht="15" spans="1:5">
      <c r="A28" s="6" t="s">
        <v>13</v>
      </c>
      <c r="B28" s="6" t="s">
        <v>22</v>
      </c>
      <c r="C28" s="8" t="s">
        <v>17</v>
      </c>
      <c r="D28" s="10">
        <v>275.7</v>
      </c>
      <c r="E28" s="6" t="s">
        <v>70</v>
      </c>
    </row>
    <row r="29" ht="15" spans="1:5">
      <c r="A29" s="6" t="s">
        <v>13</v>
      </c>
      <c r="B29" s="6" t="s">
        <v>22</v>
      </c>
      <c r="C29" s="8" t="s">
        <v>18</v>
      </c>
      <c r="D29" s="10">
        <v>17.47</v>
      </c>
      <c r="E29" s="6" t="s">
        <v>71</v>
      </c>
    </row>
    <row r="30" ht="15" spans="1:5">
      <c r="A30" s="6" t="s">
        <v>13</v>
      </c>
      <c r="B30" s="6" t="s">
        <v>22</v>
      </c>
      <c r="C30" s="8" t="s">
        <v>19</v>
      </c>
      <c r="D30" s="10">
        <v>7.71</v>
      </c>
      <c r="E30" s="6" t="s">
        <v>72</v>
      </c>
    </row>
    <row r="31" ht="15" spans="1:5">
      <c r="A31" s="6" t="s">
        <v>13</v>
      </c>
      <c r="B31" s="6" t="s">
        <v>22</v>
      </c>
      <c r="C31" s="8" t="s">
        <v>20</v>
      </c>
      <c r="D31" s="10">
        <v>26.43</v>
      </c>
      <c r="E31" s="6" t="s">
        <v>73</v>
      </c>
    </row>
    <row r="32" ht="15" spans="1:5">
      <c r="A32" s="6" t="s">
        <v>13</v>
      </c>
      <c r="B32" s="6" t="s">
        <v>22</v>
      </c>
      <c r="C32" s="8" t="s">
        <v>21</v>
      </c>
      <c r="D32" s="10">
        <v>7.95</v>
      </c>
      <c r="E32" s="6" t="s">
        <v>73</v>
      </c>
    </row>
    <row r="33" spans="1:5">
      <c r="A33" s="3"/>
      <c r="B33" s="3"/>
      <c r="C33" s="3"/>
      <c r="D33" s="11"/>
      <c r="E33" s="11"/>
    </row>
    <row r="34" ht="15" spans="1:5">
      <c r="A34" s="6" t="s">
        <v>23</v>
      </c>
      <c r="B34" s="6" t="s">
        <v>14</v>
      </c>
      <c r="C34" s="8" t="s">
        <v>15</v>
      </c>
      <c r="D34" s="10">
        <v>576.78</v>
      </c>
      <c r="E34" s="6" t="s">
        <v>70</v>
      </c>
    </row>
    <row r="35" ht="15" spans="1:5">
      <c r="A35" s="6" t="s">
        <v>23</v>
      </c>
      <c r="B35" s="6" t="s">
        <v>14</v>
      </c>
      <c r="C35" s="8" t="s">
        <v>16</v>
      </c>
      <c r="D35" s="10">
        <v>461.12</v>
      </c>
      <c r="E35" s="6" t="s">
        <v>70</v>
      </c>
    </row>
    <row r="36" ht="15" spans="1:5">
      <c r="A36" s="6" t="s">
        <v>23</v>
      </c>
      <c r="B36" s="6" t="s">
        <v>14</v>
      </c>
      <c r="C36" s="8" t="s">
        <v>17</v>
      </c>
      <c r="D36" s="10">
        <v>226.82</v>
      </c>
      <c r="E36" s="6" t="s">
        <v>70</v>
      </c>
    </row>
    <row r="37" ht="15" spans="1:5">
      <c r="A37" s="6" t="s">
        <v>23</v>
      </c>
      <c r="B37" s="6" t="s">
        <v>14</v>
      </c>
      <c r="C37" s="8" t="s">
        <v>18</v>
      </c>
      <c r="D37" s="10">
        <v>15.94</v>
      </c>
      <c r="E37" s="6" t="s">
        <v>71</v>
      </c>
    </row>
    <row r="38" ht="15" spans="1:5">
      <c r="A38" s="6" t="s">
        <v>23</v>
      </c>
      <c r="B38" s="6" t="s">
        <v>14</v>
      </c>
      <c r="C38" s="8" t="s">
        <v>19</v>
      </c>
      <c r="D38" s="10">
        <v>7.64</v>
      </c>
      <c r="E38" s="6" t="s">
        <v>72</v>
      </c>
    </row>
    <row r="39" ht="15" spans="1:5">
      <c r="A39" s="6" t="s">
        <v>23</v>
      </c>
      <c r="B39" s="6" t="s">
        <v>14</v>
      </c>
      <c r="C39" s="8" t="s">
        <v>20</v>
      </c>
      <c r="D39" s="10">
        <v>48.85</v>
      </c>
      <c r="E39" s="6" t="s">
        <v>73</v>
      </c>
    </row>
    <row r="40" ht="15" spans="1:5">
      <c r="A40" s="6" t="s">
        <v>23</v>
      </c>
      <c r="B40" s="6" t="s">
        <v>14</v>
      </c>
      <c r="C40" s="8" t="s">
        <v>21</v>
      </c>
      <c r="D40" s="10">
        <v>10.74</v>
      </c>
      <c r="E40" s="6" t="s">
        <v>73</v>
      </c>
    </row>
    <row r="41" spans="1:5">
      <c r="A41" s="4"/>
      <c r="B41" s="4"/>
      <c r="C41" s="9"/>
      <c r="D41" s="11"/>
      <c r="E41" s="11"/>
    </row>
    <row r="42" ht="15" spans="1:5">
      <c r="A42" s="6" t="s">
        <v>23</v>
      </c>
      <c r="B42" s="6" t="s">
        <v>22</v>
      </c>
      <c r="C42" s="8" t="s">
        <v>15</v>
      </c>
      <c r="D42" s="10">
        <v>574.35</v>
      </c>
      <c r="E42" s="6" t="s">
        <v>70</v>
      </c>
    </row>
    <row r="43" ht="15" spans="1:5">
      <c r="A43" s="6" t="s">
        <v>23</v>
      </c>
      <c r="B43" s="6" t="s">
        <v>22</v>
      </c>
      <c r="C43" s="8" t="s">
        <v>16</v>
      </c>
      <c r="D43" s="10">
        <v>459.96</v>
      </c>
      <c r="E43" s="6" t="s">
        <v>70</v>
      </c>
    </row>
    <row r="44" ht="15" spans="1:5">
      <c r="A44" s="6" t="s">
        <v>23</v>
      </c>
      <c r="B44" s="6" t="s">
        <v>22</v>
      </c>
      <c r="C44" s="8" t="s">
        <v>17</v>
      </c>
      <c r="D44" s="10">
        <v>226.23</v>
      </c>
      <c r="E44" s="6" t="s">
        <v>70</v>
      </c>
    </row>
    <row r="45" ht="15" spans="1:5">
      <c r="A45" s="6" t="s">
        <v>23</v>
      </c>
      <c r="B45" s="6" t="s">
        <v>22</v>
      </c>
      <c r="C45" s="8" t="s">
        <v>18</v>
      </c>
      <c r="D45" s="10">
        <v>16.14</v>
      </c>
      <c r="E45" s="6" t="s">
        <v>71</v>
      </c>
    </row>
    <row r="46" ht="15" spans="1:5">
      <c r="A46" s="6" t="s">
        <v>23</v>
      </c>
      <c r="B46" s="6" t="s">
        <v>22</v>
      </c>
      <c r="C46" s="8" t="s">
        <v>19</v>
      </c>
      <c r="D46" s="10">
        <v>7.73</v>
      </c>
      <c r="E46" s="6" t="s">
        <v>72</v>
      </c>
    </row>
    <row r="47" ht="15" spans="1:5">
      <c r="A47" s="6" t="s">
        <v>23</v>
      </c>
      <c r="B47" s="6" t="s">
        <v>22</v>
      </c>
      <c r="C47" s="8" t="s">
        <v>20</v>
      </c>
      <c r="D47" s="10">
        <v>48.77</v>
      </c>
      <c r="E47" s="6" t="s">
        <v>73</v>
      </c>
    </row>
    <row r="48" ht="15" spans="1:5">
      <c r="A48" s="6" t="s">
        <v>23</v>
      </c>
      <c r="B48" s="6" t="s">
        <v>22</v>
      </c>
      <c r="C48" s="8" t="s">
        <v>21</v>
      </c>
      <c r="D48" s="10">
        <v>10.74</v>
      </c>
      <c r="E48" s="6" t="s">
        <v>73</v>
      </c>
    </row>
    <row r="49" spans="1:5">
      <c r="A49" s="4"/>
      <c r="B49" s="3"/>
      <c r="C49" s="3"/>
      <c r="D49" s="11"/>
      <c r="E49" s="11"/>
    </row>
    <row r="50" ht="15" spans="1:5">
      <c r="A50" s="6" t="s">
        <v>24</v>
      </c>
      <c r="B50" s="6" t="s">
        <v>14</v>
      </c>
      <c r="C50" s="8" t="s">
        <v>15</v>
      </c>
      <c r="D50" s="10">
        <v>581.27</v>
      </c>
      <c r="E50" s="6" t="s">
        <v>70</v>
      </c>
    </row>
    <row r="51" ht="15" spans="1:5">
      <c r="A51" s="6" t="s">
        <v>24</v>
      </c>
      <c r="B51" s="6" t="s">
        <v>14</v>
      </c>
      <c r="C51" s="8" t="s">
        <v>16</v>
      </c>
      <c r="D51" s="10">
        <v>464.05</v>
      </c>
      <c r="E51" s="6" t="s">
        <v>70</v>
      </c>
    </row>
    <row r="52" ht="15" spans="1:5">
      <c r="A52" s="6" t="s">
        <v>24</v>
      </c>
      <c r="B52" s="6" t="s">
        <v>14</v>
      </c>
      <c r="C52" s="8" t="s">
        <v>17</v>
      </c>
      <c r="D52" s="10">
        <v>225.81</v>
      </c>
      <c r="E52" s="6" t="s">
        <v>70</v>
      </c>
    </row>
    <row r="53" ht="15" spans="1:5">
      <c r="A53" s="6" t="s">
        <v>24</v>
      </c>
      <c r="B53" s="6" t="s">
        <v>14</v>
      </c>
      <c r="C53" s="8" t="s">
        <v>18</v>
      </c>
      <c r="D53" s="10">
        <v>16.06</v>
      </c>
      <c r="E53" s="6" t="s">
        <v>71</v>
      </c>
    </row>
    <row r="54" ht="15" spans="1:5">
      <c r="A54" s="6" t="s">
        <v>24</v>
      </c>
      <c r="B54" s="6" t="s">
        <v>14</v>
      </c>
      <c r="C54" s="8" t="s">
        <v>19</v>
      </c>
      <c r="D54" s="10">
        <v>7.71</v>
      </c>
      <c r="E54" s="6" t="s">
        <v>72</v>
      </c>
    </row>
    <row r="55" ht="15" spans="1:5">
      <c r="A55" s="6" t="s">
        <v>24</v>
      </c>
      <c r="B55" s="6" t="s">
        <v>14</v>
      </c>
      <c r="C55" s="8" t="s">
        <v>20</v>
      </c>
      <c r="D55" s="10">
        <v>49.19</v>
      </c>
      <c r="E55" s="6" t="s">
        <v>73</v>
      </c>
    </row>
    <row r="56" ht="15" spans="1:5">
      <c r="A56" s="6" t="s">
        <v>24</v>
      </c>
      <c r="B56" s="6" t="s">
        <v>14</v>
      </c>
      <c r="C56" s="8" t="s">
        <v>21</v>
      </c>
      <c r="D56" s="10">
        <v>10.9</v>
      </c>
      <c r="E56" s="6" t="s">
        <v>73</v>
      </c>
    </row>
    <row r="57" spans="1:5">
      <c r="A57" s="4"/>
      <c r="B57" s="4"/>
      <c r="C57" s="9"/>
      <c r="D57" s="11"/>
      <c r="E57" s="11"/>
    </row>
    <row r="58" ht="15" spans="1:5">
      <c r="A58" s="6" t="s">
        <v>24</v>
      </c>
      <c r="B58" s="6" t="s">
        <v>22</v>
      </c>
      <c r="C58" s="8" t="s">
        <v>15</v>
      </c>
      <c r="D58" s="10">
        <v>580.52</v>
      </c>
      <c r="E58" s="6" t="s">
        <v>70</v>
      </c>
    </row>
    <row r="59" ht="15" spans="1:5">
      <c r="A59" s="6" t="s">
        <v>24</v>
      </c>
      <c r="B59" s="6" t="s">
        <v>22</v>
      </c>
      <c r="C59" s="8" t="s">
        <v>16</v>
      </c>
      <c r="D59" s="10">
        <v>457.91</v>
      </c>
      <c r="E59" s="6" t="s">
        <v>70</v>
      </c>
    </row>
    <row r="60" ht="15" spans="1:5">
      <c r="A60" s="6" t="s">
        <v>24</v>
      </c>
      <c r="B60" s="6" t="s">
        <v>22</v>
      </c>
      <c r="C60" s="8" t="s">
        <v>17</v>
      </c>
      <c r="D60" s="10">
        <v>225.06</v>
      </c>
      <c r="E60" s="6" t="s">
        <v>70</v>
      </c>
    </row>
    <row r="61" ht="15" spans="1:5">
      <c r="A61" s="6" t="s">
        <v>24</v>
      </c>
      <c r="B61" s="6" t="s">
        <v>22</v>
      </c>
      <c r="C61" s="8" t="s">
        <v>18</v>
      </c>
      <c r="D61" s="10">
        <v>16.18</v>
      </c>
      <c r="E61" s="6" t="s">
        <v>71</v>
      </c>
    </row>
    <row r="62" ht="15" spans="1:5">
      <c r="A62" s="6" t="s">
        <v>24</v>
      </c>
      <c r="B62" s="6" t="s">
        <v>22</v>
      </c>
      <c r="C62" s="8" t="s">
        <v>19</v>
      </c>
      <c r="D62" s="10">
        <v>7.72</v>
      </c>
      <c r="E62" s="6" t="s">
        <v>72</v>
      </c>
    </row>
    <row r="63" ht="15" spans="1:5">
      <c r="A63" s="6" t="s">
        <v>24</v>
      </c>
      <c r="B63" s="6" t="s">
        <v>22</v>
      </c>
      <c r="C63" s="8" t="s">
        <v>20</v>
      </c>
      <c r="D63" s="10">
        <v>49.11</v>
      </c>
      <c r="E63" s="6" t="s">
        <v>73</v>
      </c>
    </row>
    <row r="64" ht="15" spans="1:5">
      <c r="A64" s="6" t="s">
        <v>24</v>
      </c>
      <c r="B64" s="6" t="s">
        <v>22</v>
      </c>
      <c r="C64" s="8" t="s">
        <v>21</v>
      </c>
      <c r="D64" s="10">
        <v>10.86</v>
      </c>
      <c r="E64" s="6" t="s">
        <v>73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stable</vt:lpstr>
      <vt:lpstr>dev_1021</vt:lpstr>
      <vt:lpstr>amd_triton_optimize</vt:lpstr>
      <vt:lpstr>dev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王旭</cp:lastModifiedBy>
  <cp:revision>4</cp:revision>
  <dcterms:created xsi:type="dcterms:W3CDTF">2024-10-10T09:53:00Z</dcterms:created>
  <dcterms:modified xsi:type="dcterms:W3CDTF">2024-10-23T11:31:36Z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1A60AE24FCE24E7D8484BAF752B50AEF_12</vt:lpwstr>
  </property>
  <property fmtid="{D5CDD505-2E9C-101B-9397-08002B2CF9AE}" pid="3" name="KSOProductBuildVer">
    <vt:lpwstr>2052-12.1.0.18276</vt:lpwstr>
  </property>
</Properties>
</file>